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10.xml" ContentType="application/vnd.ms-office.chartcolorstyle+xml"/>
  <Override PartName="/xl/charts/colors11.xml" ContentType="application/vnd.ms-office.chartcolorstyle+xml"/>
  <Override PartName="/xl/charts/colors12.xml" ContentType="application/vnd.ms-office.chartcolorstyle+xml"/>
  <Override PartName="/xl/charts/colors13.xml" ContentType="application/vnd.ms-office.chartcolorstyle+xml"/>
  <Override PartName="/xl/charts/colors14.xml" ContentType="application/vnd.ms-office.chartcolorstyle+xml"/>
  <Override PartName="/xl/charts/colors15.xml" ContentType="application/vnd.ms-office.chartcolorstyle+xml"/>
  <Override PartName="/xl/charts/colors16.xml" ContentType="application/vnd.ms-office.chartcolorstyle+xml"/>
  <Override PartName="/xl/charts/colors17.xml" ContentType="application/vnd.ms-office.chartcolorstyle+xml"/>
  <Override PartName="/xl/charts/colors18.xml" ContentType="application/vnd.ms-office.chartcolorstyle+xml"/>
  <Override PartName="/xl/charts/colors19.xml" ContentType="application/vnd.ms-office.chartcolorstyle+xml"/>
  <Override PartName="/xl/charts/colors2.xml" ContentType="application/vnd.ms-office.chartcolorstyle+xml"/>
  <Override PartName="/xl/charts/colors20.xml" ContentType="application/vnd.ms-office.chartcolorstyle+xml"/>
  <Override PartName="/xl/charts/colors21.xml" ContentType="application/vnd.ms-office.chartcolorstyle+xml"/>
  <Override PartName="/xl/charts/colors2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10.xml" ContentType="application/vnd.ms-office.chartstyle+xml"/>
  <Override PartName="/xl/charts/style11.xml" ContentType="application/vnd.ms-office.chartstyle+xml"/>
  <Override PartName="/xl/charts/style12.xml" ContentType="application/vnd.ms-office.chartstyle+xml"/>
  <Override PartName="/xl/charts/style13.xml" ContentType="application/vnd.ms-office.chartstyle+xml"/>
  <Override PartName="/xl/charts/style14.xml" ContentType="application/vnd.ms-office.chartstyle+xml"/>
  <Override PartName="/xl/charts/style15.xml" ContentType="application/vnd.ms-office.chartstyle+xml"/>
  <Override PartName="/xl/charts/style16.xml" ContentType="application/vnd.ms-office.chartstyle+xml"/>
  <Override PartName="/xl/charts/style17.xml" ContentType="application/vnd.ms-office.chartstyle+xml"/>
  <Override PartName="/xl/charts/style18.xml" ContentType="application/vnd.ms-office.chartstyle+xml"/>
  <Override PartName="/xl/charts/style19.xml" ContentType="application/vnd.ms-office.chartstyle+xml"/>
  <Override PartName="/xl/charts/style2.xml" ContentType="application/vnd.ms-office.chartstyle+xml"/>
  <Override PartName="/xl/charts/style20.xml" ContentType="application/vnd.ms-office.chartstyle+xml"/>
  <Override PartName="/xl/charts/style21.xml" ContentType="application/vnd.ms-office.chartstyle+xml"/>
  <Override PartName="/xl/charts/style2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10.xml" ContentType="application/vnd.openxmlformats-officedocument.drawingml.chartshapes+xml"/>
  <Override PartName="/xl/drawings/drawing11.xml" ContentType="application/vnd.openxmlformats-officedocument.drawingml.chartshapes+xml"/>
  <Override PartName="/xl/drawings/drawing12.xml" ContentType="application/vnd.openxmlformats-officedocument.drawingml.chartshapes+xml"/>
  <Override PartName="/xl/drawings/drawing13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ml.chartshapes+xml"/>
  <Override PartName="/xl/drawings/drawing4.xml" ContentType="application/vnd.openxmlformats-officedocument.drawingml.chartshapes+xml"/>
  <Override PartName="/xl/drawings/drawing5.xml" ContentType="application/vnd.openxmlformats-officedocument.drawingml.chartshapes+xml"/>
  <Override PartName="/xl/drawings/drawing6.xml" ContentType="application/vnd.openxmlformats-officedocument.drawingml.chartshapes+xml"/>
  <Override PartName="/xl/drawings/drawing7.xml" ContentType="application/vnd.openxmlformats-officedocument.drawingml.chartshapes+xml"/>
  <Override PartName="/xl/drawings/drawing8.xml" ContentType="application/vnd.openxmlformats-officedocument.drawingml.chartshapes+xml"/>
  <Override PartName="/xl/drawings/drawing9.xml" ContentType="application/vnd.openxmlformats-officedocument.drawingml.chartshap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xWindow="21750" windowWidth="21600" windowHeight="11340" firstSheet="1" activeTab="1"/>
  </bookViews>
  <sheets>
    <sheet name="Sheet1" sheetId="3" r:id="rId1"/>
    <sheet name="Sheet2" sheetId="2" r:id="rId2"/>
    <sheet name="Sheet4" sheetId="5" r:id="rId3"/>
    <sheet name="sheet5" sheetId="6" r:id="rId4"/>
  </sheet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A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一年12个月，每个月一周的小时风速
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AO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储存效率
</t>
        </r>
      </text>
    </comment>
    <comment ref="AP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转换效率
</t>
        </r>
      </text>
    </comment>
    <comment ref="G3" authorId="0">
      <text>
        <r>
          <rPr>
            <b/>
            <sz val="12"/>
            <rFont val="宋体"/>
            <charset val="134"/>
          </rPr>
          <t>作者:</t>
        </r>
        <r>
          <rPr>
            <sz val="12"/>
            <rFont val="宋体"/>
            <charset val="134"/>
          </rPr>
          <t xml:space="preserve">
机械功率，而非电功率</t>
        </r>
      </text>
    </comment>
    <comment ref="AO3" authorId="0">
      <text>
        <r>
          <rPr>
            <b/>
            <sz val="9"/>
            <rFont val="Tahoma"/>
            <charset val="134"/>
          </rPr>
          <t>jie cheng:</t>
        </r>
        <r>
          <rPr>
            <b/>
            <sz val="9"/>
            <rFont val="宋体"/>
            <charset val="134"/>
          </rPr>
          <t>乘以</t>
        </r>
        <r>
          <rPr>
            <b/>
            <sz val="9"/>
            <rFont val="Tahoma"/>
            <charset val="134"/>
          </rPr>
          <t>85%</t>
        </r>
        <r>
          <rPr>
            <b/>
            <sz val="9"/>
            <rFont val="宋体"/>
            <charset val="134"/>
          </rPr>
          <t>是假设了</t>
        </r>
        <r>
          <rPr>
            <b/>
            <sz val="9"/>
            <rFont val="Tahoma"/>
            <charset val="134"/>
          </rPr>
          <t>15%</t>
        </r>
        <r>
          <rPr>
            <b/>
            <sz val="9"/>
            <rFont val="宋体"/>
            <charset val="134"/>
          </rPr>
          <t xml:space="preserve">的dead zone
</t>
        </r>
      </text>
    </comment>
  </commentList>
</comments>
</file>

<file path=xl/sharedStrings.xml><?xml version="1.0" encoding="utf-8"?>
<sst xmlns="http://schemas.openxmlformats.org/spreadsheetml/2006/main" count="2316" uniqueCount="1308">
  <si>
    <t>Wind Speed</t>
  </si>
  <si>
    <t>load</t>
  </si>
  <si>
    <t>scaleconstant</t>
  </si>
  <si>
    <t>wind speed moving average</t>
  </si>
  <si>
    <t>No.</t>
  </si>
  <si>
    <t>t</t>
  </si>
  <si>
    <t>cost</t>
  </si>
  <si>
    <t>Nr_1</t>
  </si>
  <si>
    <t>Nr_2</t>
  </si>
  <si>
    <t>Nr_3</t>
  </si>
  <si>
    <t>Nr_4</t>
  </si>
  <si>
    <t>Nr_5</t>
  </si>
  <si>
    <t>Nr_6</t>
  </si>
  <si>
    <t>Nr_7</t>
  </si>
  <si>
    <t>Nr_8</t>
  </si>
  <si>
    <t>Nr_9</t>
  </si>
  <si>
    <t>Nr_10</t>
  </si>
  <si>
    <t>Nr_11</t>
  </si>
  <si>
    <t>Nr_12</t>
  </si>
  <si>
    <t>Nr_13</t>
  </si>
  <si>
    <t>Nr_14</t>
  </si>
  <si>
    <t>Nr_15</t>
  </si>
  <si>
    <t>Nr_16</t>
  </si>
  <si>
    <t>Nr_17</t>
  </si>
  <si>
    <t>Nr_18</t>
  </si>
  <si>
    <t>Nr_19</t>
  </si>
  <si>
    <t>Nr_20</t>
  </si>
  <si>
    <t>Nr_21</t>
  </si>
  <si>
    <t>Nr_22</t>
  </si>
  <si>
    <t>Nr_23</t>
  </si>
  <si>
    <t>Nr_24</t>
  </si>
  <si>
    <t>Nr_25</t>
  </si>
  <si>
    <t>Nr_26</t>
  </si>
  <si>
    <t>Nr_27</t>
  </si>
  <si>
    <t>Nr_28</t>
  </si>
  <si>
    <t>Nr_29</t>
  </si>
  <si>
    <t>Nr_30</t>
  </si>
  <si>
    <t>Nr_31</t>
  </si>
  <si>
    <t>Nr_32</t>
  </si>
  <si>
    <t>Nr_33</t>
  </si>
  <si>
    <t>Nr_34</t>
  </si>
  <si>
    <t>Nr_35</t>
  </si>
  <si>
    <t>Nr_36</t>
  </si>
  <si>
    <t>Nr_37</t>
  </si>
  <si>
    <t>Nr_38</t>
  </si>
  <si>
    <t>Nr_39</t>
  </si>
  <si>
    <t>Nr_40</t>
  </si>
  <si>
    <t>Nr_41</t>
  </si>
  <si>
    <t>Nr_42</t>
  </si>
  <si>
    <t>Nr_43</t>
  </si>
  <si>
    <t>Nr_44</t>
  </si>
  <si>
    <t>Nr_45</t>
  </si>
  <si>
    <t>Nr_46</t>
  </si>
  <si>
    <t>Nr_47</t>
  </si>
  <si>
    <t>Nr_48</t>
  </si>
  <si>
    <t>Nr_49</t>
  </si>
  <si>
    <t>Nr_50</t>
  </si>
  <si>
    <t>Nr_51</t>
  </si>
  <si>
    <t>Nr_52</t>
  </si>
  <si>
    <t>Nr_53</t>
  </si>
  <si>
    <t>Nr_54</t>
  </si>
  <si>
    <t>Nr_55</t>
  </si>
  <si>
    <t>Nr_56</t>
  </si>
  <si>
    <t>Nr_57</t>
  </si>
  <si>
    <t>Nr_58</t>
  </si>
  <si>
    <t>Nr_59</t>
  </si>
  <si>
    <t>Nr_60</t>
  </si>
  <si>
    <t>Nr_61</t>
  </si>
  <si>
    <t>Nr_62</t>
  </si>
  <si>
    <t>Nr_63</t>
  </si>
  <si>
    <t>Nr_64</t>
  </si>
  <si>
    <t>Nr_65</t>
  </si>
  <si>
    <t>Nr_66</t>
  </si>
  <si>
    <t>Nr_67</t>
  </si>
  <si>
    <t>Nr_68</t>
  </si>
  <si>
    <t>Nr_69</t>
  </si>
  <si>
    <t>Nr_70</t>
  </si>
  <si>
    <t>Nr_71</t>
  </si>
  <si>
    <t>Nr_72</t>
  </si>
  <si>
    <t>Nr_73</t>
  </si>
  <si>
    <t>Nr_74</t>
  </si>
  <si>
    <t>Nr_75</t>
  </si>
  <si>
    <t>Nr_76</t>
  </si>
  <si>
    <t>Nr_77</t>
  </si>
  <si>
    <t>Nr_78</t>
  </si>
  <si>
    <t>Nr_79</t>
  </si>
  <si>
    <t>Nr_80</t>
  </si>
  <si>
    <t>Nr_81</t>
  </si>
  <si>
    <t>Nr_82</t>
  </si>
  <si>
    <t>Nr_83</t>
  </si>
  <si>
    <t>Nr_84</t>
  </si>
  <si>
    <t>Nr_85</t>
  </si>
  <si>
    <t>Nr_86</t>
  </si>
  <si>
    <t>Nr_87</t>
  </si>
  <si>
    <t>Nr_88</t>
  </si>
  <si>
    <t>Nr_89</t>
  </si>
  <si>
    <t>Nr_90</t>
  </si>
  <si>
    <t>Nr_91</t>
  </si>
  <si>
    <t>Nr_92</t>
  </si>
  <si>
    <t>Nr_93</t>
  </si>
  <si>
    <t>Nr_94</t>
  </si>
  <si>
    <t>Nr_95</t>
  </si>
  <si>
    <t>Nr_96</t>
  </si>
  <si>
    <t>Nr_97</t>
  </si>
  <si>
    <t>Nr_98</t>
  </si>
  <si>
    <t>Nr_99</t>
  </si>
  <si>
    <t>Nr_100</t>
  </si>
  <si>
    <t>Nr_101</t>
  </si>
  <si>
    <t>Nr_102</t>
  </si>
  <si>
    <t>Nr_103</t>
  </si>
  <si>
    <t>Nr_104</t>
  </si>
  <si>
    <t>Nr_105</t>
  </si>
  <si>
    <t>Nr_106</t>
  </si>
  <si>
    <t>Nr_107</t>
  </si>
  <si>
    <t>Nr_108</t>
  </si>
  <si>
    <t>Nr_109</t>
  </si>
  <si>
    <t>Nr_110</t>
  </si>
  <si>
    <t>Nr_111</t>
  </si>
  <si>
    <t>Nr_112</t>
  </si>
  <si>
    <t>Nr_113</t>
  </si>
  <si>
    <t>Nr_114</t>
  </si>
  <si>
    <t>Nr_115</t>
  </si>
  <si>
    <t>Nr_116</t>
  </si>
  <si>
    <t>Nr_117</t>
  </si>
  <si>
    <t>Nr_118</t>
  </si>
  <si>
    <t>Nr_119</t>
  </si>
  <si>
    <t>Nr_120</t>
  </si>
  <si>
    <t>Nr_121</t>
  </si>
  <si>
    <t>Nr_122</t>
  </si>
  <si>
    <t>Nr_123</t>
  </si>
  <si>
    <t>Nr_124</t>
  </si>
  <si>
    <t>Nr_125</t>
  </si>
  <si>
    <t>Nr_126</t>
  </si>
  <si>
    <t>Nr_127</t>
  </si>
  <si>
    <t>Nr_128</t>
  </si>
  <si>
    <t>Nr_129</t>
  </si>
  <si>
    <t>Nr_130</t>
  </si>
  <si>
    <t>Nr_131</t>
  </si>
  <si>
    <t>Nr_132</t>
  </si>
  <si>
    <t>Nr_133</t>
  </si>
  <si>
    <t>Nr_134</t>
  </si>
  <si>
    <t>Nr_135</t>
  </si>
  <si>
    <t>Nr_136</t>
  </si>
  <si>
    <t>Nr_137</t>
  </si>
  <si>
    <t>Nr_138</t>
  </si>
  <si>
    <t>Nr_139</t>
  </si>
  <si>
    <t>Nr_140</t>
  </si>
  <si>
    <t>Nr_141</t>
  </si>
  <si>
    <t>Nr_142</t>
  </si>
  <si>
    <t>Nr_143</t>
  </si>
  <si>
    <t>Nr_144</t>
  </si>
  <si>
    <t>Nr_145</t>
  </si>
  <si>
    <t>Nr_146</t>
  </si>
  <si>
    <t>Nr_147</t>
  </si>
  <si>
    <t>Nr_148</t>
  </si>
  <si>
    <t>Nr_149</t>
  </si>
  <si>
    <t>Nr_150</t>
  </si>
  <si>
    <t>Nr_151</t>
  </si>
  <si>
    <t>Nr_152</t>
  </si>
  <si>
    <t>Nr_153</t>
  </si>
  <si>
    <t>Nr_154</t>
  </si>
  <si>
    <t>Nr_155</t>
  </si>
  <si>
    <t>Nr_156</t>
  </si>
  <si>
    <t>Nr_157</t>
  </si>
  <si>
    <t>Nr_158</t>
  </si>
  <si>
    <t>Nr_159</t>
  </si>
  <si>
    <t>Nr_160</t>
  </si>
  <si>
    <t>Nr_161</t>
  </si>
  <si>
    <t>Nr_162</t>
  </si>
  <si>
    <t>Nr_163</t>
  </si>
  <si>
    <t>Nr_164</t>
  </si>
  <si>
    <t>Nr_165</t>
  </si>
  <si>
    <t>Nr_166</t>
  </si>
  <si>
    <t>Nr_167</t>
  </si>
  <si>
    <t>Nr_168</t>
  </si>
  <si>
    <t>Spring</t>
  </si>
  <si>
    <t>Summer</t>
  </si>
  <si>
    <t>Fall</t>
  </si>
  <si>
    <t>Winter</t>
  </si>
  <si>
    <t>scalefactor 25</t>
  </si>
  <si>
    <t>round800kW</t>
  </si>
  <si>
    <t>scalefactor35</t>
  </si>
  <si>
    <t>round570kW</t>
  </si>
  <si>
    <t>V_in</t>
  </si>
  <si>
    <t>V_r1</t>
  </si>
  <si>
    <t>V_r2</t>
  </si>
  <si>
    <t>V_out</t>
  </si>
  <si>
    <t>Bld length</t>
  </si>
  <si>
    <t>Pb_rated</t>
  </si>
  <si>
    <t>P_VDM_rated</t>
  </si>
  <si>
    <t>P_gen_ra</t>
  </si>
  <si>
    <t>gama_max</t>
  </si>
  <si>
    <t>gama_min</t>
  </si>
  <si>
    <t>E_tank(kwh)</t>
  </si>
  <si>
    <t>VtankL(k-m3)</t>
  </si>
  <si>
    <t>E_tk_initial</t>
  </si>
  <si>
    <t>一个是储存效率，是存量的函数，一个是转换效率，是增减量的函数</t>
  </si>
  <si>
    <t>Capacity</t>
  </si>
  <si>
    <t>风电250kW</t>
  </si>
  <si>
    <t>load gap</t>
  </si>
  <si>
    <t>电池发电量</t>
  </si>
  <si>
    <t>电池储能</t>
  </si>
  <si>
    <t>wind_spd</t>
  </si>
  <si>
    <t>Pb_cal</t>
  </si>
  <si>
    <t>Pvdm_gap</t>
  </si>
  <si>
    <t>Pvdm_need</t>
  </si>
  <si>
    <t>Blade Power</t>
  </si>
  <si>
    <t>Pvdm_ref</t>
  </si>
  <si>
    <t>CA-WT</t>
  </si>
  <si>
    <t>Load</t>
  </si>
  <si>
    <t>E_tank</t>
  </si>
  <si>
    <t>CVT Ratio</t>
  </si>
  <si>
    <t>gama_ref</t>
  </si>
  <si>
    <t>Pressure Ratio</t>
  </si>
  <si>
    <t>Cp_ref</t>
  </si>
  <si>
    <t>beta_ref</t>
  </si>
  <si>
    <t>numda_ref</t>
  </si>
  <si>
    <t>NPD</t>
  </si>
  <si>
    <t>Wobble Angle</t>
  </si>
  <si>
    <t>Gen Speed</t>
  </si>
  <si>
    <t>Gen Torque</t>
  </si>
  <si>
    <t>VDM Speed</t>
  </si>
  <si>
    <t>VDM Torque</t>
  </si>
  <si>
    <t>Reserves</t>
  </si>
  <si>
    <t>WT</t>
  </si>
  <si>
    <t>WT_shortage</t>
  </si>
  <si>
    <t>CA_shortage</t>
  </si>
  <si>
    <t>VDM Power</t>
  </si>
  <si>
    <t>Day number</t>
  </si>
  <si>
    <t>Hour number</t>
  </si>
  <si>
    <t>Battary</t>
  </si>
  <si>
    <t>WT-Bettery Gen</t>
  </si>
  <si>
    <t>Battery gap</t>
  </si>
  <si>
    <t>Records</t>
  </si>
  <si>
    <t>--</t>
  </si>
  <si>
    <t>1，已确认转速比全对</t>
  </si>
  <si>
    <t>Day1</t>
  </si>
  <si>
    <t>Hour1</t>
  </si>
  <si>
    <t>No2</t>
  </si>
  <si>
    <t>2，已确认电机功率全对</t>
  </si>
  <si>
    <t>No3</t>
  </si>
  <si>
    <t>3，已确认VDM功率全对</t>
  </si>
  <si>
    <t>No4</t>
  </si>
  <si>
    <t>4，已确认功率平衡全对</t>
  </si>
  <si>
    <t>No5</t>
  </si>
  <si>
    <t>No6</t>
  </si>
  <si>
    <t>No7</t>
  </si>
  <si>
    <t>7，Cp计算对应摆角已解决</t>
  </si>
  <si>
    <t>Hour2</t>
  </si>
  <si>
    <t>No8</t>
  </si>
  <si>
    <t>8，两种gama错位了，调整位置之后已经解决</t>
  </si>
  <si>
    <t>No9</t>
  </si>
  <si>
    <t>No10</t>
  </si>
  <si>
    <t>No11</t>
  </si>
  <si>
    <t>No12</t>
  </si>
  <si>
    <t>No13</t>
  </si>
  <si>
    <t>Hour3</t>
  </si>
  <si>
    <t>No14</t>
  </si>
  <si>
    <t>No15</t>
  </si>
  <si>
    <t>No16</t>
  </si>
  <si>
    <t>No17</t>
  </si>
  <si>
    <t>No18</t>
  </si>
  <si>
    <t>No19</t>
  </si>
  <si>
    <t>Hour4</t>
  </si>
  <si>
    <t>No20</t>
  </si>
  <si>
    <t>No21</t>
  </si>
  <si>
    <t>No22</t>
  </si>
  <si>
    <t>No23</t>
  </si>
  <si>
    <t>No24</t>
  </si>
  <si>
    <t>No25</t>
  </si>
  <si>
    <t>Hour5</t>
  </si>
  <si>
    <t>No26</t>
  </si>
  <si>
    <t>No27</t>
  </si>
  <si>
    <t>No28</t>
  </si>
  <si>
    <t>No29</t>
  </si>
  <si>
    <t>No30</t>
  </si>
  <si>
    <t>No31</t>
  </si>
  <si>
    <t>Hour6</t>
  </si>
  <si>
    <t>No32</t>
  </si>
  <si>
    <t>No33</t>
  </si>
  <si>
    <t>No34</t>
  </si>
  <si>
    <t>No35</t>
  </si>
  <si>
    <t>No36</t>
  </si>
  <si>
    <t>No37</t>
  </si>
  <si>
    <t>Hour7</t>
  </si>
  <si>
    <t>No38</t>
  </si>
  <si>
    <t>No39</t>
  </si>
  <si>
    <t>No40</t>
  </si>
  <si>
    <t>No41</t>
  </si>
  <si>
    <t>No42</t>
  </si>
  <si>
    <t>No43</t>
  </si>
  <si>
    <t>Hour8</t>
  </si>
  <si>
    <t>No44</t>
  </si>
  <si>
    <t>No45</t>
  </si>
  <si>
    <t>No46</t>
  </si>
  <si>
    <t>No47</t>
  </si>
  <si>
    <t>No48</t>
  </si>
  <si>
    <t>No49</t>
  </si>
  <si>
    <t>Hour9</t>
  </si>
  <si>
    <t>No50</t>
  </si>
  <si>
    <t>No51</t>
  </si>
  <si>
    <t>No52</t>
  </si>
  <si>
    <t>No53</t>
  </si>
  <si>
    <t>No54</t>
  </si>
  <si>
    <t>No55</t>
  </si>
  <si>
    <t>Hour10</t>
  </si>
  <si>
    <t>No56</t>
  </si>
  <si>
    <t>No57</t>
  </si>
  <si>
    <t>No58</t>
  </si>
  <si>
    <t>No59</t>
  </si>
  <si>
    <t>No60</t>
  </si>
  <si>
    <t>No61</t>
  </si>
  <si>
    <t>Hour11</t>
  </si>
  <si>
    <t>No62</t>
  </si>
  <si>
    <t>No63</t>
  </si>
  <si>
    <t>No64</t>
  </si>
  <si>
    <t>No65</t>
  </si>
  <si>
    <t>No66</t>
  </si>
  <si>
    <t>No67</t>
  </si>
  <si>
    <t>Hour12</t>
  </si>
  <si>
    <t>No68</t>
  </si>
  <si>
    <t>No69</t>
  </si>
  <si>
    <t>No70</t>
  </si>
  <si>
    <t>No71</t>
  </si>
  <si>
    <t>No72</t>
  </si>
  <si>
    <t>No73</t>
  </si>
  <si>
    <t>Hour13</t>
  </si>
  <si>
    <t>No74</t>
  </si>
  <si>
    <t>No75</t>
  </si>
  <si>
    <t>No76</t>
  </si>
  <si>
    <t>No77</t>
  </si>
  <si>
    <t>No78</t>
  </si>
  <si>
    <t>No79</t>
  </si>
  <si>
    <t>Hour14</t>
  </si>
  <si>
    <t>No80</t>
  </si>
  <si>
    <t>No81</t>
  </si>
  <si>
    <t>No82</t>
  </si>
  <si>
    <t>No83</t>
  </si>
  <si>
    <t>No84</t>
  </si>
  <si>
    <t>No85</t>
  </si>
  <si>
    <t>Hour15</t>
  </si>
  <si>
    <t>No86</t>
  </si>
  <si>
    <t>No87</t>
  </si>
  <si>
    <t>No88</t>
  </si>
  <si>
    <t>No89</t>
  </si>
  <si>
    <t>No90</t>
  </si>
  <si>
    <t>No91</t>
  </si>
  <si>
    <t>Hour16</t>
  </si>
  <si>
    <t>No92</t>
  </si>
  <si>
    <t>No93</t>
  </si>
  <si>
    <t>No94</t>
  </si>
  <si>
    <t>No95</t>
  </si>
  <si>
    <t>No96</t>
  </si>
  <si>
    <t>No97</t>
  </si>
  <si>
    <t>Hour17</t>
  </si>
  <si>
    <t>No98</t>
  </si>
  <si>
    <t>No99</t>
  </si>
  <si>
    <t>No100</t>
  </si>
  <si>
    <t>No101</t>
  </si>
  <si>
    <t>No102</t>
  </si>
  <si>
    <t>No103</t>
  </si>
  <si>
    <t>Hour18</t>
  </si>
  <si>
    <t>No104</t>
  </si>
  <si>
    <t>No105</t>
  </si>
  <si>
    <t>No106</t>
  </si>
  <si>
    <t>No107</t>
  </si>
  <si>
    <t>No108</t>
  </si>
  <si>
    <t>No109</t>
  </si>
  <si>
    <t>Hour19</t>
  </si>
  <si>
    <t>No110</t>
  </si>
  <si>
    <t>No111</t>
  </si>
  <si>
    <t>No112</t>
  </si>
  <si>
    <t>No113</t>
  </si>
  <si>
    <t>No114</t>
  </si>
  <si>
    <t>No115</t>
  </si>
  <si>
    <t>Hour20</t>
  </si>
  <si>
    <t>No116</t>
  </si>
  <si>
    <t>No117</t>
  </si>
  <si>
    <t>No118</t>
  </si>
  <si>
    <t>No119</t>
  </si>
  <si>
    <t>No120</t>
  </si>
  <si>
    <t>No121</t>
  </si>
  <si>
    <t>Hour21</t>
  </si>
  <si>
    <t>No122</t>
  </si>
  <si>
    <t>No123</t>
  </si>
  <si>
    <t>No124</t>
  </si>
  <si>
    <t>No125</t>
  </si>
  <si>
    <t>No126</t>
  </si>
  <si>
    <t>No127</t>
  </si>
  <si>
    <t>Hour22</t>
  </si>
  <si>
    <t>No128</t>
  </si>
  <si>
    <t>No129</t>
  </si>
  <si>
    <t>No130</t>
  </si>
  <si>
    <t>No131</t>
  </si>
  <si>
    <t>No132</t>
  </si>
  <si>
    <t>No133</t>
  </si>
  <si>
    <t>Hour23</t>
  </si>
  <si>
    <t>No134</t>
  </si>
  <si>
    <t>No135</t>
  </si>
  <si>
    <t>No136</t>
  </si>
  <si>
    <t>No137</t>
  </si>
  <si>
    <t>No138</t>
  </si>
  <si>
    <t>No139</t>
  </si>
  <si>
    <t>Hour24</t>
  </si>
  <si>
    <t>No140</t>
  </si>
  <si>
    <t>No141</t>
  </si>
  <si>
    <t>No142</t>
  </si>
  <si>
    <t>No143</t>
  </si>
  <si>
    <t>No144</t>
  </si>
  <si>
    <t>No145</t>
  </si>
  <si>
    <t>Day2</t>
  </si>
  <si>
    <t>No146</t>
  </si>
  <si>
    <t>No147</t>
  </si>
  <si>
    <t>No148</t>
  </si>
  <si>
    <t>No149</t>
  </si>
  <si>
    <t>No150</t>
  </si>
  <si>
    <t>No151</t>
  </si>
  <si>
    <t>No152</t>
  </si>
  <si>
    <t>No153</t>
  </si>
  <si>
    <t>No154</t>
  </si>
  <si>
    <t>No155</t>
  </si>
  <si>
    <t>No156</t>
  </si>
  <si>
    <t>No157</t>
  </si>
  <si>
    <t>No158</t>
  </si>
  <si>
    <t>No159</t>
  </si>
  <si>
    <t>No160</t>
  </si>
  <si>
    <t>No161</t>
  </si>
  <si>
    <t>No162</t>
  </si>
  <si>
    <t>No163</t>
  </si>
  <si>
    <t>No164</t>
  </si>
  <si>
    <t>No165</t>
  </si>
  <si>
    <t>No166</t>
  </si>
  <si>
    <t>No167</t>
  </si>
  <si>
    <t>No168</t>
  </si>
  <si>
    <t>No169</t>
  </si>
  <si>
    <t>P_gen_BES</t>
  </si>
  <si>
    <t>No170</t>
  </si>
  <si>
    <t>P_gen_WT</t>
  </si>
  <si>
    <t>No171</t>
  </si>
  <si>
    <t>P_gen_CA</t>
  </si>
  <si>
    <t>No172</t>
  </si>
  <si>
    <t>P_load</t>
  </si>
  <si>
    <t>No173</t>
  </si>
  <si>
    <t>CA增加的发电量</t>
  </si>
  <si>
    <t>No174</t>
  </si>
  <si>
    <t>CA供给load比例</t>
  </si>
  <si>
    <t>No175</t>
  </si>
  <si>
    <t>WT供给load比例</t>
  </si>
  <si>
    <t>No176</t>
  </si>
  <si>
    <t>CA断电小时比例</t>
  </si>
  <si>
    <t>No177</t>
  </si>
  <si>
    <t>WT断电小时比例</t>
  </si>
  <si>
    <t>No178</t>
  </si>
  <si>
    <t>No179</t>
  </si>
  <si>
    <t>CA负载率</t>
  </si>
  <si>
    <t>No180</t>
  </si>
  <si>
    <t>WT负载率</t>
  </si>
  <si>
    <t>No181</t>
  </si>
  <si>
    <t>Load负载率</t>
  </si>
  <si>
    <t>No182</t>
  </si>
  <si>
    <t>No183</t>
  </si>
  <si>
    <t>No184</t>
  </si>
  <si>
    <t>No185</t>
  </si>
  <si>
    <t>No186</t>
  </si>
  <si>
    <t>No187</t>
  </si>
  <si>
    <t>No188</t>
  </si>
  <si>
    <t>No189</t>
  </si>
  <si>
    <t>No190</t>
  </si>
  <si>
    <t>No191</t>
  </si>
  <si>
    <t>No192</t>
  </si>
  <si>
    <t>No193</t>
  </si>
  <si>
    <t>No194</t>
  </si>
  <si>
    <t>No195</t>
  </si>
  <si>
    <t>No196</t>
  </si>
  <si>
    <t>No197</t>
  </si>
  <si>
    <t>No198</t>
  </si>
  <si>
    <t>No199</t>
  </si>
  <si>
    <t>No200</t>
  </si>
  <si>
    <t>No201</t>
  </si>
  <si>
    <t>No202</t>
  </si>
  <si>
    <t>No203</t>
  </si>
  <si>
    <t>No204</t>
  </si>
  <si>
    <t>No205</t>
  </si>
  <si>
    <t>No206</t>
  </si>
  <si>
    <t>No207</t>
  </si>
  <si>
    <t>No208</t>
  </si>
  <si>
    <t>No209</t>
  </si>
  <si>
    <t>No210</t>
  </si>
  <si>
    <t>No211</t>
  </si>
  <si>
    <t>No212</t>
  </si>
  <si>
    <t>No213</t>
  </si>
  <si>
    <t>No214</t>
  </si>
  <si>
    <t>No215</t>
  </si>
  <si>
    <t>No216</t>
  </si>
  <si>
    <t>No217</t>
  </si>
  <si>
    <t>No218</t>
  </si>
  <si>
    <t>No219</t>
  </si>
  <si>
    <t>No220</t>
  </si>
  <si>
    <t>No221</t>
  </si>
  <si>
    <t>No222</t>
  </si>
  <si>
    <t>No223</t>
  </si>
  <si>
    <t>No224</t>
  </si>
  <si>
    <t>No225</t>
  </si>
  <si>
    <t>No226</t>
  </si>
  <si>
    <t>No227</t>
  </si>
  <si>
    <t>No228</t>
  </si>
  <si>
    <t>No229</t>
  </si>
  <si>
    <t>No230</t>
  </si>
  <si>
    <t>No231</t>
  </si>
  <si>
    <t>No232</t>
  </si>
  <si>
    <t>No233</t>
  </si>
  <si>
    <t>No234</t>
  </si>
  <si>
    <t>No235</t>
  </si>
  <si>
    <t>No236</t>
  </si>
  <si>
    <t>No237</t>
  </si>
  <si>
    <t>No238</t>
  </si>
  <si>
    <t>No239</t>
  </si>
  <si>
    <t>No240</t>
  </si>
  <si>
    <t>No241</t>
  </si>
  <si>
    <t>No242</t>
  </si>
  <si>
    <t>No243</t>
  </si>
  <si>
    <t>No244</t>
  </si>
  <si>
    <t>No245</t>
  </si>
  <si>
    <t>No246</t>
  </si>
  <si>
    <t>No247</t>
  </si>
  <si>
    <t>No248</t>
  </si>
  <si>
    <t>No249</t>
  </si>
  <si>
    <t>No250</t>
  </si>
  <si>
    <t>No251</t>
  </si>
  <si>
    <t>No252</t>
  </si>
  <si>
    <t>No253</t>
  </si>
  <si>
    <t>No254</t>
  </si>
  <si>
    <t>No255</t>
  </si>
  <si>
    <t>No256</t>
  </si>
  <si>
    <t>No257</t>
  </si>
  <si>
    <t>No258</t>
  </si>
  <si>
    <t>No259</t>
  </si>
  <si>
    <t>No260</t>
  </si>
  <si>
    <t>No261</t>
  </si>
  <si>
    <t>No262</t>
  </si>
  <si>
    <t>No263</t>
  </si>
  <si>
    <t>No264</t>
  </si>
  <si>
    <t>No265</t>
  </si>
  <si>
    <t>No266</t>
  </si>
  <si>
    <t>No267</t>
  </si>
  <si>
    <t>No268</t>
  </si>
  <si>
    <t>No269</t>
  </si>
  <si>
    <t>No270</t>
  </si>
  <si>
    <t>No271</t>
  </si>
  <si>
    <t>No272</t>
  </si>
  <si>
    <t>No273</t>
  </si>
  <si>
    <t>No274</t>
  </si>
  <si>
    <t>No275</t>
  </si>
  <si>
    <t>No276</t>
  </si>
  <si>
    <t>No277</t>
  </si>
  <si>
    <t>No278</t>
  </si>
  <si>
    <t>No279</t>
  </si>
  <si>
    <t>No280</t>
  </si>
  <si>
    <t>No281</t>
  </si>
  <si>
    <t>No282</t>
  </si>
  <si>
    <t>No283</t>
  </si>
  <si>
    <t>No284</t>
  </si>
  <si>
    <t>No285</t>
  </si>
  <si>
    <t>No286</t>
  </si>
  <si>
    <t>No287</t>
  </si>
  <si>
    <t>No288</t>
  </si>
  <si>
    <t>No289</t>
  </si>
  <si>
    <t>Day3</t>
  </si>
  <si>
    <t>No290</t>
  </si>
  <si>
    <t>No291</t>
  </si>
  <si>
    <t>No292</t>
  </si>
  <si>
    <t>No293</t>
  </si>
  <si>
    <t>No294</t>
  </si>
  <si>
    <t>No295</t>
  </si>
  <si>
    <t>No296</t>
  </si>
  <si>
    <t>No297</t>
  </si>
  <si>
    <t>No298</t>
  </si>
  <si>
    <t>No299</t>
  </si>
  <si>
    <t>No300</t>
  </si>
  <si>
    <t>No301</t>
  </si>
  <si>
    <t>No302</t>
  </si>
  <si>
    <t>No303</t>
  </si>
  <si>
    <t>No304</t>
  </si>
  <si>
    <t>No305</t>
  </si>
  <si>
    <t>No306</t>
  </si>
  <si>
    <t>No307</t>
  </si>
  <si>
    <t>No308</t>
  </si>
  <si>
    <t>No309</t>
  </si>
  <si>
    <t>No310</t>
  </si>
  <si>
    <t>No311</t>
  </si>
  <si>
    <t>No312</t>
  </si>
  <si>
    <t>No313</t>
  </si>
  <si>
    <t>No314</t>
  </si>
  <si>
    <t>No315</t>
  </si>
  <si>
    <t>No316</t>
  </si>
  <si>
    <t>No317</t>
  </si>
  <si>
    <t>No318</t>
  </si>
  <si>
    <t>No319</t>
  </si>
  <si>
    <t>No320</t>
  </si>
  <si>
    <t>No321</t>
  </si>
  <si>
    <t>No322</t>
  </si>
  <si>
    <t>No323</t>
  </si>
  <si>
    <t>No324</t>
  </si>
  <si>
    <t>No325</t>
  </si>
  <si>
    <t>No326</t>
  </si>
  <si>
    <t>No327</t>
  </si>
  <si>
    <t>No328</t>
  </si>
  <si>
    <t>No329</t>
  </si>
  <si>
    <t>No330</t>
  </si>
  <si>
    <t>No331</t>
  </si>
  <si>
    <t>No332</t>
  </si>
  <si>
    <t>No333</t>
  </si>
  <si>
    <t>No334</t>
  </si>
  <si>
    <t>No335</t>
  </si>
  <si>
    <t>No336</t>
  </si>
  <si>
    <t>No337</t>
  </si>
  <si>
    <t>No338</t>
  </si>
  <si>
    <t>No339</t>
  </si>
  <si>
    <t>No340</t>
  </si>
  <si>
    <t>No341</t>
  </si>
  <si>
    <t>No342</t>
  </si>
  <si>
    <t>No343</t>
  </si>
  <si>
    <t>No344</t>
  </si>
  <si>
    <t>No345</t>
  </si>
  <si>
    <t>No346</t>
  </si>
  <si>
    <t>No347</t>
  </si>
  <si>
    <t>No348</t>
  </si>
  <si>
    <t>No349</t>
  </si>
  <si>
    <t>No350</t>
  </si>
  <si>
    <t>No351</t>
  </si>
  <si>
    <t>No352</t>
  </si>
  <si>
    <t>No353</t>
  </si>
  <si>
    <t>No354</t>
  </si>
  <si>
    <t>No355</t>
  </si>
  <si>
    <t>No356</t>
  </si>
  <si>
    <t>No357</t>
  </si>
  <si>
    <t>No358</t>
  </si>
  <si>
    <t>No359</t>
  </si>
  <si>
    <t>No360</t>
  </si>
  <si>
    <t>No361</t>
  </si>
  <si>
    <t>No362</t>
  </si>
  <si>
    <t>No363</t>
  </si>
  <si>
    <t>No364</t>
  </si>
  <si>
    <t>No365</t>
  </si>
  <si>
    <t>No366</t>
  </si>
  <si>
    <t>No367</t>
  </si>
  <si>
    <t>No368</t>
  </si>
  <si>
    <t>No369</t>
  </si>
  <si>
    <t>No370</t>
  </si>
  <si>
    <t>No371</t>
  </si>
  <si>
    <t>No372</t>
  </si>
  <si>
    <t>No373</t>
  </si>
  <si>
    <t>No374</t>
  </si>
  <si>
    <t>No375</t>
  </si>
  <si>
    <t>No376</t>
  </si>
  <si>
    <t>No377</t>
  </si>
  <si>
    <t>No378</t>
  </si>
  <si>
    <t>No379</t>
  </si>
  <si>
    <t>No380</t>
  </si>
  <si>
    <t>No381</t>
  </si>
  <si>
    <t>No382</t>
  </si>
  <si>
    <t>No383</t>
  </si>
  <si>
    <t>No384</t>
  </si>
  <si>
    <t>No385</t>
  </si>
  <si>
    <t>No386</t>
  </si>
  <si>
    <t>No387</t>
  </si>
  <si>
    <t>No388</t>
  </si>
  <si>
    <t>No389</t>
  </si>
  <si>
    <t>No390</t>
  </si>
  <si>
    <t>No391</t>
  </si>
  <si>
    <t>No392</t>
  </si>
  <si>
    <t>No393</t>
  </si>
  <si>
    <t>No394</t>
  </si>
  <si>
    <t>No395</t>
  </si>
  <si>
    <t>No396</t>
  </si>
  <si>
    <t>No397</t>
  </si>
  <si>
    <t>No398</t>
  </si>
  <si>
    <t>No399</t>
  </si>
  <si>
    <t>No400</t>
  </si>
  <si>
    <t>No401</t>
  </si>
  <si>
    <t>No402</t>
  </si>
  <si>
    <t>No403</t>
  </si>
  <si>
    <t>No404</t>
  </si>
  <si>
    <t>No405</t>
  </si>
  <si>
    <t>No406</t>
  </si>
  <si>
    <t>No407</t>
  </si>
  <si>
    <t>No408</t>
  </si>
  <si>
    <t>No409</t>
  </si>
  <si>
    <t>No410</t>
  </si>
  <si>
    <t>No411</t>
  </si>
  <si>
    <t>No412</t>
  </si>
  <si>
    <t>No413</t>
  </si>
  <si>
    <t>No414</t>
  </si>
  <si>
    <t>No415</t>
  </si>
  <si>
    <t>No416</t>
  </si>
  <si>
    <t>No417</t>
  </si>
  <si>
    <t>No418</t>
  </si>
  <si>
    <t>No419</t>
  </si>
  <si>
    <t>No420</t>
  </si>
  <si>
    <t>No421</t>
  </si>
  <si>
    <t>No422</t>
  </si>
  <si>
    <t>No423</t>
  </si>
  <si>
    <t>No424</t>
  </si>
  <si>
    <t>No425</t>
  </si>
  <si>
    <t>No426</t>
  </si>
  <si>
    <t>No427</t>
  </si>
  <si>
    <t>No428</t>
  </si>
  <si>
    <t>No429</t>
  </si>
  <si>
    <t>No430</t>
  </si>
  <si>
    <t>No431</t>
  </si>
  <si>
    <t>No432</t>
  </si>
  <si>
    <t>No433</t>
  </si>
  <si>
    <t>Day4</t>
  </si>
  <si>
    <t>No434</t>
  </si>
  <si>
    <t>No435</t>
  </si>
  <si>
    <t>No436</t>
  </si>
  <si>
    <t>No437</t>
  </si>
  <si>
    <t>No438</t>
  </si>
  <si>
    <t>No439</t>
  </si>
  <si>
    <t>No440</t>
  </si>
  <si>
    <t>No441</t>
  </si>
  <si>
    <t>No442</t>
  </si>
  <si>
    <t>No443</t>
  </si>
  <si>
    <t>No444</t>
  </si>
  <si>
    <t>No445</t>
  </si>
  <si>
    <t>No446</t>
  </si>
  <si>
    <t>No447</t>
  </si>
  <si>
    <t>No448</t>
  </si>
  <si>
    <t>No449</t>
  </si>
  <si>
    <t>No450</t>
  </si>
  <si>
    <t>No451</t>
  </si>
  <si>
    <t>No452</t>
  </si>
  <si>
    <t>No453</t>
  </si>
  <si>
    <t>No454</t>
  </si>
  <si>
    <t>No455</t>
  </si>
  <si>
    <t>No456</t>
  </si>
  <si>
    <t>No457</t>
  </si>
  <si>
    <t>No458</t>
  </si>
  <si>
    <t>No459</t>
  </si>
  <si>
    <t>No460</t>
  </si>
  <si>
    <t>No461</t>
  </si>
  <si>
    <t>No462</t>
  </si>
  <si>
    <t>No463</t>
  </si>
  <si>
    <t>No464</t>
  </si>
  <si>
    <t>No465</t>
  </si>
  <si>
    <t>No466</t>
  </si>
  <si>
    <t>No467</t>
  </si>
  <si>
    <t>No468</t>
  </si>
  <si>
    <t>No469</t>
  </si>
  <si>
    <t>No470</t>
  </si>
  <si>
    <t>No471</t>
  </si>
  <si>
    <t>No472</t>
  </si>
  <si>
    <t>No473</t>
  </si>
  <si>
    <t>No474</t>
  </si>
  <si>
    <t>No475</t>
  </si>
  <si>
    <t>No476</t>
  </si>
  <si>
    <t>No477</t>
  </si>
  <si>
    <t>No478</t>
  </si>
  <si>
    <t>No479</t>
  </si>
  <si>
    <t>No480</t>
  </si>
  <si>
    <t>No481</t>
  </si>
  <si>
    <t>No482</t>
  </si>
  <si>
    <t>No483</t>
  </si>
  <si>
    <t>No484</t>
  </si>
  <si>
    <t>No485</t>
  </si>
  <si>
    <t>No486</t>
  </si>
  <si>
    <t>No487</t>
  </si>
  <si>
    <t>No488</t>
  </si>
  <si>
    <t>No489</t>
  </si>
  <si>
    <t>No490</t>
  </si>
  <si>
    <t>No491</t>
  </si>
  <si>
    <t>No492</t>
  </si>
  <si>
    <t>No493</t>
  </si>
  <si>
    <t>No494</t>
  </si>
  <si>
    <t>No495</t>
  </si>
  <si>
    <t>No496</t>
  </si>
  <si>
    <t>No497</t>
  </si>
  <si>
    <t>No498</t>
  </si>
  <si>
    <t>No499</t>
  </si>
  <si>
    <t>No500</t>
  </si>
  <si>
    <t>No501</t>
  </si>
  <si>
    <t>No502</t>
  </si>
  <si>
    <t>No503</t>
  </si>
  <si>
    <t>No504</t>
  </si>
  <si>
    <t>No505</t>
  </si>
  <si>
    <t>No506</t>
  </si>
  <si>
    <t>No507</t>
  </si>
  <si>
    <t>No508</t>
  </si>
  <si>
    <t>No509</t>
  </si>
  <si>
    <t>No510</t>
  </si>
  <si>
    <t>No511</t>
  </si>
  <si>
    <t>No512</t>
  </si>
  <si>
    <t>No513</t>
  </si>
  <si>
    <t>No514</t>
  </si>
  <si>
    <t>No515</t>
  </si>
  <si>
    <t>No516</t>
  </si>
  <si>
    <t>No517</t>
  </si>
  <si>
    <t>No518</t>
  </si>
  <si>
    <t>No519</t>
  </si>
  <si>
    <t>No520</t>
  </si>
  <si>
    <t>No521</t>
  </si>
  <si>
    <t>No522</t>
  </si>
  <si>
    <t>No523</t>
  </si>
  <si>
    <t>No524</t>
  </si>
  <si>
    <t>No525</t>
  </si>
  <si>
    <t>No526</t>
  </si>
  <si>
    <t>No527</t>
  </si>
  <si>
    <t>No528</t>
  </si>
  <si>
    <t>No529</t>
  </si>
  <si>
    <t>No530</t>
  </si>
  <si>
    <t>No531</t>
  </si>
  <si>
    <t>No532</t>
  </si>
  <si>
    <t>No533</t>
  </si>
  <si>
    <t>No534</t>
  </si>
  <si>
    <t>No535</t>
  </si>
  <si>
    <t>No536</t>
  </si>
  <si>
    <t>No537</t>
  </si>
  <si>
    <t>No538</t>
  </si>
  <si>
    <t>No539</t>
  </si>
  <si>
    <t>No540</t>
  </si>
  <si>
    <t>No541</t>
  </si>
  <si>
    <t>No542</t>
  </si>
  <si>
    <t>No543</t>
  </si>
  <si>
    <t>No544</t>
  </si>
  <si>
    <t>No545</t>
  </si>
  <si>
    <t>No546</t>
  </si>
  <si>
    <t>No547</t>
  </si>
  <si>
    <t>No548</t>
  </si>
  <si>
    <t>No549</t>
  </si>
  <si>
    <t>No550</t>
  </si>
  <si>
    <t>No551</t>
  </si>
  <si>
    <t>No552</t>
  </si>
  <si>
    <t>No553</t>
  </si>
  <si>
    <t>No554</t>
  </si>
  <si>
    <t>No555</t>
  </si>
  <si>
    <t>No556</t>
  </si>
  <si>
    <t>No557</t>
  </si>
  <si>
    <t>No558</t>
  </si>
  <si>
    <t>No559</t>
  </si>
  <si>
    <t>No560</t>
  </si>
  <si>
    <t>No561</t>
  </si>
  <si>
    <t>No562</t>
  </si>
  <si>
    <t>No563</t>
  </si>
  <si>
    <t>No564</t>
  </si>
  <si>
    <t>No565</t>
  </si>
  <si>
    <t>No566</t>
  </si>
  <si>
    <t>No567</t>
  </si>
  <si>
    <t>No568</t>
  </si>
  <si>
    <t>No569</t>
  </si>
  <si>
    <t>No570</t>
  </si>
  <si>
    <t>No571</t>
  </si>
  <si>
    <t>No572</t>
  </si>
  <si>
    <t>No573</t>
  </si>
  <si>
    <t>No574</t>
  </si>
  <si>
    <t>No575</t>
  </si>
  <si>
    <t>No576</t>
  </si>
  <si>
    <t>No577</t>
  </si>
  <si>
    <t>Day5</t>
  </si>
  <si>
    <t>No578</t>
  </si>
  <si>
    <t>No579</t>
  </si>
  <si>
    <t>No580</t>
  </si>
  <si>
    <t>No581</t>
  </si>
  <si>
    <t>No582</t>
  </si>
  <si>
    <t>No583</t>
  </si>
  <si>
    <t>No584</t>
  </si>
  <si>
    <t>No585</t>
  </si>
  <si>
    <t>No586</t>
  </si>
  <si>
    <t>No587</t>
  </si>
  <si>
    <t>No588</t>
  </si>
  <si>
    <t>No589</t>
  </si>
  <si>
    <t>No590</t>
  </si>
  <si>
    <t>No591</t>
  </si>
  <si>
    <t>No592</t>
  </si>
  <si>
    <t>No593</t>
  </si>
  <si>
    <t>No594</t>
  </si>
  <si>
    <t>No595</t>
  </si>
  <si>
    <t>No596</t>
  </si>
  <si>
    <t>No597</t>
  </si>
  <si>
    <t>No598</t>
  </si>
  <si>
    <t>No599</t>
  </si>
  <si>
    <t>No600</t>
  </si>
  <si>
    <t>No601</t>
  </si>
  <si>
    <t>No602</t>
  </si>
  <si>
    <t>No603</t>
  </si>
  <si>
    <t>No604</t>
  </si>
  <si>
    <t>No605</t>
  </si>
  <si>
    <t>No606</t>
  </si>
  <si>
    <t>No607</t>
  </si>
  <si>
    <t>No608</t>
  </si>
  <si>
    <t>No609</t>
  </si>
  <si>
    <t>No610</t>
  </si>
  <si>
    <t>No611</t>
  </si>
  <si>
    <t>No612</t>
  </si>
  <si>
    <t>No613</t>
  </si>
  <si>
    <t>No614</t>
  </si>
  <si>
    <t>No615</t>
  </si>
  <si>
    <t>No616</t>
  </si>
  <si>
    <t>No617</t>
  </si>
  <si>
    <t>No618</t>
  </si>
  <si>
    <t>No619</t>
  </si>
  <si>
    <t>No620</t>
  </si>
  <si>
    <t>No621</t>
  </si>
  <si>
    <t>No622</t>
  </si>
  <si>
    <t>No623</t>
  </si>
  <si>
    <t>No624</t>
  </si>
  <si>
    <t>No625</t>
  </si>
  <si>
    <t>No626</t>
  </si>
  <si>
    <t>No627</t>
  </si>
  <si>
    <t>No628</t>
  </si>
  <si>
    <t>No629</t>
  </si>
  <si>
    <t>No630</t>
  </si>
  <si>
    <t>No631</t>
  </si>
  <si>
    <t>No632</t>
  </si>
  <si>
    <t>No633</t>
  </si>
  <si>
    <t>No634</t>
  </si>
  <si>
    <t>No635</t>
  </si>
  <si>
    <t>No636</t>
  </si>
  <si>
    <t>No637</t>
  </si>
  <si>
    <t>No638</t>
  </si>
  <si>
    <t>No639</t>
  </si>
  <si>
    <t>No640</t>
  </si>
  <si>
    <t>No641</t>
  </si>
  <si>
    <t>No642</t>
  </si>
  <si>
    <t>No643</t>
  </si>
  <si>
    <t>No644</t>
  </si>
  <si>
    <t>No645</t>
  </si>
  <si>
    <t>No646</t>
  </si>
  <si>
    <t>No647</t>
  </si>
  <si>
    <t>No648</t>
  </si>
  <si>
    <t>No649</t>
  </si>
  <si>
    <t>No650</t>
  </si>
  <si>
    <t>No651</t>
  </si>
  <si>
    <t>No652</t>
  </si>
  <si>
    <t>No653</t>
  </si>
  <si>
    <t>No654</t>
  </si>
  <si>
    <t>No655</t>
  </si>
  <si>
    <t>No656</t>
  </si>
  <si>
    <t>No657</t>
  </si>
  <si>
    <t>No658</t>
  </si>
  <si>
    <t>No659</t>
  </si>
  <si>
    <t>No660</t>
  </si>
  <si>
    <t>No661</t>
  </si>
  <si>
    <t>No662</t>
  </si>
  <si>
    <t>No663</t>
  </si>
  <si>
    <t>No664</t>
  </si>
  <si>
    <t>No665</t>
  </si>
  <si>
    <t>No666</t>
  </si>
  <si>
    <t>No667</t>
  </si>
  <si>
    <t>No668</t>
  </si>
  <si>
    <t>No669</t>
  </si>
  <si>
    <t>No670</t>
  </si>
  <si>
    <t>No671</t>
  </si>
  <si>
    <t>No672</t>
  </si>
  <si>
    <t>No673</t>
  </si>
  <si>
    <t>No674</t>
  </si>
  <si>
    <t>No675</t>
  </si>
  <si>
    <t>No676</t>
  </si>
  <si>
    <t>No677</t>
  </si>
  <si>
    <t>No678</t>
  </si>
  <si>
    <t>No679</t>
  </si>
  <si>
    <t>No680</t>
  </si>
  <si>
    <t>No681</t>
  </si>
  <si>
    <t>No682</t>
  </si>
  <si>
    <t>No683</t>
  </si>
  <si>
    <t>No684</t>
  </si>
  <si>
    <t>No685</t>
  </si>
  <si>
    <t>No686</t>
  </si>
  <si>
    <t>No687</t>
  </si>
  <si>
    <t>No688</t>
  </si>
  <si>
    <t>No689</t>
  </si>
  <si>
    <t>No690</t>
  </si>
  <si>
    <t>No691</t>
  </si>
  <si>
    <t>No692</t>
  </si>
  <si>
    <t>No693</t>
  </si>
  <si>
    <t>No694</t>
  </si>
  <si>
    <t>No695</t>
  </si>
  <si>
    <t>No696</t>
  </si>
  <si>
    <t>No697</t>
  </si>
  <si>
    <t>No698</t>
  </si>
  <si>
    <t>No699</t>
  </si>
  <si>
    <t>No700</t>
  </si>
  <si>
    <t>No701</t>
  </si>
  <si>
    <t>No702</t>
  </si>
  <si>
    <t>No703</t>
  </si>
  <si>
    <t>No704</t>
  </si>
  <si>
    <t>No705</t>
  </si>
  <si>
    <t>No706</t>
  </si>
  <si>
    <t>No707</t>
  </si>
  <si>
    <t>No708</t>
  </si>
  <si>
    <t>No709</t>
  </si>
  <si>
    <t>No710</t>
  </si>
  <si>
    <t>No711</t>
  </si>
  <si>
    <t>No712</t>
  </si>
  <si>
    <t>No713</t>
  </si>
  <si>
    <t>No714</t>
  </si>
  <si>
    <t>No715</t>
  </si>
  <si>
    <t>No716</t>
  </si>
  <si>
    <t>No717</t>
  </si>
  <si>
    <t>No718</t>
  </si>
  <si>
    <t>No719</t>
  </si>
  <si>
    <t>No720</t>
  </si>
  <si>
    <t>No721</t>
  </si>
  <si>
    <t>Day6</t>
  </si>
  <si>
    <t>No722</t>
  </si>
  <si>
    <t>No723</t>
  </si>
  <si>
    <t>No724</t>
  </si>
  <si>
    <t>No725</t>
  </si>
  <si>
    <t>No726</t>
  </si>
  <si>
    <t>No727</t>
  </si>
  <si>
    <t>No728</t>
  </si>
  <si>
    <t>No729</t>
  </si>
  <si>
    <t>No730</t>
  </si>
  <si>
    <t>No731</t>
  </si>
  <si>
    <t>No732</t>
  </si>
  <si>
    <t>No733</t>
  </si>
  <si>
    <t>No734</t>
  </si>
  <si>
    <t>No735</t>
  </si>
  <si>
    <t>No736</t>
  </si>
  <si>
    <t>No737</t>
  </si>
  <si>
    <t>No738</t>
  </si>
  <si>
    <t>No739</t>
  </si>
  <si>
    <t>No740</t>
  </si>
  <si>
    <t>No741</t>
  </si>
  <si>
    <t>No742</t>
  </si>
  <si>
    <t>No743</t>
  </si>
  <si>
    <t>No744</t>
  </si>
  <si>
    <t>No745</t>
  </si>
  <si>
    <t>No746</t>
  </si>
  <si>
    <t>No747</t>
  </si>
  <si>
    <t>No748</t>
  </si>
  <si>
    <t>No749</t>
  </si>
  <si>
    <t>No750</t>
  </si>
  <si>
    <t>No751</t>
  </si>
  <si>
    <t>No752</t>
  </si>
  <si>
    <t>No753</t>
  </si>
  <si>
    <t>No754</t>
  </si>
  <si>
    <t>No755</t>
  </si>
  <si>
    <t>No756</t>
  </si>
  <si>
    <t>No757</t>
  </si>
  <si>
    <t>No758</t>
  </si>
  <si>
    <t>No759</t>
  </si>
  <si>
    <t>No760</t>
  </si>
  <si>
    <t>No761</t>
  </si>
  <si>
    <t>No762</t>
  </si>
  <si>
    <t>No763</t>
  </si>
  <si>
    <t>No764</t>
  </si>
  <si>
    <t>No765</t>
  </si>
  <si>
    <t>No766</t>
  </si>
  <si>
    <t>No767</t>
  </si>
  <si>
    <t>No768</t>
  </si>
  <si>
    <t>No769</t>
  </si>
  <si>
    <t>No770</t>
  </si>
  <si>
    <t>No771</t>
  </si>
  <si>
    <t>No772</t>
  </si>
  <si>
    <t>No773</t>
  </si>
  <si>
    <t>No774</t>
  </si>
  <si>
    <t>No775</t>
  </si>
  <si>
    <t>No776</t>
  </si>
  <si>
    <t>No777</t>
  </si>
  <si>
    <t>No778</t>
  </si>
  <si>
    <t>No779</t>
  </si>
  <si>
    <t>No780</t>
  </si>
  <si>
    <t>No781</t>
  </si>
  <si>
    <t>No782</t>
  </si>
  <si>
    <t>No783</t>
  </si>
  <si>
    <t>No784</t>
  </si>
  <si>
    <t>No785</t>
  </si>
  <si>
    <t>No786</t>
  </si>
  <si>
    <t>No787</t>
  </si>
  <si>
    <t>No788</t>
  </si>
  <si>
    <t>No789</t>
  </si>
  <si>
    <t>No790</t>
  </si>
  <si>
    <t>No791</t>
  </si>
  <si>
    <t>No792</t>
  </si>
  <si>
    <t>No793</t>
  </si>
  <si>
    <t>No794</t>
  </si>
  <si>
    <t>No795</t>
  </si>
  <si>
    <t>No796</t>
  </si>
  <si>
    <t>No797</t>
  </si>
  <si>
    <t>No798</t>
  </si>
  <si>
    <t>No799</t>
  </si>
  <si>
    <t>No800</t>
  </si>
  <si>
    <t>No801</t>
  </si>
  <si>
    <t>No802</t>
  </si>
  <si>
    <t>No803</t>
  </si>
  <si>
    <t>No804</t>
  </si>
  <si>
    <t>No805</t>
  </si>
  <si>
    <t>No806</t>
  </si>
  <si>
    <t>No807</t>
  </si>
  <si>
    <t>No808</t>
  </si>
  <si>
    <t>No809</t>
  </si>
  <si>
    <t>No810</t>
  </si>
  <si>
    <t>No811</t>
  </si>
  <si>
    <t>No812</t>
  </si>
  <si>
    <t>No813</t>
  </si>
  <si>
    <t>No814</t>
  </si>
  <si>
    <t>No815</t>
  </si>
  <si>
    <t>No816</t>
  </si>
  <si>
    <t>No817</t>
  </si>
  <si>
    <t>No818</t>
  </si>
  <si>
    <t>No819</t>
  </si>
  <si>
    <t>No820</t>
  </si>
  <si>
    <t>No821</t>
  </si>
  <si>
    <t>No822</t>
  </si>
  <si>
    <t>No823</t>
  </si>
  <si>
    <t>No824</t>
  </si>
  <si>
    <t>No825</t>
  </si>
  <si>
    <t>No826</t>
  </si>
  <si>
    <t>No827</t>
  </si>
  <si>
    <t>No828</t>
  </si>
  <si>
    <t>No829</t>
  </si>
  <si>
    <t>No830</t>
  </si>
  <si>
    <t>No831</t>
  </si>
  <si>
    <t>No832</t>
  </si>
  <si>
    <t>No833</t>
  </si>
  <si>
    <t>No834</t>
  </si>
  <si>
    <t>No835</t>
  </si>
  <si>
    <t>No836</t>
  </si>
  <si>
    <t>No837</t>
  </si>
  <si>
    <t>No838</t>
  </si>
  <si>
    <t>No839</t>
  </si>
  <si>
    <t>No840</t>
  </si>
  <si>
    <t>No841</t>
  </si>
  <si>
    <t>No842</t>
  </si>
  <si>
    <t>No843</t>
  </si>
  <si>
    <t>No844</t>
  </si>
  <si>
    <t>No845</t>
  </si>
  <si>
    <t>No846</t>
  </si>
  <si>
    <t>No847</t>
  </si>
  <si>
    <t>No848</t>
  </si>
  <si>
    <t>No849</t>
  </si>
  <si>
    <t>No850</t>
  </si>
  <si>
    <t>No851</t>
  </si>
  <si>
    <t>No852</t>
  </si>
  <si>
    <t>No853</t>
  </si>
  <si>
    <t>No854</t>
  </si>
  <si>
    <t>No855</t>
  </si>
  <si>
    <t>No856</t>
  </si>
  <si>
    <t>No857</t>
  </si>
  <si>
    <t>No858</t>
  </si>
  <si>
    <t>No859</t>
  </si>
  <si>
    <t>No860</t>
  </si>
  <si>
    <t>No861</t>
  </si>
  <si>
    <t>No862</t>
  </si>
  <si>
    <t>No863</t>
  </si>
  <si>
    <t>No864</t>
  </si>
  <si>
    <t>No865</t>
  </si>
  <si>
    <t>Day7</t>
  </si>
  <si>
    <t>No866</t>
  </si>
  <si>
    <t>No867</t>
  </si>
  <si>
    <t>No868</t>
  </si>
  <si>
    <t>No869</t>
  </si>
  <si>
    <t>No870</t>
  </si>
  <si>
    <t>No871</t>
  </si>
  <si>
    <t>No872</t>
  </si>
  <si>
    <t>No873</t>
  </si>
  <si>
    <t>No874</t>
  </si>
  <si>
    <t>No875</t>
  </si>
  <si>
    <t>No876</t>
  </si>
  <si>
    <t>No877</t>
  </si>
  <si>
    <t>No878</t>
  </si>
  <si>
    <t>No879</t>
  </si>
  <si>
    <t>No880</t>
  </si>
  <si>
    <t>No881</t>
  </si>
  <si>
    <t>No882</t>
  </si>
  <si>
    <t>No883</t>
  </si>
  <si>
    <t>No884</t>
  </si>
  <si>
    <t>No885</t>
  </si>
  <si>
    <t>No886</t>
  </si>
  <si>
    <t>No887</t>
  </si>
  <si>
    <t>No888</t>
  </si>
  <si>
    <t>No889</t>
  </si>
  <si>
    <t>No890</t>
  </si>
  <si>
    <t>No891</t>
  </si>
  <si>
    <t>No892</t>
  </si>
  <si>
    <t>No893</t>
  </si>
  <si>
    <t>No894</t>
  </si>
  <si>
    <t>No895</t>
  </si>
  <si>
    <t>No896</t>
  </si>
  <si>
    <t>No897</t>
  </si>
  <si>
    <t>No898</t>
  </si>
  <si>
    <t>No899</t>
  </si>
  <si>
    <t>No900</t>
  </si>
  <si>
    <t>No901</t>
  </si>
  <si>
    <t>No902</t>
  </si>
  <si>
    <t>No903</t>
  </si>
  <si>
    <t>No904</t>
  </si>
  <si>
    <t>No905</t>
  </si>
  <si>
    <t>No906</t>
  </si>
  <si>
    <t>No907</t>
  </si>
  <si>
    <t>No908</t>
  </si>
  <si>
    <t>No909</t>
  </si>
  <si>
    <t>No910</t>
  </si>
  <si>
    <t>No911</t>
  </si>
  <si>
    <t>No912</t>
  </si>
  <si>
    <t>No913</t>
  </si>
  <si>
    <t>No914</t>
  </si>
  <si>
    <t>No915</t>
  </si>
  <si>
    <t>No916</t>
  </si>
  <si>
    <t>No917</t>
  </si>
  <si>
    <t>No918</t>
  </si>
  <si>
    <t>No919</t>
  </si>
  <si>
    <t>No920</t>
  </si>
  <si>
    <t>No921</t>
  </si>
  <si>
    <t>No922</t>
  </si>
  <si>
    <t>No923</t>
  </si>
  <si>
    <t>No924</t>
  </si>
  <si>
    <t>No925</t>
  </si>
  <si>
    <t>No926</t>
  </si>
  <si>
    <t>No927</t>
  </si>
  <si>
    <t>No928</t>
  </si>
  <si>
    <t>No929</t>
  </si>
  <si>
    <t>No930</t>
  </si>
  <si>
    <t>No931</t>
  </si>
  <si>
    <t>No932</t>
  </si>
  <si>
    <t>No933</t>
  </si>
  <si>
    <t>No934</t>
  </si>
  <si>
    <t>No935</t>
  </si>
  <si>
    <t>No936</t>
  </si>
  <si>
    <t>No937</t>
  </si>
  <si>
    <t>No938</t>
  </si>
  <si>
    <t>No939</t>
  </si>
  <si>
    <t>No940</t>
  </si>
  <si>
    <t>No941</t>
  </si>
  <si>
    <t>No942</t>
  </si>
  <si>
    <t>No943</t>
  </si>
  <si>
    <t>No944</t>
  </si>
  <si>
    <t>No945</t>
  </si>
  <si>
    <t>No946</t>
  </si>
  <si>
    <t>No947</t>
  </si>
  <si>
    <t>No948</t>
  </si>
  <si>
    <t>No949</t>
  </si>
  <si>
    <t>No950</t>
  </si>
  <si>
    <t>No951</t>
  </si>
  <si>
    <t>No952</t>
  </si>
  <si>
    <t>No953</t>
  </si>
  <si>
    <t>No954</t>
  </si>
  <si>
    <t>No955</t>
  </si>
  <si>
    <t>No956</t>
  </si>
  <si>
    <t>No957</t>
  </si>
  <si>
    <t>No958</t>
  </si>
  <si>
    <t>No959</t>
  </si>
  <si>
    <t>No960</t>
  </si>
  <si>
    <t>No961</t>
  </si>
  <si>
    <t>No962</t>
  </si>
  <si>
    <t>No963</t>
  </si>
  <si>
    <t>No964</t>
  </si>
  <si>
    <t>No965</t>
  </si>
  <si>
    <t>No966</t>
  </si>
  <si>
    <t>No967</t>
  </si>
  <si>
    <t>No968</t>
  </si>
  <si>
    <t>No969</t>
  </si>
  <si>
    <t>No970</t>
  </si>
  <si>
    <t>No971</t>
  </si>
  <si>
    <t>No972</t>
  </si>
  <si>
    <t>No973</t>
  </si>
  <si>
    <t>No974</t>
  </si>
  <si>
    <t>No975</t>
  </si>
  <si>
    <t>No976</t>
  </si>
  <si>
    <t>No977</t>
  </si>
  <si>
    <t>No978</t>
  </si>
  <si>
    <t>No979</t>
  </si>
  <si>
    <t>No980</t>
  </si>
  <si>
    <t>No981</t>
  </si>
  <si>
    <t>No982</t>
  </si>
  <si>
    <t>No983</t>
  </si>
  <si>
    <t>No984</t>
  </si>
  <si>
    <t>No985</t>
  </si>
  <si>
    <t>No986</t>
  </si>
  <si>
    <t>No987</t>
  </si>
  <si>
    <t>No988</t>
  </si>
  <si>
    <t>No989</t>
  </si>
  <si>
    <t>No990</t>
  </si>
  <si>
    <t>No991</t>
  </si>
  <si>
    <t>No992</t>
  </si>
  <si>
    <t>No993</t>
  </si>
  <si>
    <t>No994</t>
  </si>
  <si>
    <t>No995</t>
  </si>
  <si>
    <t>No996</t>
  </si>
  <si>
    <t>No997</t>
  </si>
  <si>
    <t>No998</t>
  </si>
  <si>
    <t>No999</t>
  </si>
  <si>
    <t>No1000</t>
  </si>
  <si>
    <t>No1001</t>
  </si>
  <si>
    <t>No1002</t>
  </si>
  <si>
    <t>No1003</t>
  </si>
  <si>
    <t>No1004</t>
  </si>
  <si>
    <t>No1005</t>
  </si>
  <si>
    <t>No1006</t>
  </si>
  <si>
    <t>No1007</t>
  </si>
  <si>
    <t>No1008</t>
  </si>
  <si>
    <t>可以转换成小时再算一遍</t>
  </si>
  <si>
    <t>time</t>
  </si>
  <si>
    <t>raw wind 10min</t>
  </si>
  <si>
    <t>raw load 10min</t>
  </si>
  <si>
    <t>wind moving avg</t>
  </si>
  <si>
    <t>load moving avg</t>
  </si>
  <si>
    <t>raw load 5min</t>
  </si>
  <si>
    <t>loadscalefactor</t>
  </si>
  <si>
    <t>filtered wind</t>
  </si>
  <si>
    <t>1m3</t>
  </si>
  <si>
    <t>一立方米空气储能量</t>
  </si>
  <si>
    <t>Bar</t>
  </si>
  <si>
    <t>MJ</t>
  </si>
  <si>
    <t>kWh</t>
  </si>
  <si>
    <t>Day</t>
  </si>
  <si>
    <t>Daynumber</t>
  </si>
  <si>
    <t xml:space="preserve"> </t>
  </si>
</sst>
</file>

<file path=xl/styles.xml><?xml version="1.0" encoding="utf-8"?>
<styleSheet xmlns="http://schemas.openxmlformats.org/spreadsheetml/2006/main">
  <numFmts count="12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);[Red]\(0\)"/>
    <numFmt numFmtId="177" formatCode="0.0"/>
    <numFmt numFmtId="178" formatCode="0.000"/>
    <numFmt numFmtId="179" formatCode="0.00000"/>
    <numFmt numFmtId="180" formatCode="0.0_);[Red]\(0.0\)"/>
    <numFmt numFmtId="181" formatCode="0.0%"/>
    <numFmt numFmtId="182" formatCode="0.0_ "/>
    <numFmt numFmtId="183" formatCode="0.0000"/>
  </numFmts>
  <fonts count="33">
    <font>
      <sz val="11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9"/>
      <color theme="1"/>
      <name val="宋体"/>
      <charset val="134"/>
      <scheme val="minor"/>
    </font>
    <font>
      <u/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4"/>
      <color theme="1"/>
      <name val="宋体"/>
      <charset val="134"/>
      <scheme val="minor"/>
    </font>
    <font>
      <u/>
      <sz val="11"/>
      <color rgb="FFFF0000"/>
      <name val="宋体"/>
      <charset val="134"/>
      <scheme val="minor"/>
    </font>
    <font>
      <b/>
      <u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9"/>
      <name val="Tahoma"/>
      <charset val="134"/>
    </font>
    <font>
      <b/>
      <sz val="9"/>
      <name val="宋体"/>
      <charset val="134"/>
    </font>
    <font>
      <sz val="12"/>
      <name val="宋体"/>
      <charset val="134"/>
    </font>
    <font>
      <sz val="9"/>
      <name val="宋体"/>
      <charset val="134"/>
    </font>
    <font>
      <b/>
      <sz val="12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double">
        <color auto="1"/>
      </top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0" fillId="9" borderId="2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12" borderId="23" applyNumberFormat="0" applyFont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24" applyNumberFormat="0" applyFill="0" applyAlignment="0" applyProtection="0">
      <alignment vertical="center"/>
    </xf>
    <xf numFmtId="0" fontId="20" fillId="0" borderId="24" applyNumberFormat="0" applyFill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21" fillId="16" borderId="26" applyNumberFormat="0" applyAlignment="0" applyProtection="0">
      <alignment vertical="center"/>
    </xf>
    <xf numFmtId="0" fontId="22" fillId="16" borderId="22" applyNumberFormat="0" applyAlignment="0" applyProtection="0">
      <alignment vertical="center"/>
    </xf>
    <xf numFmtId="0" fontId="23" fillId="17" borderId="27" applyNumberForma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24" fillId="0" borderId="28" applyNumberFormat="0" applyFill="0" applyAlignment="0" applyProtection="0">
      <alignment vertical="center"/>
    </xf>
    <xf numFmtId="0" fontId="25" fillId="0" borderId="29" applyNumberFormat="0" applyFill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</cellStyleXfs>
  <cellXfs count="168">
    <xf numFmtId="0" fontId="0" fillId="0" borderId="0" xfId="0"/>
    <xf numFmtId="0" fontId="0" fillId="0" borderId="0" xfId="0" applyFill="1"/>
    <xf numFmtId="0" fontId="0" fillId="2" borderId="1" xfId="0" applyFill="1" applyBorder="1"/>
    <xf numFmtId="0" fontId="0" fillId="0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vertical="center"/>
    </xf>
    <xf numFmtId="2" fontId="0" fillId="2" borderId="1" xfId="0" applyNumberFormat="1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/>
    </xf>
    <xf numFmtId="0" fontId="0" fillId="0" borderId="0" xfId="0" applyBorder="1"/>
    <xf numFmtId="0" fontId="0" fillId="0" borderId="1" xfId="0" applyBorder="1"/>
    <xf numFmtId="2" fontId="0" fillId="0" borderId="0" xfId="0" applyNumberFormat="1"/>
    <xf numFmtId="0" fontId="0" fillId="0" borderId="2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2" fontId="0" fillId="2" borderId="3" xfId="0" applyNumberFormat="1" applyFill="1" applyBorder="1" applyAlignment="1">
      <alignment vertical="center"/>
    </xf>
    <xf numFmtId="2" fontId="0" fillId="0" borderId="0" xfId="0" applyNumberFormat="1" applyFill="1" applyBorder="1"/>
    <xf numFmtId="0" fontId="0" fillId="0" borderId="2" xfId="0" applyBorder="1"/>
    <xf numFmtId="2" fontId="0" fillId="2" borderId="4" xfId="0" applyNumberFormat="1" applyFill="1" applyBorder="1"/>
    <xf numFmtId="2" fontId="0" fillId="2" borderId="1" xfId="0" applyNumberFormat="1" applyFill="1" applyBorder="1"/>
    <xf numFmtId="0" fontId="0" fillId="3" borderId="0" xfId="0" applyFill="1"/>
    <xf numFmtId="176" fontId="0" fillId="0" borderId="0" xfId="0" applyNumberFormat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4" borderId="5" xfId="0" applyFill="1" applyBorder="1"/>
    <xf numFmtId="2" fontId="1" fillId="2" borderId="8" xfId="0" applyNumberFormat="1" applyFont="1" applyFill="1" applyBorder="1"/>
    <xf numFmtId="2" fontId="1" fillId="2" borderId="9" xfId="0" applyNumberFormat="1" applyFont="1" applyFill="1" applyBorder="1"/>
    <xf numFmtId="0" fontId="1" fillId="2" borderId="9" xfId="0" applyFont="1" applyFill="1" applyBorder="1"/>
    <xf numFmtId="1" fontId="1" fillId="2" borderId="10" xfId="0" applyNumberFormat="1" applyFont="1" applyFill="1" applyBorder="1"/>
    <xf numFmtId="1" fontId="1" fillId="4" borderId="8" xfId="0" applyNumberFormat="1" applyFont="1" applyFill="1" applyBorder="1"/>
    <xf numFmtId="0" fontId="2" fillId="3" borderId="0" xfId="0" applyFont="1" applyFill="1"/>
    <xf numFmtId="177" fontId="0" fillId="0" borderId="0" xfId="0" applyNumberFormat="1"/>
    <xf numFmtId="1" fontId="0" fillId="0" borderId="0" xfId="0" applyNumberFormat="1" applyFill="1"/>
    <xf numFmtId="1" fontId="0" fillId="0" borderId="0" xfId="0" applyNumberFormat="1"/>
    <xf numFmtId="0" fontId="3" fillId="0" borderId="0" xfId="0" applyFont="1" applyAlignment="1">
      <alignment horizontal="center"/>
    </xf>
    <xf numFmtId="0" fontId="3" fillId="0" borderId="0" xfId="0" applyFont="1" applyFill="1" applyAlignment="1">
      <alignment horizontal="center"/>
    </xf>
    <xf numFmtId="177" fontId="0" fillId="0" borderId="0" xfId="0" applyNumberFormat="1" applyFill="1"/>
    <xf numFmtId="0" fontId="0" fillId="4" borderId="7" xfId="0" applyFill="1" applyBorder="1"/>
    <xf numFmtId="0" fontId="0" fillId="5" borderId="5" xfId="0" applyFill="1" applyBorder="1"/>
    <xf numFmtId="0" fontId="0" fillId="5" borderId="6" xfId="0" applyFill="1" applyBorder="1"/>
    <xf numFmtId="0" fontId="2" fillId="5" borderId="6" xfId="0" applyFont="1" applyFill="1" applyBorder="1"/>
    <xf numFmtId="0" fontId="2" fillId="5" borderId="7" xfId="0" applyFont="1" applyFill="1" applyBorder="1"/>
    <xf numFmtId="1" fontId="1" fillId="4" borderId="10" xfId="0" applyNumberFormat="1" applyFont="1" applyFill="1" applyBorder="1"/>
    <xf numFmtId="2" fontId="1" fillId="5" borderId="8" xfId="0" applyNumberFormat="1" applyFont="1" applyFill="1" applyBorder="1"/>
    <xf numFmtId="2" fontId="1" fillId="5" borderId="9" xfId="0" applyNumberFormat="1" applyFont="1" applyFill="1" applyBorder="1"/>
    <xf numFmtId="1" fontId="1" fillId="5" borderId="9" xfId="0" applyNumberFormat="1" applyFont="1" applyFill="1" applyBorder="1"/>
    <xf numFmtId="0" fontId="1" fillId="5" borderId="9" xfId="0" applyFont="1" applyFill="1" applyBorder="1"/>
    <xf numFmtId="1" fontId="1" fillId="5" borderId="10" xfId="0" applyNumberFormat="1" applyFont="1" applyFill="1" applyBorder="1"/>
    <xf numFmtId="178" fontId="0" fillId="0" borderId="0" xfId="0" applyNumberFormat="1"/>
    <xf numFmtId="0" fontId="4" fillId="0" borderId="0" xfId="0" applyFont="1"/>
    <xf numFmtId="1" fontId="4" fillId="0" borderId="0" xfId="0" applyNumberFormat="1" applyFont="1"/>
    <xf numFmtId="179" fontId="0" fillId="0" borderId="0" xfId="0" applyNumberFormat="1"/>
    <xf numFmtId="1" fontId="4" fillId="0" borderId="0" xfId="0" applyNumberFormat="1" applyFont="1" applyFill="1"/>
    <xf numFmtId="2" fontId="0" fillId="0" borderId="0" xfId="0" applyNumberFormat="1" applyFill="1"/>
    <xf numFmtId="178" fontId="0" fillId="0" borderId="0" xfId="0" applyNumberFormat="1" applyFill="1"/>
    <xf numFmtId="179" fontId="0" fillId="0" borderId="0" xfId="0" applyNumberFormat="1" applyFill="1"/>
    <xf numFmtId="180" fontId="0" fillId="0" borderId="0" xfId="0" applyNumberFormat="1"/>
    <xf numFmtId="1" fontId="0" fillId="0" borderId="0" xfId="0" applyNumberFormat="1" applyBorder="1"/>
    <xf numFmtId="0" fontId="5" fillId="0" borderId="0" xfId="0" applyFont="1"/>
    <xf numFmtId="0" fontId="5" fillId="0" borderId="0" xfId="0" applyFont="1" applyFill="1"/>
    <xf numFmtId="181" fontId="0" fillId="0" borderId="0" xfId="11" applyNumberFormat="1" applyFont="1" applyAlignment="1"/>
    <xf numFmtId="9" fontId="0" fillId="0" borderId="0" xfId="11" applyFont="1" applyAlignment="1"/>
    <xf numFmtId="182" fontId="0" fillId="0" borderId="0" xfId="0" applyNumberFormat="1" applyFill="1"/>
    <xf numFmtId="176" fontId="0" fillId="0" borderId="0" xfId="0" applyNumberFormat="1" applyBorder="1"/>
    <xf numFmtId="182" fontId="0" fillId="0" borderId="0" xfId="0" applyNumberFormat="1" applyFill="1" applyBorder="1"/>
    <xf numFmtId="176" fontId="0" fillId="0" borderId="0" xfId="0" applyNumberFormat="1" applyFill="1" applyBorder="1"/>
    <xf numFmtId="10" fontId="0" fillId="0" borderId="0" xfId="0" applyNumberFormat="1" applyFill="1"/>
    <xf numFmtId="0" fontId="3" fillId="3" borderId="0" xfId="0" applyFont="1" applyFill="1" applyAlignment="1">
      <alignment horizontal="center"/>
    </xf>
    <xf numFmtId="177" fontId="0" fillId="3" borderId="0" xfId="0" applyNumberFormat="1" applyFill="1"/>
    <xf numFmtId="1" fontId="0" fillId="3" borderId="0" xfId="0" applyNumberFormat="1" applyFill="1"/>
    <xf numFmtId="1" fontId="4" fillId="3" borderId="0" xfId="0" applyNumberFormat="1" applyFont="1" applyFill="1"/>
    <xf numFmtId="2" fontId="0" fillId="3" borderId="0" xfId="0" applyNumberFormat="1" applyFill="1"/>
    <xf numFmtId="178" fontId="0" fillId="3" borderId="0" xfId="0" applyNumberFormat="1" applyFill="1"/>
    <xf numFmtId="179" fontId="0" fillId="3" borderId="0" xfId="0" applyNumberFormat="1" applyFill="1"/>
    <xf numFmtId="180" fontId="0" fillId="0" borderId="0" xfId="0" applyNumberFormat="1" applyFill="1"/>
    <xf numFmtId="180" fontId="0" fillId="3" borderId="0" xfId="0" applyNumberFormat="1" applyFill="1"/>
    <xf numFmtId="1" fontId="0" fillId="3" borderId="0" xfId="0" applyNumberFormat="1" applyFill="1" applyBorder="1"/>
    <xf numFmtId="1" fontId="0" fillId="0" borderId="0" xfId="0" applyNumberFormat="1" applyFill="1" applyBorder="1"/>
    <xf numFmtId="176" fontId="0" fillId="3" borderId="0" xfId="0" applyNumberFormat="1" applyFill="1" applyBorder="1"/>
    <xf numFmtId="182" fontId="0" fillId="3" borderId="0" xfId="0" applyNumberFormat="1" applyFill="1" applyBorder="1"/>
    <xf numFmtId="2" fontId="0" fillId="6" borderId="5" xfId="0" applyNumberFormat="1" applyFill="1" applyBorder="1"/>
    <xf numFmtId="2" fontId="0" fillId="6" borderId="6" xfId="0" applyNumberFormat="1" applyFill="1" applyBorder="1"/>
    <xf numFmtId="2" fontId="0" fillId="6" borderId="11" xfId="0" applyNumberFormat="1" applyFill="1" applyBorder="1"/>
    <xf numFmtId="2" fontId="0" fillId="6" borderId="0" xfId="0" applyNumberFormat="1" applyFill="1" applyBorder="1"/>
    <xf numFmtId="2" fontId="0" fillId="0" borderId="11" xfId="0" applyNumberFormat="1" applyFill="1" applyBorder="1"/>
    <xf numFmtId="2" fontId="0" fillId="6" borderId="8" xfId="0" applyNumberFormat="1" applyFill="1" applyBorder="1"/>
    <xf numFmtId="2" fontId="0" fillId="6" borderId="9" xfId="0" applyNumberFormat="1" applyFill="1" applyBorder="1"/>
    <xf numFmtId="0" fontId="3" fillId="0" borderId="2" xfId="0" applyFont="1" applyBorder="1" applyAlignment="1">
      <alignment horizontal="center"/>
    </xf>
    <xf numFmtId="177" fontId="0" fillId="0" borderId="2" xfId="0" applyNumberFormat="1" applyBorder="1"/>
    <xf numFmtId="1" fontId="0" fillId="0" borderId="2" xfId="0" applyNumberFormat="1" applyBorder="1"/>
    <xf numFmtId="177" fontId="0" fillId="0" borderId="12" xfId="0" applyNumberFormat="1" applyBorder="1"/>
    <xf numFmtId="1" fontId="0" fillId="0" borderId="12" xfId="0" applyNumberFormat="1" applyBorder="1"/>
    <xf numFmtId="177" fontId="0" fillId="0" borderId="0" xfId="0" applyNumberFormat="1" applyBorder="1"/>
    <xf numFmtId="2" fontId="0" fillId="6" borderId="7" xfId="0" applyNumberFormat="1" applyFill="1" applyBorder="1"/>
    <xf numFmtId="2" fontId="4" fillId="0" borderId="0" xfId="0" applyNumberFormat="1" applyFont="1"/>
    <xf numFmtId="2" fontId="0" fillId="6" borderId="13" xfId="0" applyNumberFormat="1" applyFill="1" applyBorder="1"/>
    <xf numFmtId="2" fontId="0" fillId="0" borderId="13" xfId="0" applyNumberFormat="1" applyFill="1" applyBorder="1"/>
    <xf numFmtId="2" fontId="4" fillId="0" borderId="0" xfId="0" applyNumberFormat="1" applyFont="1" applyFill="1"/>
    <xf numFmtId="2" fontId="0" fillId="6" borderId="10" xfId="0" applyNumberFormat="1" applyFill="1" applyBorder="1"/>
    <xf numFmtId="1" fontId="4" fillId="0" borderId="2" xfId="0" applyNumberFormat="1" applyFont="1" applyBorder="1"/>
    <xf numFmtId="2" fontId="0" fillId="0" borderId="2" xfId="0" applyNumberFormat="1" applyBorder="1"/>
    <xf numFmtId="178" fontId="0" fillId="0" borderId="2" xfId="0" applyNumberFormat="1" applyBorder="1"/>
    <xf numFmtId="179" fontId="0" fillId="0" borderId="2" xfId="0" applyNumberFormat="1" applyBorder="1"/>
    <xf numFmtId="1" fontId="4" fillId="0" borderId="12" xfId="0" applyNumberFormat="1" applyFont="1" applyBorder="1"/>
    <xf numFmtId="178" fontId="0" fillId="0" borderId="12" xfId="0" applyNumberFormat="1" applyBorder="1"/>
    <xf numFmtId="179" fontId="0" fillId="0" borderId="12" xfId="0" applyNumberFormat="1" applyBorder="1"/>
    <xf numFmtId="0" fontId="0" fillId="0" borderId="12" xfId="0" applyBorder="1"/>
    <xf numFmtId="1" fontId="4" fillId="0" borderId="0" xfId="0" applyNumberFormat="1" applyFont="1" applyBorder="1"/>
    <xf numFmtId="178" fontId="0" fillId="0" borderId="0" xfId="0" applyNumberFormat="1" applyBorder="1"/>
    <xf numFmtId="179" fontId="0" fillId="0" borderId="0" xfId="0" applyNumberFormat="1" applyBorder="1"/>
    <xf numFmtId="180" fontId="0" fillId="0" borderId="2" xfId="0" applyNumberFormat="1" applyBorder="1"/>
    <xf numFmtId="183" fontId="0" fillId="0" borderId="12" xfId="0" applyNumberFormat="1" applyBorder="1"/>
    <xf numFmtId="183" fontId="0" fillId="0" borderId="0" xfId="0" applyNumberFormat="1" applyBorder="1"/>
    <xf numFmtId="176" fontId="0" fillId="0" borderId="2" xfId="0" applyNumberFormat="1" applyBorder="1"/>
    <xf numFmtId="182" fontId="0" fillId="0" borderId="2" xfId="0" applyNumberFormat="1" applyFill="1" applyBorder="1"/>
    <xf numFmtId="0" fontId="0" fillId="0" borderId="2" xfId="0" applyFill="1" applyBorder="1"/>
    <xf numFmtId="176" fontId="0" fillId="0" borderId="12" xfId="0" applyNumberFormat="1" applyBorder="1"/>
    <xf numFmtId="0" fontId="6" fillId="0" borderId="0" xfId="0" applyFont="1" applyAlignment="1">
      <alignment horizontal="right"/>
    </xf>
    <xf numFmtId="181" fontId="1" fillId="0" borderId="0" xfId="11" applyNumberFormat="1" applyFont="1" applyAlignment="1">
      <alignment horizontal="center" vertical="center"/>
    </xf>
    <xf numFmtId="10" fontId="1" fillId="0" borderId="0" xfId="11" applyNumberFormat="1" applyFont="1" applyAlignment="1">
      <alignment horizontal="center" vertical="center"/>
    </xf>
    <xf numFmtId="177" fontId="0" fillId="3" borderId="0" xfId="0" applyNumberFormat="1" applyFill="1" applyBorder="1"/>
    <xf numFmtId="177" fontId="0" fillId="0" borderId="0" xfId="0" applyNumberFormat="1" applyFill="1" applyBorder="1"/>
    <xf numFmtId="1" fontId="4" fillId="3" borderId="0" xfId="0" applyNumberFormat="1" applyFont="1" applyFill="1" applyBorder="1"/>
    <xf numFmtId="178" fontId="0" fillId="3" borderId="0" xfId="0" applyNumberFormat="1" applyFill="1" applyBorder="1"/>
    <xf numFmtId="179" fontId="0" fillId="3" borderId="0" xfId="0" applyNumberFormat="1" applyFill="1" applyBorder="1"/>
    <xf numFmtId="0" fontId="0" fillId="3" borderId="0" xfId="0" applyFill="1" applyBorder="1"/>
    <xf numFmtId="1" fontId="4" fillId="0" borderId="0" xfId="0" applyNumberFormat="1" applyFont="1" applyFill="1" applyBorder="1"/>
    <xf numFmtId="178" fontId="0" fillId="0" borderId="0" xfId="0" applyNumberFormat="1" applyFill="1" applyBorder="1"/>
    <xf numFmtId="179" fontId="0" fillId="0" borderId="0" xfId="0" applyNumberFormat="1" applyFill="1" applyBorder="1"/>
    <xf numFmtId="0" fontId="0" fillId="0" borderId="0" xfId="0" applyFill="1" applyBorder="1"/>
    <xf numFmtId="183" fontId="0" fillId="3" borderId="0" xfId="0" applyNumberFormat="1" applyFill="1" applyBorder="1"/>
    <xf numFmtId="183" fontId="0" fillId="0" borderId="0" xfId="0" applyNumberFormat="1" applyFill="1" applyBorder="1"/>
    <xf numFmtId="0" fontId="7" fillId="3" borderId="0" xfId="0" applyFont="1" applyFill="1" applyAlignment="1">
      <alignment horizontal="center"/>
    </xf>
    <xf numFmtId="183" fontId="0" fillId="0" borderId="2" xfId="0" applyNumberFormat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3" borderId="15" xfId="0" applyFill="1" applyBorder="1"/>
    <xf numFmtId="0" fontId="3" fillId="7" borderId="15" xfId="0" applyFont="1" applyFill="1" applyBorder="1"/>
    <xf numFmtId="0" fontId="8" fillId="0" borderId="17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8" fillId="3" borderId="18" xfId="0" applyFont="1" applyFill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0" fillId="8" borderId="15" xfId="0" applyFill="1" applyBorder="1"/>
    <xf numFmtId="1" fontId="0" fillId="0" borderId="14" xfId="0" applyNumberFormat="1" applyBorder="1"/>
    <xf numFmtId="1" fontId="0" fillId="0" borderId="15" xfId="0" applyNumberFormat="1" applyBorder="1"/>
    <xf numFmtId="1" fontId="0" fillId="0" borderId="16" xfId="0" applyNumberFormat="1" applyBorder="1"/>
    <xf numFmtId="0" fontId="0" fillId="0" borderId="19" xfId="0" applyBorder="1"/>
    <xf numFmtId="0" fontId="0" fillId="8" borderId="0" xfId="0" applyFill="1" applyBorder="1"/>
    <xf numFmtId="1" fontId="0" fillId="0" borderId="19" xfId="0" applyNumberFormat="1" applyBorder="1"/>
    <xf numFmtId="1" fontId="0" fillId="0" borderId="20" xfId="0" applyNumberFormat="1" applyBorder="1"/>
    <xf numFmtId="0" fontId="0" fillId="3" borderId="19" xfId="0" applyFill="1" applyBorder="1"/>
    <xf numFmtId="1" fontId="0" fillId="3" borderId="19" xfId="0" applyNumberFormat="1" applyFill="1" applyBorder="1"/>
    <xf numFmtId="1" fontId="0" fillId="3" borderId="20" xfId="0" applyNumberFormat="1" applyFill="1" applyBorder="1"/>
    <xf numFmtId="0" fontId="8" fillId="0" borderId="0" xfId="0" applyFont="1" applyFill="1" applyBorder="1" applyAlignment="1">
      <alignment horizontal="center" vertical="center"/>
    </xf>
    <xf numFmtId="0" fontId="0" fillId="0" borderId="19" xfId="0" applyFill="1" applyBorder="1"/>
    <xf numFmtId="1" fontId="0" fillId="0" borderId="19" xfId="0" applyNumberFormat="1" applyFill="1" applyBorder="1"/>
    <xf numFmtId="1" fontId="0" fillId="0" borderId="20" xfId="0" applyNumberFormat="1" applyFill="1" applyBorder="1"/>
    <xf numFmtId="0" fontId="0" fillId="0" borderId="17" xfId="0" applyBorder="1"/>
    <xf numFmtId="0" fontId="0" fillId="0" borderId="18" xfId="0" applyBorder="1"/>
    <xf numFmtId="0" fontId="0" fillId="3" borderId="18" xfId="0" applyFill="1" applyBorder="1"/>
    <xf numFmtId="0" fontId="0" fillId="8" borderId="18" xfId="0" applyFill="1" applyBorder="1"/>
    <xf numFmtId="1" fontId="0" fillId="0" borderId="17" xfId="0" applyNumberFormat="1" applyBorder="1"/>
    <xf numFmtId="1" fontId="0" fillId="0" borderId="18" xfId="0" applyNumberFormat="1" applyBorder="1"/>
    <xf numFmtId="1" fontId="0" fillId="0" borderId="21" xfId="0" applyNumberFormat="1" applyBorder="1"/>
    <xf numFmtId="178" fontId="0" fillId="0" borderId="0" xfId="0" applyNumberFormat="1" quotePrefix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colors>
    <mruColors>
      <color rgb="00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microsoft.com/office/2011/relationships/chartColorStyle" Target="colors10.xml"/><Relationship Id="rId2" Type="http://schemas.microsoft.com/office/2011/relationships/chartStyle" Target="style10.xml"/><Relationship Id="rId1" Type="http://schemas.openxmlformats.org/officeDocument/2006/relationships/chartUserShapes" Target="../drawings/drawing5.xml"/></Relationships>
</file>

<file path=xl/charts/_rels/chart11.xml.rels><?xml version="1.0" encoding="UTF-8" standalone="yes"?>
<Relationships xmlns="http://schemas.openxmlformats.org/package/2006/relationships"><Relationship Id="rId3" Type="http://schemas.microsoft.com/office/2011/relationships/chartColorStyle" Target="colors11.xml"/><Relationship Id="rId2" Type="http://schemas.microsoft.com/office/2011/relationships/chartStyle" Target="style11.xml"/><Relationship Id="rId1" Type="http://schemas.openxmlformats.org/officeDocument/2006/relationships/chartUserShapes" Target="../drawings/drawing6.xml"/></Relationships>
</file>

<file path=xl/charts/_rels/chart12.xml.rels><?xml version="1.0" encoding="UTF-8" standalone="yes"?>
<Relationships xmlns="http://schemas.openxmlformats.org/package/2006/relationships"><Relationship Id="rId3" Type="http://schemas.microsoft.com/office/2011/relationships/chartColorStyle" Target="colors12.xml"/><Relationship Id="rId2" Type="http://schemas.microsoft.com/office/2011/relationships/chartStyle" Target="style12.xml"/><Relationship Id="rId1" Type="http://schemas.openxmlformats.org/officeDocument/2006/relationships/chartUserShapes" Target="../drawings/drawing7.xml"/></Relationships>
</file>

<file path=xl/charts/_rels/chart13.xml.rels><?xml version="1.0" encoding="UTF-8" standalone="yes"?>
<Relationships xmlns="http://schemas.openxmlformats.org/package/2006/relationships"><Relationship Id="rId3" Type="http://schemas.microsoft.com/office/2011/relationships/chartColorStyle" Target="colors13.xml"/><Relationship Id="rId2" Type="http://schemas.microsoft.com/office/2011/relationships/chartStyle" Target="style13.xml"/><Relationship Id="rId1" Type="http://schemas.openxmlformats.org/officeDocument/2006/relationships/chartUserShapes" Target="../drawings/drawing8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microsoft.com/office/2011/relationships/chartColorStyle" Target="colors15.xml"/><Relationship Id="rId2" Type="http://schemas.microsoft.com/office/2011/relationships/chartStyle" Target="style15.xml"/><Relationship Id="rId1" Type="http://schemas.openxmlformats.org/officeDocument/2006/relationships/chartUserShapes" Target="../drawings/drawing9.xml"/></Relationships>
</file>

<file path=xl/charts/_rels/chart16.xml.rels><?xml version="1.0" encoding="UTF-8" standalone="yes"?>
<Relationships xmlns="http://schemas.openxmlformats.org/package/2006/relationships"><Relationship Id="rId3" Type="http://schemas.microsoft.com/office/2011/relationships/chartColorStyle" Target="colors16.xml"/><Relationship Id="rId2" Type="http://schemas.microsoft.com/office/2011/relationships/chartStyle" Target="style16.xml"/><Relationship Id="rId1" Type="http://schemas.openxmlformats.org/officeDocument/2006/relationships/chartUserShapes" Target="../drawings/drawing10.xml"/></Relationships>
</file>

<file path=xl/charts/_rels/chart17.xml.rels><?xml version="1.0" encoding="UTF-8" standalone="yes"?>
<Relationships xmlns="http://schemas.openxmlformats.org/package/2006/relationships"><Relationship Id="rId3" Type="http://schemas.microsoft.com/office/2011/relationships/chartColorStyle" Target="colors17.xml"/><Relationship Id="rId2" Type="http://schemas.microsoft.com/office/2011/relationships/chartStyle" Target="style17.xml"/><Relationship Id="rId1" Type="http://schemas.openxmlformats.org/officeDocument/2006/relationships/chartUserShapes" Target="../drawings/drawing11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3" Type="http://schemas.microsoft.com/office/2011/relationships/chartColorStyle" Target="colors21.xml"/><Relationship Id="rId2" Type="http://schemas.microsoft.com/office/2011/relationships/chartStyle" Target="style21.xml"/><Relationship Id="rId1" Type="http://schemas.openxmlformats.org/officeDocument/2006/relationships/chartUserShapes" Target="../drawings/drawing12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microsoft.com/office/2011/relationships/chartColorStyle" Target="colors7.xml"/><Relationship Id="rId2" Type="http://schemas.microsoft.com/office/2011/relationships/chartStyle" Target="style7.xml"/><Relationship Id="rId1" Type="http://schemas.openxmlformats.org/officeDocument/2006/relationships/chartUserShapes" Target="../drawings/drawing3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microsoft.com/office/2011/relationships/chartColorStyle" Target="colors9.xml"/><Relationship Id="rId2" Type="http://schemas.microsoft.com/office/2011/relationships/chartStyle" Target="style9.xml"/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Sheet1!$C$4:$C$171</c:f>
              <c:numCache>
                <c:formatCode>General</c:formatCode>
                <c:ptCount val="168"/>
                <c:pt idx="0">
                  <c:v>10.55</c:v>
                </c:pt>
                <c:pt idx="1">
                  <c:v>9.47</c:v>
                </c:pt>
                <c:pt idx="2">
                  <c:v>7.99</c:v>
                </c:pt>
                <c:pt idx="3">
                  <c:v>7.64</c:v>
                </c:pt>
                <c:pt idx="4">
                  <c:v>7.11</c:v>
                </c:pt>
                <c:pt idx="5">
                  <c:v>6.93</c:v>
                </c:pt>
                <c:pt idx="6">
                  <c:v>7.16</c:v>
                </c:pt>
                <c:pt idx="7">
                  <c:v>6.47</c:v>
                </c:pt>
                <c:pt idx="8">
                  <c:v>4.91</c:v>
                </c:pt>
                <c:pt idx="9">
                  <c:v>5.18</c:v>
                </c:pt>
                <c:pt idx="10">
                  <c:v>6.34</c:v>
                </c:pt>
                <c:pt idx="11">
                  <c:v>4.59</c:v>
                </c:pt>
                <c:pt idx="12">
                  <c:v>3.6</c:v>
                </c:pt>
                <c:pt idx="13">
                  <c:v>5.26</c:v>
                </c:pt>
                <c:pt idx="14">
                  <c:v>5.27</c:v>
                </c:pt>
                <c:pt idx="15">
                  <c:v>3.83</c:v>
                </c:pt>
                <c:pt idx="16">
                  <c:v>3.4</c:v>
                </c:pt>
                <c:pt idx="17">
                  <c:v>3.23</c:v>
                </c:pt>
                <c:pt idx="18">
                  <c:v>2.91</c:v>
                </c:pt>
                <c:pt idx="19">
                  <c:v>3.97</c:v>
                </c:pt>
                <c:pt idx="20">
                  <c:v>5.6</c:v>
                </c:pt>
                <c:pt idx="21">
                  <c:v>7.13</c:v>
                </c:pt>
                <c:pt idx="22">
                  <c:v>8.1</c:v>
                </c:pt>
                <c:pt idx="23">
                  <c:v>8.16</c:v>
                </c:pt>
                <c:pt idx="24">
                  <c:v>5.02</c:v>
                </c:pt>
                <c:pt idx="25">
                  <c:v>3.61</c:v>
                </c:pt>
                <c:pt idx="26">
                  <c:v>2.36</c:v>
                </c:pt>
                <c:pt idx="27">
                  <c:v>1.88</c:v>
                </c:pt>
                <c:pt idx="28">
                  <c:v>4.1</c:v>
                </c:pt>
                <c:pt idx="29">
                  <c:v>5.95</c:v>
                </c:pt>
                <c:pt idx="30">
                  <c:v>6.26</c:v>
                </c:pt>
                <c:pt idx="31">
                  <c:v>6.49</c:v>
                </c:pt>
                <c:pt idx="32">
                  <c:v>6.82</c:v>
                </c:pt>
                <c:pt idx="33">
                  <c:v>6.51</c:v>
                </c:pt>
                <c:pt idx="34">
                  <c:v>6.71</c:v>
                </c:pt>
                <c:pt idx="35">
                  <c:v>6.73</c:v>
                </c:pt>
                <c:pt idx="36">
                  <c:v>5.93</c:v>
                </c:pt>
                <c:pt idx="37">
                  <c:v>6.1</c:v>
                </c:pt>
                <c:pt idx="38">
                  <c:v>6.63</c:v>
                </c:pt>
                <c:pt idx="39">
                  <c:v>6.93</c:v>
                </c:pt>
                <c:pt idx="40">
                  <c:v>6.54</c:v>
                </c:pt>
                <c:pt idx="41">
                  <c:v>7.37</c:v>
                </c:pt>
                <c:pt idx="42">
                  <c:v>8.67</c:v>
                </c:pt>
                <c:pt idx="43">
                  <c:v>7.6</c:v>
                </c:pt>
                <c:pt idx="44">
                  <c:v>7.66</c:v>
                </c:pt>
                <c:pt idx="45">
                  <c:v>7.49</c:v>
                </c:pt>
                <c:pt idx="46">
                  <c:v>8.53</c:v>
                </c:pt>
                <c:pt idx="47">
                  <c:v>8.05</c:v>
                </c:pt>
                <c:pt idx="48">
                  <c:v>8.64</c:v>
                </c:pt>
                <c:pt idx="49">
                  <c:v>8.31</c:v>
                </c:pt>
                <c:pt idx="50">
                  <c:v>7.68</c:v>
                </c:pt>
                <c:pt idx="51">
                  <c:v>7.74</c:v>
                </c:pt>
                <c:pt idx="52">
                  <c:v>9.16</c:v>
                </c:pt>
                <c:pt idx="53">
                  <c:v>10.12</c:v>
                </c:pt>
                <c:pt idx="54">
                  <c:v>12.07</c:v>
                </c:pt>
                <c:pt idx="55">
                  <c:v>12.3</c:v>
                </c:pt>
                <c:pt idx="56">
                  <c:v>15.08</c:v>
                </c:pt>
                <c:pt idx="57">
                  <c:v>14.84</c:v>
                </c:pt>
                <c:pt idx="58">
                  <c:v>15.86</c:v>
                </c:pt>
                <c:pt idx="59">
                  <c:v>5.9</c:v>
                </c:pt>
                <c:pt idx="60">
                  <c:v>4.75</c:v>
                </c:pt>
                <c:pt idx="61">
                  <c:v>7.18</c:v>
                </c:pt>
                <c:pt idx="62">
                  <c:v>9.67</c:v>
                </c:pt>
                <c:pt idx="63">
                  <c:v>9.25</c:v>
                </c:pt>
                <c:pt idx="64">
                  <c:v>9.8</c:v>
                </c:pt>
                <c:pt idx="65">
                  <c:v>9.16</c:v>
                </c:pt>
                <c:pt idx="66">
                  <c:v>8.16</c:v>
                </c:pt>
                <c:pt idx="67">
                  <c:v>7.31</c:v>
                </c:pt>
                <c:pt idx="68">
                  <c:v>8.2</c:v>
                </c:pt>
                <c:pt idx="69">
                  <c:v>8.51</c:v>
                </c:pt>
                <c:pt idx="70">
                  <c:v>8.16</c:v>
                </c:pt>
                <c:pt idx="71">
                  <c:v>5.18</c:v>
                </c:pt>
                <c:pt idx="72">
                  <c:v>1.92</c:v>
                </c:pt>
                <c:pt idx="73">
                  <c:v>5.03</c:v>
                </c:pt>
                <c:pt idx="74">
                  <c:v>6.02</c:v>
                </c:pt>
                <c:pt idx="75">
                  <c:v>7.81</c:v>
                </c:pt>
                <c:pt idx="76">
                  <c:v>5.74</c:v>
                </c:pt>
                <c:pt idx="77">
                  <c:v>4.78</c:v>
                </c:pt>
                <c:pt idx="78">
                  <c:v>1.86</c:v>
                </c:pt>
                <c:pt idx="79">
                  <c:v>1.63</c:v>
                </c:pt>
                <c:pt idx="80">
                  <c:v>1.89</c:v>
                </c:pt>
                <c:pt idx="81">
                  <c:v>2</c:v>
                </c:pt>
                <c:pt idx="82">
                  <c:v>2.61</c:v>
                </c:pt>
                <c:pt idx="83">
                  <c:v>3.11</c:v>
                </c:pt>
                <c:pt idx="84">
                  <c:v>3.89</c:v>
                </c:pt>
                <c:pt idx="85">
                  <c:v>3.72</c:v>
                </c:pt>
                <c:pt idx="86">
                  <c:v>3.72</c:v>
                </c:pt>
                <c:pt idx="87">
                  <c:v>4.4</c:v>
                </c:pt>
                <c:pt idx="88">
                  <c:v>5.3</c:v>
                </c:pt>
                <c:pt idx="89">
                  <c:v>6.07</c:v>
                </c:pt>
                <c:pt idx="90">
                  <c:v>6.18</c:v>
                </c:pt>
                <c:pt idx="91">
                  <c:v>6.47</c:v>
                </c:pt>
                <c:pt idx="92">
                  <c:v>6.64</c:v>
                </c:pt>
                <c:pt idx="93">
                  <c:v>7.97</c:v>
                </c:pt>
                <c:pt idx="94">
                  <c:v>7.64</c:v>
                </c:pt>
                <c:pt idx="95">
                  <c:v>8.18</c:v>
                </c:pt>
                <c:pt idx="96">
                  <c:v>8.03</c:v>
                </c:pt>
                <c:pt idx="97">
                  <c:v>9.13</c:v>
                </c:pt>
                <c:pt idx="98">
                  <c:v>10.78</c:v>
                </c:pt>
                <c:pt idx="99">
                  <c:v>10.09</c:v>
                </c:pt>
                <c:pt idx="100">
                  <c:v>9.78</c:v>
                </c:pt>
                <c:pt idx="101">
                  <c:v>9.8</c:v>
                </c:pt>
                <c:pt idx="102">
                  <c:v>9.13</c:v>
                </c:pt>
                <c:pt idx="103">
                  <c:v>10.17</c:v>
                </c:pt>
                <c:pt idx="104">
                  <c:v>8.4</c:v>
                </c:pt>
                <c:pt idx="105">
                  <c:v>8.71</c:v>
                </c:pt>
                <c:pt idx="106">
                  <c:v>9.06</c:v>
                </c:pt>
                <c:pt idx="107">
                  <c:v>9.96</c:v>
                </c:pt>
                <c:pt idx="108">
                  <c:v>9.37</c:v>
                </c:pt>
                <c:pt idx="109">
                  <c:v>9.52</c:v>
                </c:pt>
                <c:pt idx="110">
                  <c:v>8.99</c:v>
                </c:pt>
                <c:pt idx="111">
                  <c:v>8.8</c:v>
                </c:pt>
                <c:pt idx="112">
                  <c:v>7.97</c:v>
                </c:pt>
                <c:pt idx="113">
                  <c:v>8.69</c:v>
                </c:pt>
                <c:pt idx="114">
                  <c:v>9.3</c:v>
                </c:pt>
                <c:pt idx="115">
                  <c:v>9.16</c:v>
                </c:pt>
                <c:pt idx="116">
                  <c:v>11.27</c:v>
                </c:pt>
                <c:pt idx="117">
                  <c:v>6.46</c:v>
                </c:pt>
                <c:pt idx="118">
                  <c:v>6.2</c:v>
                </c:pt>
                <c:pt idx="119">
                  <c:v>8.44</c:v>
                </c:pt>
                <c:pt idx="120">
                  <c:v>9.45</c:v>
                </c:pt>
                <c:pt idx="121">
                  <c:v>8.55</c:v>
                </c:pt>
                <c:pt idx="122">
                  <c:v>8.07</c:v>
                </c:pt>
                <c:pt idx="123">
                  <c:v>4.57</c:v>
                </c:pt>
                <c:pt idx="124">
                  <c:v>5.66</c:v>
                </c:pt>
                <c:pt idx="125">
                  <c:v>4.14</c:v>
                </c:pt>
                <c:pt idx="126">
                  <c:v>9.28</c:v>
                </c:pt>
                <c:pt idx="127">
                  <c:v>2.81</c:v>
                </c:pt>
                <c:pt idx="128">
                  <c:v>2.98</c:v>
                </c:pt>
                <c:pt idx="129">
                  <c:v>5.15</c:v>
                </c:pt>
                <c:pt idx="130">
                  <c:v>5.32</c:v>
                </c:pt>
                <c:pt idx="131">
                  <c:v>6.24</c:v>
                </c:pt>
                <c:pt idx="132">
                  <c:v>9.42</c:v>
                </c:pt>
                <c:pt idx="133">
                  <c:v>9.08</c:v>
                </c:pt>
                <c:pt idx="134">
                  <c:v>8.05</c:v>
                </c:pt>
                <c:pt idx="135">
                  <c:v>8.44</c:v>
                </c:pt>
                <c:pt idx="136">
                  <c:v>8.07</c:v>
                </c:pt>
                <c:pt idx="137">
                  <c:v>7.03</c:v>
                </c:pt>
                <c:pt idx="138">
                  <c:v>6.44</c:v>
                </c:pt>
                <c:pt idx="139">
                  <c:v>5.45</c:v>
                </c:pt>
                <c:pt idx="140">
                  <c:v>4.93</c:v>
                </c:pt>
                <c:pt idx="141">
                  <c:v>4.36</c:v>
                </c:pt>
                <c:pt idx="142">
                  <c:v>3.83</c:v>
                </c:pt>
                <c:pt idx="143">
                  <c:v>4.56</c:v>
                </c:pt>
                <c:pt idx="144">
                  <c:v>4.48</c:v>
                </c:pt>
                <c:pt idx="145">
                  <c:v>3.03</c:v>
                </c:pt>
                <c:pt idx="146">
                  <c:v>4.65</c:v>
                </c:pt>
                <c:pt idx="147">
                  <c:v>4.62</c:v>
                </c:pt>
                <c:pt idx="148">
                  <c:v>2.99</c:v>
                </c:pt>
                <c:pt idx="149">
                  <c:v>3.29</c:v>
                </c:pt>
                <c:pt idx="150">
                  <c:v>4.09</c:v>
                </c:pt>
                <c:pt idx="151">
                  <c:v>3.84</c:v>
                </c:pt>
                <c:pt idx="152">
                  <c:v>2.79</c:v>
                </c:pt>
                <c:pt idx="153">
                  <c:v>2.29</c:v>
                </c:pt>
                <c:pt idx="154">
                  <c:v>3.7</c:v>
                </c:pt>
                <c:pt idx="155">
                  <c:v>3.04</c:v>
                </c:pt>
                <c:pt idx="156">
                  <c:v>3.64</c:v>
                </c:pt>
                <c:pt idx="157">
                  <c:v>2.9</c:v>
                </c:pt>
                <c:pt idx="158">
                  <c:v>4.59</c:v>
                </c:pt>
                <c:pt idx="159">
                  <c:v>4.1</c:v>
                </c:pt>
                <c:pt idx="160">
                  <c:v>1.65</c:v>
                </c:pt>
                <c:pt idx="161">
                  <c:v>2.93</c:v>
                </c:pt>
                <c:pt idx="162">
                  <c:v>4.58</c:v>
                </c:pt>
                <c:pt idx="163">
                  <c:v>3.58</c:v>
                </c:pt>
                <c:pt idx="164">
                  <c:v>5.15</c:v>
                </c:pt>
                <c:pt idx="165">
                  <c:v>3.66</c:v>
                </c:pt>
                <c:pt idx="166">
                  <c:v>3.83</c:v>
                </c:pt>
                <c:pt idx="167">
                  <c:v>5.38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Sheet1!$J$4:$J$171</c:f>
              <c:numCache>
                <c:formatCode>0.00</c:formatCode>
                <c:ptCount val="168"/>
                <c:pt idx="0">
                  <c:v>6.56466666666667</c:v>
                </c:pt>
                <c:pt idx="1">
                  <c:v>6.11666666666667</c:v>
                </c:pt>
                <c:pt idx="2">
                  <c:v>5.712</c:v>
                </c:pt>
                <c:pt idx="3">
                  <c:v>5.39466666666667</c:v>
                </c:pt>
                <c:pt idx="4">
                  <c:v>5.07933333333333</c:v>
                </c:pt>
                <c:pt idx="5">
                  <c:v>4.87</c:v>
                </c:pt>
                <c:pt idx="6">
                  <c:v>4.78133333333333</c:v>
                </c:pt>
                <c:pt idx="7">
                  <c:v>4.77933333333333</c:v>
                </c:pt>
                <c:pt idx="8">
                  <c:v>4.888</c:v>
                </c:pt>
                <c:pt idx="9">
                  <c:v>5.10466666666667</c:v>
                </c:pt>
                <c:pt idx="10">
                  <c:v>5.094</c:v>
                </c:pt>
                <c:pt idx="11">
                  <c:v>4.912</c:v>
                </c:pt>
                <c:pt idx="12">
                  <c:v>4.76333333333333</c:v>
                </c:pt>
                <c:pt idx="13">
                  <c:v>4.64866666666667</c:v>
                </c:pt>
                <c:pt idx="14">
                  <c:v>4.57133333333333</c:v>
                </c:pt>
                <c:pt idx="15">
                  <c:v>4.61666666666667</c:v>
                </c:pt>
                <c:pt idx="16">
                  <c:v>4.77866666666667</c:v>
                </c:pt>
                <c:pt idx="17">
                  <c:v>4.98466666666667</c:v>
                </c:pt>
                <c:pt idx="18">
                  <c:v>5.224</c:v>
                </c:pt>
                <c:pt idx="19">
                  <c:v>5.464</c:v>
                </c:pt>
                <c:pt idx="20">
                  <c:v>5.64666666666667</c:v>
                </c:pt>
                <c:pt idx="21">
                  <c:v>5.722</c:v>
                </c:pt>
                <c:pt idx="22">
                  <c:v>5.642</c:v>
                </c:pt>
                <c:pt idx="23">
                  <c:v>5.50866666666667</c:v>
                </c:pt>
                <c:pt idx="24">
                  <c:v>5.40666666666667</c:v>
                </c:pt>
                <c:pt idx="25">
                  <c:v>5.534</c:v>
                </c:pt>
                <c:pt idx="26">
                  <c:v>5.72933333333333</c:v>
                </c:pt>
                <c:pt idx="27">
                  <c:v>6.06333333333333</c:v>
                </c:pt>
                <c:pt idx="28">
                  <c:v>6.516</c:v>
                </c:pt>
                <c:pt idx="29">
                  <c:v>6.74933333333333</c:v>
                </c:pt>
                <c:pt idx="30">
                  <c:v>6.86333333333333</c:v>
                </c:pt>
                <c:pt idx="31">
                  <c:v>6.94533333333333</c:v>
                </c:pt>
                <c:pt idx="32">
                  <c:v>7.08133333333333</c:v>
                </c:pt>
                <c:pt idx="33">
                  <c:v>7.16333333333333</c:v>
                </c:pt>
                <c:pt idx="34">
                  <c:v>7.30533333333333</c:v>
                </c:pt>
                <c:pt idx="35">
                  <c:v>7.412</c:v>
                </c:pt>
                <c:pt idx="36">
                  <c:v>7.47533333333333</c:v>
                </c:pt>
                <c:pt idx="37">
                  <c:v>7.596</c:v>
                </c:pt>
                <c:pt idx="38">
                  <c:v>7.8</c:v>
                </c:pt>
                <c:pt idx="39">
                  <c:v>8.03266666666667</c:v>
                </c:pt>
                <c:pt idx="40">
                  <c:v>8.37533333333334</c:v>
                </c:pt>
                <c:pt idx="41">
                  <c:v>8.75933333333333</c:v>
                </c:pt>
                <c:pt idx="42">
                  <c:v>9.27333333333333</c:v>
                </c:pt>
                <c:pt idx="43">
                  <c:v>9.68466666666667</c:v>
                </c:pt>
                <c:pt idx="44">
                  <c:v>10.2353333333333</c:v>
                </c:pt>
                <c:pt idx="45">
                  <c:v>10.118</c:v>
                </c:pt>
                <c:pt idx="46">
                  <c:v>9.93533333333333</c:v>
                </c:pt>
                <c:pt idx="47">
                  <c:v>9.84533333333333</c:v>
                </c:pt>
                <c:pt idx="48">
                  <c:v>9.95333333333333</c:v>
                </c:pt>
                <c:pt idx="49">
                  <c:v>9.994</c:v>
                </c:pt>
                <c:pt idx="50">
                  <c:v>10.0933333333333</c:v>
                </c:pt>
                <c:pt idx="51">
                  <c:v>10.192</c:v>
                </c:pt>
                <c:pt idx="52">
                  <c:v>10.22</c:v>
                </c:pt>
                <c:pt idx="53">
                  <c:v>10.0966666666667</c:v>
                </c:pt>
                <c:pt idx="54">
                  <c:v>9.96866666666667</c:v>
                </c:pt>
                <c:pt idx="55">
                  <c:v>9.73133333333333</c:v>
                </c:pt>
                <c:pt idx="56">
                  <c:v>9.45533333333333</c:v>
                </c:pt>
                <c:pt idx="57">
                  <c:v>8.79533333333333</c:v>
                </c:pt>
                <c:pt idx="58">
                  <c:v>7.934</c:v>
                </c:pt>
                <c:pt idx="59">
                  <c:v>7.212</c:v>
                </c:pt>
                <c:pt idx="60">
                  <c:v>7.22</c:v>
                </c:pt>
                <c:pt idx="61">
                  <c:v>7.424</c:v>
                </c:pt>
                <c:pt idx="62">
                  <c:v>7.328</c:v>
                </c:pt>
                <c:pt idx="63">
                  <c:v>7.002</c:v>
                </c:pt>
                <c:pt idx="64">
                  <c:v>6.50933333333333</c:v>
                </c:pt>
                <c:pt idx="65">
                  <c:v>5.96466666666667</c:v>
                </c:pt>
                <c:pt idx="66">
                  <c:v>5.48</c:v>
                </c:pt>
                <c:pt idx="67">
                  <c:v>5.06933333333333</c:v>
                </c:pt>
                <c:pt idx="68">
                  <c:v>4.756</c:v>
                </c:pt>
                <c:pt idx="69">
                  <c:v>4.41666666666667</c:v>
                </c:pt>
                <c:pt idx="70">
                  <c:v>4.10866666666667</c:v>
                </c:pt>
                <c:pt idx="71">
                  <c:v>3.81266666666667</c:v>
                </c:pt>
                <c:pt idx="72">
                  <c:v>3.71533333333333</c:v>
                </c:pt>
                <c:pt idx="73">
                  <c:v>3.88066666666667</c:v>
                </c:pt>
                <c:pt idx="74">
                  <c:v>3.89866666666667</c:v>
                </c:pt>
                <c:pt idx="75">
                  <c:v>3.902</c:v>
                </c:pt>
                <c:pt idx="76">
                  <c:v>3.79333333333333</c:v>
                </c:pt>
                <c:pt idx="77">
                  <c:v>3.842</c:v>
                </c:pt>
                <c:pt idx="78">
                  <c:v>3.966</c:v>
                </c:pt>
                <c:pt idx="79">
                  <c:v>4.37333333333333</c:v>
                </c:pt>
                <c:pt idx="80">
                  <c:v>4.774</c:v>
                </c:pt>
                <c:pt idx="81">
                  <c:v>5.19333333333333</c:v>
                </c:pt>
                <c:pt idx="82">
                  <c:v>5.59533333333333</c:v>
                </c:pt>
                <c:pt idx="83">
                  <c:v>6.03</c:v>
                </c:pt>
                <c:pt idx="84">
                  <c:v>6.54133333333333</c:v>
                </c:pt>
                <c:pt idx="85">
                  <c:v>6.95466666666667</c:v>
                </c:pt>
                <c:pt idx="86">
                  <c:v>7.35866666666667</c:v>
                </c:pt>
                <c:pt idx="87">
                  <c:v>7.764</c:v>
                </c:pt>
                <c:pt idx="88">
                  <c:v>8.07933333333333</c:v>
                </c:pt>
                <c:pt idx="89">
                  <c:v>8.404</c:v>
                </c:pt>
                <c:pt idx="90">
                  <c:v>8.55933333333333</c:v>
                </c:pt>
                <c:pt idx="91">
                  <c:v>8.728</c:v>
                </c:pt>
                <c:pt idx="92">
                  <c:v>8.90066666666667</c:v>
                </c:pt>
                <c:pt idx="93">
                  <c:v>9.122</c:v>
                </c:pt>
                <c:pt idx="94">
                  <c:v>9.21533333333334</c:v>
                </c:pt>
                <c:pt idx="95">
                  <c:v>9.34066666666667</c:v>
                </c:pt>
                <c:pt idx="96">
                  <c:v>9.39466666666667</c:v>
                </c:pt>
                <c:pt idx="97">
                  <c:v>9.446</c:v>
                </c:pt>
                <c:pt idx="98">
                  <c:v>9.36866666666667</c:v>
                </c:pt>
                <c:pt idx="99">
                  <c:v>9.22933333333333</c:v>
                </c:pt>
                <c:pt idx="100">
                  <c:v>9.17666666666667</c:v>
                </c:pt>
                <c:pt idx="101">
                  <c:v>9.13533333333333</c:v>
                </c:pt>
                <c:pt idx="102">
                  <c:v>9.23333333333333</c:v>
                </c:pt>
                <c:pt idx="103">
                  <c:v>9.05533333333333</c:v>
                </c:pt>
                <c:pt idx="104">
                  <c:v>8.79066666666666</c:v>
                </c:pt>
                <c:pt idx="105">
                  <c:v>8.79333333333333</c:v>
                </c:pt>
                <c:pt idx="106">
                  <c:v>8.84266666666667</c:v>
                </c:pt>
                <c:pt idx="107">
                  <c:v>8.80866666666667</c:v>
                </c:pt>
                <c:pt idx="108">
                  <c:v>8.68266666666667</c:v>
                </c:pt>
                <c:pt idx="109">
                  <c:v>8.36266666666666</c:v>
                </c:pt>
                <c:pt idx="110">
                  <c:v>8.10533333333333</c:v>
                </c:pt>
                <c:pt idx="111">
                  <c:v>7.782</c:v>
                </c:pt>
                <c:pt idx="112">
                  <c:v>7.814</c:v>
                </c:pt>
                <c:pt idx="113">
                  <c:v>7.47</c:v>
                </c:pt>
                <c:pt idx="114">
                  <c:v>7.08933333333333</c:v>
                </c:pt>
                <c:pt idx="115">
                  <c:v>6.81266666666667</c:v>
                </c:pt>
                <c:pt idx="116">
                  <c:v>6.55666666666667</c:v>
                </c:pt>
                <c:pt idx="117">
                  <c:v>6.22133333333333</c:v>
                </c:pt>
                <c:pt idx="118">
                  <c:v>6.41866666666667</c:v>
                </c:pt>
                <c:pt idx="119">
                  <c:v>6.61066666666667</c:v>
                </c:pt>
                <c:pt idx="120">
                  <c:v>6.58466666666667</c:v>
                </c:pt>
                <c:pt idx="121">
                  <c:v>6.51733333333333</c:v>
                </c:pt>
                <c:pt idx="122">
                  <c:v>6.48533333333333</c:v>
                </c:pt>
                <c:pt idx="123">
                  <c:v>6.416</c:v>
                </c:pt>
                <c:pt idx="124">
                  <c:v>6.54066666666667</c:v>
                </c:pt>
                <c:pt idx="125">
                  <c:v>6.52666666666667</c:v>
                </c:pt>
                <c:pt idx="126">
                  <c:v>6.57933333333333</c:v>
                </c:pt>
                <c:pt idx="127">
                  <c:v>6.25133333333333</c:v>
                </c:pt>
                <c:pt idx="128">
                  <c:v>6.31933333333333</c:v>
                </c:pt>
                <c:pt idx="129">
                  <c:v>6.42466666666667</c:v>
                </c:pt>
                <c:pt idx="130">
                  <c:v>6.38</c:v>
                </c:pt>
                <c:pt idx="131">
                  <c:v>6.22733333333333</c:v>
                </c:pt>
                <c:pt idx="132">
                  <c:v>6.12133333333333</c:v>
                </c:pt>
                <c:pt idx="133">
                  <c:v>5.80133333333333</c:v>
                </c:pt>
                <c:pt idx="134">
                  <c:v>5.39533333333333</c:v>
                </c:pt>
                <c:pt idx="135">
                  <c:v>5.078</c:v>
                </c:pt>
                <c:pt idx="136">
                  <c:v>4.788</c:v>
                </c:pt>
                <c:pt idx="137">
                  <c:v>4.506</c:v>
                </c:pt>
                <c:pt idx="138">
                  <c:v>4.22333333333333</c:v>
                </c:pt>
                <c:pt idx="139">
                  <c:v>3.94666666666667</c:v>
                </c:pt>
                <c:pt idx="140">
                  <c:v>3.83</c:v>
                </c:pt>
                <c:pt idx="141">
                  <c:v>3.704</c:v>
                </c:pt>
                <c:pt idx="142">
                  <c:v>3.656</c:v>
                </c:pt>
                <c:pt idx="143">
                  <c:v>3.594</c:v>
                </c:pt>
                <c:pt idx="144">
                  <c:v>3.596</c:v>
                </c:pt>
                <c:pt idx="145">
                  <c:v>3.57066666666667</c:v>
                </c:pt>
                <c:pt idx="146">
                  <c:v>3.47866666666667</c:v>
                </c:pt>
                <c:pt idx="147">
                  <c:v>3.364</c:v>
                </c:pt>
                <c:pt idx="148">
                  <c:v>3.36133333333333</c:v>
                </c:pt>
                <c:pt idx="149">
                  <c:v>3.40066666666667</c:v>
                </c:pt>
                <c:pt idx="150">
                  <c:v>3.52466666666667</c:v>
                </c:pt>
                <c:pt idx="151">
                  <c:v>3.496</c:v>
                </c:pt>
                <c:pt idx="152">
                  <c:v>3.49533333333333</c:v>
                </c:pt>
                <c:pt idx="153">
                  <c:v>3.668</c:v>
                </c:pt>
                <c:pt idx="154">
                  <c:v>4.21866666666667</c:v>
                </c:pt>
                <c:pt idx="155">
                  <c:v>4.60333333333333</c:v>
                </c:pt>
                <c:pt idx="156">
                  <c:v>4.93333333333333</c:v>
                </c:pt>
                <c:pt idx="157">
                  <c:v>5.2</c:v>
                </c:pt>
                <c:pt idx="158">
                  <c:v>5.48066666666667</c:v>
                </c:pt>
                <c:pt idx="159">
                  <c:v>5.63666666666667</c:v>
                </c:pt>
                <c:pt idx="160">
                  <c:v>5.84066666666667</c:v>
                </c:pt>
                <c:pt idx="161">
                  <c:v>6.162</c:v>
                </c:pt>
                <c:pt idx="162">
                  <c:v>6.294</c:v>
                </c:pt>
                <c:pt idx="163">
                  <c:v>6.334</c:v>
                </c:pt>
                <c:pt idx="164">
                  <c:v>6.518</c:v>
                </c:pt>
                <c:pt idx="165">
                  <c:v>6.48066666666667</c:v>
                </c:pt>
                <c:pt idx="166">
                  <c:v>6.47666666666667</c:v>
                </c:pt>
                <c:pt idx="167">
                  <c:v>6.572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-1235897920"/>
        <c:axId val="-1235899008"/>
      </c:lineChart>
      <c:catAx>
        <c:axId val="-12358979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1235899008"/>
        <c:crosses val="autoZero"/>
        <c:auto val="1"/>
        <c:lblAlgn val="ctr"/>
        <c:lblOffset val="100"/>
        <c:noMultiLvlLbl val="0"/>
      </c:catAx>
      <c:valAx>
        <c:axId val="-123589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1235897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61327689649308"/>
          <c:y val="0.171349206349206"/>
          <c:w val="0.883231514077309"/>
          <c:h val="0.674971031746032"/>
        </c:manualLayout>
      </c:layout>
      <c:lineChart>
        <c:grouping val="standard"/>
        <c:varyColors val="0"/>
        <c:ser>
          <c:idx val="0"/>
          <c:order val="0"/>
          <c:tx>
            <c:strRef>
              <c:f>Sheet2!$H$3</c:f>
              <c:strCache>
                <c:ptCount val="1"/>
                <c:pt idx="0">
                  <c:v>CA-WT</c:v>
                </c:pt>
              </c:strCache>
            </c:strRef>
          </c:tx>
          <c:spPr>
            <a:ln w="19050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Sheet2!$AK$4:$AK$147</c:f>
              <c:strCache>
                <c:ptCount val="144"/>
                <c:pt idx="0">
                  <c:v>Hour1</c:v>
                </c:pt>
                <c:pt idx="6">
                  <c:v>Hour2</c:v>
                </c:pt>
                <c:pt idx="12">
                  <c:v>Hour3</c:v>
                </c:pt>
                <c:pt idx="18">
                  <c:v>Hour4</c:v>
                </c:pt>
                <c:pt idx="24">
                  <c:v>Hour5</c:v>
                </c:pt>
                <c:pt idx="30">
                  <c:v>Hour6</c:v>
                </c:pt>
                <c:pt idx="36">
                  <c:v>Hour7</c:v>
                </c:pt>
                <c:pt idx="42">
                  <c:v>Hour8</c:v>
                </c:pt>
                <c:pt idx="48">
                  <c:v>Hour9</c:v>
                </c:pt>
                <c:pt idx="54">
                  <c:v>Hour10</c:v>
                </c:pt>
                <c:pt idx="60">
                  <c:v>Hour11</c:v>
                </c:pt>
                <c:pt idx="66">
                  <c:v>Hour12</c:v>
                </c:pt>
                <c:pt idx="72">
                  <c:v>Hour13</c:v>
                </c:pt>
                <c:pt idx="78">
                  <c:v>Hour14</c:v>
                </c:pt>
                <c:pt idx="84">
                  <c:v>Hour15</c:v>
                </c:pt>
                <c:pt idx="90">
                  <c:v>Hour16</c:v>
                </c:pt>
                <c:pt idx="96">
                  <c:v>Hour17</c:v>
                </c:pt>
                <c:pt idx="102">
                  <c:v>Hour18</c:v>
                </c:pt>
                <c:pt idx="108">
                  <c:v>Hour19</c:v>
                </c:pt>
                <c:pt idx="114">
                  <c:v>Hour20</c:v>
                </c:pt>
                <c:pt idx="120">
                  <c:v>Hour21</c:v>
                </c:pt>
                <c:pt idx="126">
                  <c:v>Hour22</c:v>
                </c:pt>
                <c:pt idx="132">
                  <c:v>Hour23</c:v>
                </c:pt>
                <c:pt idx="138">
                  <c:v>Hour24</c:v>
                </c:pt>
              </c:strCache>
            </c:strRef>
          </c:cat>
          <c:val>
            <c:numRef>
              <c:f>Sheet2!$H$4:$H$147</c:f>
              <c:numCache>
                <c:formatCode>0</c:formatCode>
                <c:ptCount val="144"/>
                <c:pt idx="0">
                  <c:v>148.655</c:v>
                </c:pt>
                <c:pt idx="1">
                  <c:v>143.78</c:v>
                </c:pt>
                <c:pt idx="2">
                  <c:v>142.7465</c:v>
                </c:pt>
                <c:pt idx="3">
                  <c:v>140.712</c:v>
                </c:pt>
                <c:pt idx="4">
                  <c:v>138.528</c:v>
                </c:pt>
                <c:pt idx="5">
                  <c:v>136.409</c:v>
                </c:pt>
                <c:pt idx="6">
                  <c:v>134.303</c:v>
                </c:pt>
                <c:pt idx="7">
                  <c:v>131.3325</c:v>
                </c:pt>
                <c:pt idx="8">
                  <c:v>127.9915</c:v>
                </c:pt>
                <c:pt idx="9">
                  <c:v>126.0935</c:v>
                </c:pt>
                <c:pt idx="10">
                  <c:v>125.1055</c:v>
                </c:pt>
                <c:pt idx="11">
                  <c:v>125.0795</c:v>
                </c:pt>
                <c:pt idx="12">
                  <c:v>126.6525</c:v>
                </c:pt>
                <c:pt idx="13">
                  <c:v>128.648</c:v>
                </c:pt>
                <c:pt idx="14">
                  <c:v>130.6565</c:v>
                </c:pt>
                <c:pt idx="15">
                  <c:v>131.6835</c:v>
                </c:pt>
                <c:pt idx="16">
                  <c:v>131.768</c:v>
                </c:pt>
                <c:pt idx="17">
                  <c:v>133.471</c:v>
                </c:pt>
                <c:pt idx="18">
                  <c:v>135.4015</c:v>
                </c:pt>
                <c:pt idx="19">
                  <c:v>137.5985</c:v>
                </c:pt>
                <c:pt idx="20">
                  <c:v>139.8215</c:v>
                </c:pt>
                <c:pt idx="21">
                  <c:v>141.973</c:v>
                </c:pt>
                <c:pt idx="22">
                  <c:v>143.9425</c:v>
                </c:pt>
                <c:pt idx="23">
                  <c:v>148.356</c:v>
                </c:pt>
                <c:pt idx="24">
                  <c:v>149.8575</c:v>
                </c:pt>
                <c:pt idx="25">
                  <c:v>156.819</c:v>
                </c:pt>
                <c:pt idx="26">
                  <c:v>168.025</c:v>
                </c:pt>
                <c:pt idx="27">
                  <c:v>193.7</c:v>
                </c:pt>
                <c:pt idx="28">
                  <c:v>198.809</c:v>
                </c:pt>
                <c:pt idx="29">
                  <c:v>206.557</c:v>
                </c:pt>
                <c:pt idx="30">
                  <c:v>217.8345</c:v>
                </c:pt>
                <c:pt idx="31">
                  <c:v>217.1845</c:v>
                </c:pt>
                <c:pt idx="32">
                  <c:v>202.7935</c:v>
                </c:pt>
                <c:pt idx="33">
                  <c:v>209.2415</c:v>
                </c:pt>
                <c:pt idx="34">
                  <c:v>215.9105</c:v>
                </c:pt>
                <c:pt idx="35">
                  <c:v>218.946</c:v>
                </c:pt>
                <c:pt idx="36">
                  <c:v>241.371</c:v>
                </c:pt>
                <c:pt idx="37">
                  <c:v>249.81595803728</c:v>
                </c:pt>
                <c:pt idx="38">
                  <c:v>250</c:v>
                </c:pt>
                <c:pt idx="39">
                  <c:v>249.259109675404</c:v>
                </c:pt>
                <c:pt idx="40">
                  <c:v>247.812550851935</c:v>
                </c:pt>
                <c:pt idx="41">
                  <c:v>246.656424857726</c:v>
                </c:pt>
                <c:pt idx="42">
                  <c:v>250</c:v>
                </c:pt>
                <c:pt idx="43">
                  <c:v>248.471236825932</c:v>
                </c:pt>
                <c:pt idx="44">
                  <c:v>246.851901686837</c:v>
                </c:pt>
                <c:pt idx="45">
                  <c:v>250</c:v>
                </c:pt>
                <c:pt idx="46">
                  <c:v>250</c:v>
                </c:pt>
                <c:pt idx="47">
                  <c:v>247.694478380562</c:v>
                </c:pt>
                <c:pt idx="48">
                  <c:v>240.294835063058</c:v>
                </c:pt>
                <c:pt idx="49">
                  <c:v>224.484463378468</c:v>
                </c:pt>
                <c:pt idx="50">
                  <c:v>201.997594500647</c:v>
                </c:pt>
                <c:pt idx="51">
                  <c:v>176.852328458792</c:v>
                </c:pt>
                <c:pt idx="52">
                  <c:v>174.293925093304</c:v>
                </c:pt>
                <c:pt idx="53">
                  <c:v>177.865963419363</c:v>
                </c:pt>
                <c:pt idx="54">
                  <c:v>173.521662706082</c:v>
                </c:pt>
                <c:pt idx="55">
                  <c:v>163.853971346732</c:v>
                </c:pt>
                <c:pt idx="56">
                  <c:v>162.582132033681</c:v>
                </c:pt>
                <c:pt idx="57">
                  <c:v>161.338147626106</c:v>
                </c:pt>
                <c:pt idx="58">
                  <c:v>152.811717824933</c:v>
                </c:pt>
                <c:pt idx="59">
                  <c:v>151.662552380987</c:v>
                </c:pt>
                <c:pt idx="60">
                  <c:v>150.538167043044</c:v>
                </c:pt>
                <c:pt idx="61">
                  <c:v>149.437757053813</c:v>
                </c:pt>
                <c:pt idx="62">
                  <c:v>153.940856113722</c:v>
                </c:pt>
                <c:pt idx="63">
                  <c:v>152.860057667375</c:v>
                </c:pt>
                <c:pt idx="64">
                  <c:v>148.269973670671</c:v>
                </c:pt>
                <c:pt idx="65">
                  <c:v>149.250220367757</c:v>
                </c:pt>
                <c:pt idx="66">
                  <c:v>148.246219742981</c:v>
                </c:pt>
                <c:pt idx="67">
                  <c:v>149.256545243264</c:v>
                </c:pt>
                <c:pt idx="68">
                  <c:v>144.831740793339</c:v>
                </c:pt>
                <c:pt idx="69">
                  <c:v>145.872217950171</c:v>
                </c:pt>
                <c:pt idx="70">
                  <c:v>143.510516015594</c:v>
                </c:pt>
                <c:pt idx="71">
                  <c:v>144.580474073478</c:v>
                </c:pt>
                <c:pt idx="72">
                  <c:v>142.282298093834</c:v>
                </c:pt>
                <c:pt idx="73">
                  <c:v>138.096342984885</c:v>
                </c:pt>
                <c:pt idx="74">
                  <c:v>149.182185775297</c:v>
                </c:pt>
                <c:pt idx="75">
                  <c:v>174.862337653863</c:v>
                </c:pt>
                <c:pt idx="76">
                  <c:v>175.981</c:v>
                </c:pt>
                <c:pt idx="77">
                  <c:v>181.077</c:v>
                </c:pt>
                <c:pt idx="78">
                  <c:v>172.861</c:v>
                </c:pt>
                <c:pt idx="79">
                  <c:v>171.561</c:v>
                </c:pt>
                <c:pt idx="80">
                  <c:v>172.211</c:v>
                </c:pt>
                <c:pt idx="81">
                  <c:v>169.2535</c:v>
                </c:pt>
                <c:pt idx="82">
                  <c:v>162.786</c:v>
                </c:pt>
                <c:pt idx="83">
                  <c:v>164.4955</c:v>
                </c:pt>
                <c:pt idx="84">
                  <c:v>172.9</c:v>
                </c:pt>
                <c:pt idx="85">
                  <c:v>181.727</c:v>
                </c:pt>
                <c:pt idx="86">
                  <c:v>181.8375</c:v>
                </c:pt>
                <c:pt idx="87">
                  <c:v>180.765</c:v>
                </c:pt>
                <c:pt idx="88">
                  <c:v>177.9635</c:v>
                </c:pt>
                <c:pt idx="89">
                  <c:v>167.674</c:v>
                </c:pt>
                <c:pt idx="90">
                  <c:v>158.574</c:v>
                </c:pt>
                <c:pt idx="91">
                  <c:v>158.0735</c:v>
                </c:pt>
                <c:pt idx="92">
                  <c:v>159.4905</c:v>
                </c:pt>
                <c:pt idx="93">
                  <c:v>180.453</c:v>
                </c:pt>
                <c:pt idx="94">
                  <c:v>213.642</c:v>
                </c:pt>
                <c:pt idx="95">
                  <c:v>233.9805</c:v>
                </c:pt>
                <c:pt idx="96">
                  <c:v>250</c:v>
                </c:pt>
                <c:pt idx="97">
                  <c:v>230.510182977918</c:v>
                </c:pt>
                <c:pt idx="98">
                  <c:v>188.930511029518</c:v>
                </c:pt>
                <c:pt idx="99">
                  <c:v>191.956881284115</c:v>
                </c:pt>
                <c:pt idx="100">
                  <c:v>191.441755858953</c:v>
                </c:pt>
                <c:pt idx="101">
                  <c:v>197.553882142294</c:v>
                </c:pt>
                <c:pt idx="102">
                  <c:v>166.439848493266</c:v>
                </c:pt>
                <c:pt idx="103">
                  <c:v>166.2615201085</c:v>
                </c:pt>
                <c:pt idx="104">
                  <c:v>231.193141585144</c:v>
                </c:pt>
                <c:pt idx="105">
                  <c:v>248.967877033305</c:v>
                </c:pt>
                <c:pt idx="106">
                  <c:v>226.569418730596</c:v>
                </c:pt>
                <c:pt idx="107">
                  <c:v>181.259796952953</c:v>
                </c:pt>
                <c:pt idx="108">
                  <c:v>187.569728608648</c:v>
                </c:pt>
                <c:pt idx="109">
                  <c:v>198.995183670726</c:v>
                </c:pt>
                <c:pt idx="110">
                  <c:v>182.135644872419</c:v>
                </c:pt>
                <c:pt idx="111">
                  <c:v>166.986098416759</c:v>
                </c:pt>
                <c:pt idx="112">
                  <c:v>171.521919383648</c:v>
                </c:pt>
                <c:pt idx="113">
                  <c:v>175.583366245714</c:v>
                </c:pt>
                <c:pt idx="114">
                  <c:v>151.337641350239</c:v>
                </c:pt>
                <c:pt idx="115">
                  <c:v>129.862921392627</c:v>
                </c:pt>
                <c:pt idx="116">
                  <c:v>128.436814222647</c:v>
                </c:pt>
                <c:pt idx="117">
                  <c:v>125.871455087827</c:v>
                </c:pt>
                <c:pt idx="118">
                  <c:v>124.110071567205</c:v>
                </c:pt>
                <c:pt idx="119">
                  <c:v>122.995233325584</c:v>
                </c:pt>
                <c:pt idx="120">
                  <c:v>117.783710241267</c:v>
                </c:pt>
                <c:pt idx="121">
                  <c:v>120.239393558552</c:v>
                </c:pt>
                <c:pt idx="122">
                  <c:v>120.966352629642</c:v>
                </c:pt>
                <c:pt idx="123">
                  <c:v>118.216401543142</c:v>
                </c:pt>
                <c:pt idx="124">
                  <c:v>117.245736584209</c:v>
                </c:pt>
                <c:pt idx="125">
                  <c:v>116.300811195034</c:v>
                </c:pt>
                <c:pt idx="126">
                  <c:v>113.685641396297</c:v>
                </c:pt>
                <c:pt idx="127" c:formatCode="0.00">
                  <c:v>112.799739786682</c:v>
                </c:pt>
                <c:pt idx="128" c:formatCode="0.00">
                  <c:v>132.922436990295</c:v>
                </c:pt>
                <c:pt idx="129" c:formatCode="0.00">
                  <c:v>128.489002926966</c:v>
                </c:pt>
                <c:pt idx="130" c:formatCode="0.00">
                  <c:v>124.878</c:v>
                </c:pt>
                <c:pt idx="131">
                  <c:v>121.284414974461</c:v>
                </c:pt>
                <c:pt idx="132">
                  <c:v>128.09019531383</c:v>
                </c:pt>
                <c:pt idx="133">
                  <c:v>134.056</c:v>
                </c:pt>
                <c:pt idx="134">
                  <c:v>140.357613945411</c:v>
                </c:pt>
                <c:pt idx="135">
                  <c:v>143.282207527626</c:v>
                </c:pt>
                <c:pt idx="136">
                  <c:v>136.5</c:v>
                </c:pt>
                <c:pt idx="137">
                  <c:v>121.069699906362</c:v>
                </c:pt>
                <c:pt idx="138">
                  <c:v>117.9945</c:v>
                </c:pt>
                <c:pt idx="139">
                  <c:v>112.0795</c:v>
                </c:pt>
                <c:pt idx="140">
                  <c:v>105.1375</c:v>
                </c:pt>
                <c:pt idx="141">
                  <c:v>105.3975</c:v>
                </c:pt>
                <c:pt idx="142">
                  <c:v>104.442</c:v>
                </c:pt>
                <c:pt idx="143">
                  <c:v>107.0615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Sheet2!$AC$3</c:f>
              <c:strCache>
                <c:ptCount val="1"/>
                <c:pt idx="0">
                  <c:v>WT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Sheet2!$AK$4:$AK$147</c:f>
              <c:strCache>
                <c:ptCount val="144"/>
                <c:pt idx="0">
                  <c:v>Hour1</c:v>
                </c:pt>
                <c:pt idx="6">
                  <c:v>Hour2</c:v>
                </c:pt>
                <c:pt idx="12">
                  <c:v>Hour3</c:v>
                </c:pt>
                <c:pt idx="18">
                  <c:v>Hour4</c:v>
                </c:pt>
                <c:pt idx="24">
                  <c:v>Hour5</c:v>
                </c:pt>
                <c:pt idx="30">
                  <c:v>Hour6</c:v>
                </c:pt>
                <c:pt idx="36">
                  <c:v>Hour7</c:v>
                </c:pt>
                <c:pt idx="42">
                  <c:v>Hour8</c:v>
                </c:pt>
                <c:pt idx="48">
                  <c:v>Hour9</c:v>
                </c:pt>
                <c:pt idx="54">
                  <c:v>Hour10</c:v>
                </c:pt>
                <c:pt idx="60">
                  <c:v>Hour11</c:v>
                </c:pt>
                <c:pt idx="66">
                  <c:v>Hour12</c:v>
                </c:pt>
                <c:pt idx="72">
                  <c:v>Hour13</c:v>
                </c:pt>
                <c:pt idx="78">
                  <c:v>Hour14</c:v>
                </c:pt>
                <c:pt idx="84">
                  <c:v>Hour15</c:v>
                </c:pt>
                <c:pt idx="90">
                  <c:v>Hour16</c:v>
                </c:pt>
                <c:pt idx="96">
                  <c:v>Hour17</c:v>
                </c:pt>
                <c:pt idx="102">
                  <c:v>Hour18</c:v>
                </c:pt>
                <c:pt idx="108">
                  <c:v>Hour19</c:v>
                </c:pt>
                <c:pt idx="114">
                  <c:v>Hour20</c:v>
                </c:pt>
                <c:pt idx="120">
                  <c:v>Hour21</c:v>
                </c:pt>
                <c:pt idx="126">
                  <c:v>Hour22</c:v>
                </c:pt>
                <c:pt idx="132">
                  <c:v>Hour23</c:v>
                </c:pt>
                <c:pt idx="138">
                  <c:v>Hour24</c:v>
                </c:pt>
              </c:strCache>
            </c:strRef>
          </c:cat>
          <c:val>
            <c:numRef>
              <c:f>Sheet2!$AC$4:$AC$147</c:f>
              <c:numCache>
                <c:formatCode>0</c:formatCode>
                <c:ptCount val="144"/>
                <c:pt idx="0">
                  <c:v>148.655</c:v>
                </c:pt>
                <c:pt idx="1">
                  <c:v>143.78</c:v>
                </c:pt>
                <c:pt idx="2">
                  <c:v>142.7465</c:v>
                </c:pt>
                <c:pt idx="3">
                  <c:v>140.712</c:v>
                </c:pt>
                <c:pt idx="4">
                  <c:v>138.528</c:v>
                </c:pt>
                <c:pt idx="5">
                  <c:v>136.409</c:v>
                </c:pt>
                <c:pt idx="6">
                  <c:v>134.303</c:v>
                </c:pt>
                <c:pt idx="7">
                  <c:v>131.3325</c:v>
                </c:pt>
                <c:pt idx="8">
                  <c:v>127.9915</c:v>
                </c:pt>
                <c:pt idx="9">
                  <c:v>126.0935</c:v>
                </c:pt>
                <c:pt idx="10">
                  <c:v>125.1055</c:v>
                </c:pt>
                <c:pt idx="11">
                  <c:v>125.0795</c:v>
                </c:pt>
                <c:pt idx="12">
                  <c:v>126.6525</c:v>
                </c:pt>
                <c:pt idx="13">
                  <c:v>128.648</c:v>
                </c:pt>
                <c:pt idx="14">
                  <c:v>130.6565</c:v>
                </c:pt>
                <c:pt idx="15">
                  <c:v>131.6835</c:v>
                </c:pt>
                <c:pt idx="16">
                  <c:v>131.768</c:v>
                </c:pt>
                <c:pt idx="17">
                  <c:v>133.471</c:v>
                </c:pt>
                <c:pt idx="18">
                  <c:v>135.4015</c:v>
                </c:pt>
                <c:pt idx="19">
                  <c:v>137.5985</c:v>
                </c:pt>
                <c:pt idx="20">
                  <c:v>139.8215</c:v>
                </c:pt>
                <c:pt idx="21">
                  <c:v>141.973</c:v>
                </c:pt>
                <c:pt idx="22">
                  <c:v>143.9425</c:v>
                </c:pt>
                <c:pt idx="23">
                  <c:v>148.356</c:v>
                </c:pt>
                <c:pt idx="24">
                  <c:v>149.8575</c:v>
                </c:pt>
                <c:pt idx="25">
                  <c:v>156.819</c:v>
                </c:pt>
                <c:pt idx="26">
                  <c:v>168.025</c:v>
                </c:pt>
                <c:pt idx="27">
                  <c:v>193.7</c:v>
                </c:pt>
                <c:pt idx="28">
                  <c:v>198.809</c:v>
                </c:pt>
                <c:pt idx="29">
                  <c:v>206.557</c:v>
                </c:pt>
                <c:pt idx="30">
                  <c:v>217.8345</c:v>
                </c:pt>
                <c:pt idx="31">
                  <c:v>217.1845</c:v>
                </c:pt>
                <c:pt idx="32">
                  <c:v>202.7935</c:v>
                </c:pt>
                <c:pt idx="33">
                  <c:v>209.2415</c:v>
                </c:pt>
                <c:pt idx="34">
                  <c:v>215.9105</c:v>
                </c:pt>
                <c:pt idx="35">
                  <c:v>218.042023220596</c:v>
                </c:pt>
                <c:pt idx="36">
                  <c:v>159.710247349823</c:v>
                </c:pt>
                <c:pt idx="37">
                  <c:v>161.68525795053</c:v>
                </c:pt>
                <c:pt idx="38">
                  <c:v>180.089853609288</c:v>
                </c:pt>
                <c:pt idx="39">
                  <c:v>175.901116607774</c:v>
                </c:pt>
                <c:pt idx="40">
                  <c:v>158.727924280666</c:v>
                </c:pt>
                <c:pt idx="41">
                  <c:v>209.878963149924</c:v>
                </c:pt>
                <c:pt idx="42">
                  <c:v>218.042023220596</c:v>
                </c:pt>
                <c:pt idx="43">
                  <c:v>105.09491367996</c:v>
                </c:pt>
                <c:pt idx="44">
                  <c:v>95.1916961130742</c:v>
                </c:pt>
                <c:pt idx="45">
                  <c:v>197.420510853104</c:v>
                </c:pt>
                <c:pt idx="46">
                  <c:v>250</c:v>
                </c:pt>
                <c:pt idx="47">
                  <c:v>97.4315921251894</c:v>
                </c:pt>
                <c:pt idx="48">
                  <c:v>68.4692741039879</c:v>
                </c:pt>
                <c:pt idx="49">
                  <c:v>54.1358586572439</c:v>
                </c:pt>
                <c:pt idx="50">
                  <c:v>33.0908339222615</c:v>
                </c:pt>
                <c:pt idx="51">
                  <c:v>9.35354972236246</c:v>
                </c:pt>
                <c:pt idx="52">
                  <c:v>6.44749924280666</c:v>
                </c:pt>
                <c:pt idx="53">
                  <c:v>11.3808712771328</c:v>
                </c:pt>
                <c:pt idx="54">
                  <c:v>8.36703886925793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8.04218374558306</c:v>
                </c:pt>
                <c:pt idx="75">
                  <c:v>37.8406875315497</c:v>
                </c:pt>
                <c:pt idx="76">
                  <c:v>86.500340232206</c:v>
                </c:pt>
                <c:pt idx="77">
                  <c:v>147.207161029783</c:v>
                </c:pt>
                <c:pt idx="78">
                  <c:v>172.861</c:v>
                </c:pt>
                <c:pt idx="79">
                  <c:v>171.561</c:v>
                </c:pt>
                <c:pt idx="80">
                  <c:v>172.211</c:v>
                </c:pt>
                <c:pt idx="81">
                  <c:v>169.2535</c:v>
                </c:pt>
                <c:pt idx="82">
                  <c:v>162.786</c:v>
                </c:pt>
                <c:pt idx="83">
                  <c:v>164.4955</c:v>
                </c:pt>
                <c:pt idx="84">
                  <c:v>172.9</c:v>
                </c:pt>
                <c:pt idx="85">
                  <c:v>181.727</c:v>
                </c:pt>
                <c:pt idx="86">
                  <c:v>181.8375</c:v>
                </c:pt>
                <c:pt idx="87">
                  <c:v>180.765</c:v>
                </c:pt>
                <c:pt idx="88">
                  <c:v>177.9635</c:v>
                </c:pt>
                <c:pt idx="89">
                  <c:v>167.674</c:v>
                </c:pt>
                <c:pt idx="90">
                  <c:v>158.574</c:v>
                </c:pt>
                <c:pt idx="91">
                  <c:v>158.0735</c:v>
                </c:pt>
                <c:pt idx="92">
                  <c:v>159.4905</c:v>
                </c:pt>
                <c:pt idx="93">
                  <c:v>180.453</c:v>
                </c:pt>
                <c:pt idx="94">
                  <c:v>204.16045229682</c:v>
                </c:pt>
                <c:pt idx="95">
                  <c:v>233.9805</c:v>
                </c:pt>
                <c:pt idx="96">
                  <c:v>181.145957597173</c:v>
                </c:pt>
                <c:pt idx="97">
                  <c:v>83.6973639575972</c:v>
                </c:pt>
                <c:pt idx="98">
                  <c:v>46.4761554770318</c:v>
                </c:pt>
                <c:pt idx="99">
                  <c:v>46.4761554770318</c:v>
                </c:pt>
                <c:pt idx="100">
                  <c:v>50.2429328621908</c:v>
                </c:pt>
                <c:pt idx="101">
                  <c:v>55.2715840484603</c:v>
                </c:pt>
                <c:pt idx="102">
                  <c:v>26.4082544169611</c:v>
                </c:pt>
                <c:pt idx="103">
                  <c:v>30.3549974760222</c:v>
                </c:pt>
                <c:pt idx="104">
                  <c:v>92.2471186269561</c:v>
                </c:pt>
                <c:pt idx="105">
                  <c:v>130.833739525492</c:v>
                </c:pt>
                <c:pt idx="106">
                  <c:v>88.6332720848056</c:v>
                </c:pt>
                <c:pt idx="107">
                  <c:v>45.4228127208481</c:v>
                </c:pt>
                <c:pt idx="108">
                  <c:v>51.8957617364967</c:v>
                </c:pt>
                <c:pt idx="109">
                  <c:v>65.3547208480565</c:v>
                </c:pt>
                <c:pt idx="110">
                  <c:v>48.6132741039879</c:v>
                </c:pt>
                <c:pt idx="111">
                  <c:v>35.4357758707724</c:v>
                </c:pt>
                <c:pt idx="112">
                  <c:v>41.3097546693589</c:v>
                </c:pt>
                <c:pt idx="113">
                  <c:v>45.4228127208481</c:v>
                </c:pt>
                <c:pt idx="114">
                  <c:v>23.0550550227158</c:v>
                </c:pt>
                <c:pt idx="115">
                  <c:v>2.81776880363454</c:v>
                </c:pt>
                <c:pt idx="116">
                  <c:v>1.38579000504797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22.646</c:v>
                </c:pt>
                <c:pt idx="129">
                  <c:v>74.906305906108</c:v>
                </c:pt>
                <c:pt idx="130">
                  <c:v>111.446840989399</c:v>
                </c:pt>
                <c:pt idx="131">
                  <c:v>107.453640585563</c:v>
                </c:pt>
                <c:pt idx="132">
                  <c:v>74.2500000000001</c:v>
                </c:pt>
                <c:pt idx="133">
                  <c:v>47.5396264512872</c:v>
                </c:pt>
                <c:pt idx="134">
                  <c:v>42.8334487632509</c:v>
                </c:pt>
                <c:pt idx="135">
                  <c:v>46.4761554770318</c:v>
                </c:pt>
                <c:pt idx="136">
                  <c:v>53.0106007067138</c:v>
                </c:pt>
                <c:pt idx="137">
                  <c:v>59.9201292276628</c:v>
                </c:pt>
                <c:pt idx="138">
                  <c:v>69.7343886925795</c:v>
                </c:pt>
                <c:pt idx="139">
                  <c:v>81.6256193841494</c:v>
                </c:pt>
                <c:pt idx="140">
                  <c:v>90.0699363957597</c:v>
                </c:pt>
                <c:pt idx="141">
                  <c:v>102.763881877839</c:v>
                </c:pt>
                <c:pt idx="142">
                  <c:v>104.442</c:v>
                </c:pt>
                <c:pt idx="143">
                  <c:v>107.0615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Sheet2!$F$3</c:f>
              <c:strCache>
                <c:ptCount val="1"/>
                <c:pt idx="0">
                  <c:v>Blade Power</c:v>
                </c:pt>
              </c:strCache>
            </c:strRef>
          </c:tx>
          <c:spPr>
            <a:ln w="19050" cap="rnd" cmpd="sng" algn="ctr">
              <a:solidFill>
                <a:schemeClr val="accent4"/>
              </a:solidFill>
              <a:prstDash val="dashDot"/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Sheet2!$AK$4:$AK$147</c:f>
              <c:strCache>
                <c:ptCount val="144"/>
                <c:pt idx="0">
                  <c:v>Hour1</c:v>
                </c:pt>
                <c:pt idx="6">
                  <c:v>Hour2</c:v>
                </c:pt>
                <c:pt idx="12">
                  <c:v>Hour3</c:v>
                </c:pt>
                <c:pt idx="18">
                  <c:v>Hour4</c:v>
                </c:pt>
                <c:pt idx="24">
                  <c:v>Hour5</c:v>
                </c:pt>
                <c:pt idx="30">
                  <c:v>Hour6</c:v>
                </c:pt>
                <c:pt idx="36">
                  <c:v>Hour7</c:v>
                </c:pt>
                <c:pt idx="42">
                  <c:v>Hour8</c:v>
                </c:pt>
                <c:pt idx="48">
                  <c:v>Hour9</c:v>
                </c:pt>
                <c:pt idx="54">
                  <c:v>Hour10</c:v>
                </c:pt>
                <c:pt idx="60">
                  <c:v>Hour11</c:v>
                </c:pt>
                <c:pt idx="66">
                  <c:v>Hour12</c:v>
                </c:pt>
                <c:pt idx="72">
                  <c:v>Hour13</c:v>
                </c:pt>
                <c:pt idx="78">
                  <c:v>Hour14</c:v>
                </c:pt>
                <c:pt idx="84">
                  <c:v>Hour15</c:v>
                </c:pt>
                <c:pt idx="90">
                  <c:v>Hour16</c:v>
                </c:pt>
                <c:pt idx="96">
                  <c:v>Hour17</c:v>
                </c:pt>
                <c:pt idx="102">
                  <c:v>Hour18</c:v>
                </c:pt>
                <c:pt idx="108">
                  <c:v>Hour19</c:v>
                </c:pt>
                <c:pt idx="114">
                  <c:v>Hour20</c:v>
                </c:pt>
                <c:pt idx="120">
                  <c:v>Hour21</c:v>
                </c:pt>
                <c:pt idx="126">
                  <c:v>Hour22</c:v>
                </c:pt>
                <c:pt idx="132">
                  <c:v>Hour23</c:v>
                </c:pt>
                <c:pt idx="138">
                  <c:v>Hour24</c:v>
                </c:pt>
              </c:strCache>
            </c:strRef>
          </c:cat>
          <c:val>
            <c:numRef>
              <c:f>Sheet2!$F$4:$F$147</c:f>
              <c:numCache>
                <c:formatCode>0</c:formatCode>
                <c:ptCount val="144"/>
                <c:pt idx="0">
                  <c:v>159.342472682402</c:v>
                </c:pt>
                <c:pt idx="1">
                  <c:v>197.175045763032</c:v>
                </c:pt>
                <c:pt idx="2">
                  <c:v>245.061937515561</c:v>
                </c:pt>
                <c:pt idx="3">
                  <c:v>273.956448701038</c:v>
                </c:pt>
                <c:pt idx="4">
                  <c:v>389.743726202271</c:v>
                </c:pt>
                <c:pt idx="5">
                  <c:v>456.408609058786</c:v>
                </c:pt>
                <c:pt idx="6">
                  <c:v>390.755007928859</c:v>
                </c:pt>
                <c:pt idx="7">
                  <c:v>357.877683447295</c:v>
                </c:pt>
                <c:pt idx="8">
                  <c:v>319.263704179605</c:v>
                </c:pt>
                <c:pt idx="9">
                  <c:v>329.282941119996</c:v>
                </c:pt>
                <c:pt idx="10">
                  <c:v>301.219151610155</c:v>
                </c:pt>
                <c:pt idx="11">
                  <c:v>325.723176417384</c:v>
                </c:pt>
                <c:pt idx="12">
                  <c:v>372.45057133679</c:v>
                </c:pt>
                <c:pt idx="13">
                  <c:v>455.745469914192</c:v>
                </c:pt>
                <c:pt idx="14">
                  <c:v>519.717473752448</c:v>
                </c:pt>
                <c:pt idx="15">
                  <c:v>523.824384817795</c:v>
                </c:pt>
                <c:pt idx="16">
                  <c:v>516.43311560838</c:v>
                </c:pt>
                <c:pt idx="17">
                  <c:v>456.408609058786</c:v>
                </c:pt>
                <c:pt idx="18">
                  <c:v>488.745682978192</c:v>
                </c:pt>
                <c:pt idx="19">
                  <c:v>475.024549790776</c:v>
                </c:pt>
                <c:pt idx="20">
                  <c:v>460.140800228433</c:v>
                </c:pt>
                <c:pt idx="21">
                  <c:v>419.296753050709</c:v>
                </c:pt>
                <c:pt idx="22">
                  <c:v>420.23049047501</c:v>
                </c:pt>
                <c:pt idx="23">
                  <c:v>439.227845547004</c:v>
                </c:pt>
                <c:pt idx="24">
                  <c:v>419.251787709301</c:v>
                </c:pt>
                <c:pt idx="25">
                  <c:v>443.495956026698</c:v>
                </c:pt>
                <c:pt idx="26">
                  <c:v>430.625059938838</c:v>
                </c:pt>
                <c:pt idx="27">
                  <c:v>422.94618528656</c:v>
                </c:pt>
                <c:pt idx="28">
                  <c:v>441.670259383333</c:v>
                </c:pt>
                <c:pt idx="29">
                  <c:v>438.033030965893</c:v>
                </c:pt>
                <c:pt idx="30">
                  <c:v>416.03666774232</c:v>
                </c:pt>
                <c:pt idx="31">
                  <c:v>413.097370474049</c:v>
                </c:pt>
                <c:pt idx="32">
                  <c:v>456.408609058786</c:v>
                </c:pt>
                <c:pt idx="33">
                  <c:v>456.097668616959</c:v>
                </c:pt>
                <c:pt idx="34">
                  <c:v>365.929208286805</c:v>
                </c:pt>
                <c:pt idx="35">
                  <c:v>220.244467899592</c:v>
                </c:pt>
                <c:pt idx="36">
                  <c:v>161.323482171539</c:v>
                </c:pt>
                <c:pt idx="37">
                  <c:v>163.318442374273</c:v>
                </c:pt>
                <c:pt idx="38">
                  <c:v>181.908943039685</c:v>
                </c:pt>
                <c:pt idx="39">
                  <c:v>177.677895563408</c:v>
                </c:pt>
                <c:pt idx="40">
                  <c:v>160.331236647138</c:v>
                </c:pt>
                <c:pt idx="41">
                  <c:v>211.998952676691</c:v>
                </c:pt>
                <c:pt idx="42">
                  <c:v>220.244467899592</c:v>
                </c:pt>
                <c:pt idx="43">
                  <c:v>106.156478464606</c:v>
                </c:pt>
                <c:pt idx="44">
                  <c:v>96.1532283970447</c:v>
                </c:pt>
                <c:pt idx="45">
                  <c:v>199.414657427378</c:v>
                </c:pt>
                <c:pt idx="46">
                  <c:v>257.727465467395</c:v>
                </c:pt>
                <c:pt idx="47">
                  <c:v>98.4157496214034</c:v>
                </c:pt>
                <c:pt idx="48">
                  <c:v>69.1608829333211</c:v>
                </c:pt>
                <c:pt idx="49">
                  <c:v>54.6826855123675</c:v>
                </c:pt>
                <c:pt idx="50">
                  <c:v>33.4250847699611</c:v>
                </c:pt>
                <c:pt idx="51">
                  <c:v>9.44803002258833</c:v>
                </c:pt>
                <c:pt idx="52">
                  <c:v>6.51262549778452</c:v>
                </c:pt>
                <c:pt idx="53">
                  <c:v>11.4958295728614</c:v>
                </c:pt>
                <c:pt idx="54">
                  <c:v>8.45155441339186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8.12341792483136</c:v>
                </c:pt>
                <c:pt idx="75">
                  <c:v>38.2229166985351</c:v>
                </c:pt>
                <c:pt idx="76">
                  <c:v>87.3740810426323</c:v>
                </c:pt>
                <c:pt idx="77">
                  <c:v>148.694102050286</c:v>
                </c:pt>
                <c:pt idx="78">
                  <c:v>182.975714744619</c:v>
                </c:pt>
                <c:pt idx="79">
                  <c:v>209.677160295535</c:v>
                </c:pt>
                <c:pt idx="80">
                  <c:v>271.013970089588</c:v>
                </c:pt>
                <c:pt idx="81">
                  <c:v>342.105657279509</c:v>
                </c:pt>
                <c:pt idx="82">
                  <c:v>491.478386692767</c:v>
                </c:pt>
                <c:pt idx="83">
                  <c:v>498.345279321469</c:v>
                </c:pt>
                <c:pt idx="84">
                  <c:v>512.079976163323</c:v>
                </c:pt>
                <c:pt idx="85">
                  <c:v>522.997021809087</c:v>
                </c:pt>
                <c:pt idx="86">
                  <c:v>523.838722954596</c:v>
                </c:pt>
                <c:pt idx="87">
                  <c:v>524.841532965285</c:v>
                </c:pt>
                <c:pt idx="88">
                  <c:v>527.572301851851</c:v>
                </c:pt>
                <c:pt idx="89">
                  <c:v>480.077481196357</c:v>
                </c:pt>
                <c:pt idx="90">
                  <c:v>364.310018917086</c:v>
                </c:pt>
                <c:pt idx="91">
                  <c:v>283.319022634217</c:v>
                </c:pt>
                <c:pt idx="92">
                  <c:v>200.78924382911</c:v>
                </c:pt>
                <c:pt idx="93">
                  <c:v>191.640584543058</c:v>
                </c:pt>
                <c:pt idx="94">
                  <c:v>206.222679087697</c:v>
                </c:pt>
                <c:pt idx="95">
                  <c:v>242.311339543848</c:v>
                </c:pt>
                <c:pt idx="96">
                  <c:v>182.975714744619</c:v>
                </c:pt>
                <c:pt idx="97">
                  <c:v>84.5427918763608</c:v>
                </c:pt>
                <c:pt idx="98">
                  <c:v>46.9456115929614</c:v>
                </c:pt>
                <c:pt idx="99">
                  <c:v>46.9456115929614</c:v>
                </c:pt>
                <c:pt idx="100">
                  <c:v>50.7504372345362</c:v>
                </c:pt>
                <c:pt idx="101">
                  <c:v>55.8298828772327</c:v>
                </c:pt>
                <c:pt idx="102">
                  <c:v>26.6750044615769</c:v>
                </c:pt>
                <c:pt idx="103">
                  <c:v>30.6616136121436</c:v>
                </c:pt>
                <c:pt idx="104">
                  <c:v>93.1789077039961</c:v>
                </c:pt>
                <c:pt idx="105">
                  <c:v>132.155292449992</c:v>
                </c:pt>
                <c:pt idx="106">
                  <c:v>89.5285576614199</c:v>
                </c:pt>
                <c:pt idx="107">
                  <c:v>45.8816290109576</c:v>
                </c:pt>
                <c:pt idx="108">
                  <c:v>52.4199613499967</c:v>
                </c:pt>
                <c:pt idx="109">
                  <c:v>66.0148695434914</c:v>
                </c:pt>
                <c:pt idx="110">
                  <c:v>49.1043172767554</c:v>
                </c:pt>
                <c:pt idx="111">
                  <c:v>35.7937130007801</c:v>
                </c:pt>
                <c:pt idx="112">
                  <c:v>41.7270249185444</c:v>
                </c:pt>
                <c:pt idx="113">
                  <c:v>45.8816290109576</c:v>
                </c:pt>
                <c:pt idx="114">
                  <c:v>23.2879343663796</c:v>
                </c:pt>
                <c:pt idx="115">
                  <c:v>2.84623111478236</c:v>
                </c:pt>
                <c:pt idx="116">
                  <c:v>1.39978788388682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 c:formatCode="0.00">
                  <c:v>0</c:v>
                </c:pt>
                <c:pt idx="128" c:formatCode="0.00">
                  <c:v>22.8747474747475</c:v>
                </c:pt>
                <c:pt idx="129" c:formatCode="0.00">
                  <c:v>75.662935258695</c:v>
                </c:pt>
                <c:pt idx="130" c:formatCode="0.00">
                  <c:v>112.572566655959</c:v>
                </c:pt>
                <c:pt idx="131">
                  <c:v>108.539030894508</c:v>
                </c:pt>
                <c:pt idx="132">
                  <c:v>75</c:v>
                </c:pt>
                <c:pt idx="133">
                  <c:v>48.0198246982699</c:v>
                </c:pt>
                <c:pt idx="134">
                  <c:v>43.2661098618696</c:v>
                </c:pt>
                <c:pt idx="135">
                  <c:v>46.9456115929614</c:v>
                </c:pt>
                <c:pt idx="136">
                  <c:v>53.5460613199129</c:v>
                </c:pt>
                <c:pt idx="137">
                  <c:v>60.5253830582453</c:v>
                </c:pt>
                <c:pt idx="138">
                  <c:v>70.438776457151</c:v>
                </c:pt>
                <c:pt idx="139">
                  <c:v>82.4501205900499</c:v>
                </c:pt>
                <c:pt idx="140">
                  <c:v>90.9797337330906</c:v>
                </c:pt>
                <c:pt idx="141">
                  <c:v>103.801900886707</c:v>
                </c:pt>
                <c:pt idx="142">
                  <c:v>124.288824642181</c:v>
                </c:pt>
                <c:pt idx="143">
                  <c:v>154.426957469935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6350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0"/>
        <c:smooth val="0"/>
        <c:axId val="-982799536"/>
        <c:axId val="-982797904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Sheet2!$I$3</c15:sqref>
                        </c15:formulaRef>
                      </c:ext>
                    </c:extLst>
                    <c:strCache>
                      <c:ptCount val="1"/>
                      <c:pt idx="0">
                        <c:v>Load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Sheet2!$AK$4:$AK$147</c15:sqref>
                        </c15:formulaRef>
                      </c:ext>
                    </c:extLst>
                    <c:strCache>
                      <c:ptCount val="144"/>
                      <c:pt idx="0">
                        <c:v>Hour1</c:v>
                      </c:pt>
                      <c:pt idx="6">
                        <c:v>Hour2</c:v>
                      </c:pt>
                      <c:pt idx="12">
                        <c:v>Hour3</c:v>
                      </c:pt>
                      <c:pt idx="18">
                        <c:v>Hour4</c:v>
                      </c:pt>
                      <c:pt idx="24">
                        <c:v>Hour5</c:v>
                      </c:pt>
                      <c:pt idx="30">
                        <c:v>Hour6</c:v>
                      </c:pt>
                      <c:pt idx="36">
                        <c:v>Hour7</c:v>
                      </c:pt>
                      <c:pt idx="42">
                        <c:v>Hour8</c:v>
                      </c:pt>
                      <c:pt idx="48">
                        <c:v>Hour9</c:v>
                      </c:pt>
                      <c:pt idx="54">
                        <c:v>Hour10</c:v>
                      </c:pt>
                      <c:pt idx="60">
                        <c:v>Hour11</c:v>
                      </c:pt>
                      <c:pt idx="66">
                        <c:v>Hour12</c:v>
                      </c:pt>
                      <c:pt idx="72">
                        <c:v>Hour13</c:v>
                      </c:pt>
                      <c:pt idx="78">
                        <c:v>Hour14</c:v>
                      </c:pt>
                      <c:pt idx="84">
                        <c:v>Hour15</c:v>
                      </c:pt>
                      <c:pt idx="90">
                        <c:v>Hour16</c:v>
                      </c:pt>
                      <c:pt idx="96">
                        <c:v>Hour17</c:v>
                      </c:pt>
                      <c:pt idx="102">
                        <c:v>Hour18</c:v>
                      </c:pt>
                      <c:pt idx="108">
                        <c:v>Hour19</c:v>
                      </c:pt>
                      <c:pt idx="114">
                        <c:v>Hour20</c:v>
                      </c:pt>
                      <c:pt idx="120">
                        <c:v>Hour21</c:v>
                      </c:pt>
                      <c:pt idx="126">
                        <c:v>Hour22</c:v>
                      </c:pt>
                      <c:pt idx="132">
                        <c:v>Hour23</c:v>
                      </c:pt>
                      <c:pt idx="138">
                        <c:v>Hour24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Sheet2!$I$4:$I$147</c15:sqref>
                        </c15:formulaRef>
                      </c:ext>
                    </c:extLst>
                    <c:numCache>
                      <c:formatCode>0</c:formatCode>
                      <c:ptCount val="144"/>
                      <c:pt idx="0">
                        <c:v>148.655</c:v>
                      </c:pt>
                      <c:pt idx="1">
                        <c:v>143.78</c:v>
                      </c:pt>
                      <c:pt idx="2">
                        <c:v>142.7465</c:v>
                      </c:pt>
                      <c:pt idx="3">
                        <c:v>140.712</c:v>
                      </c:pt>
                      <c:pt idx="4">
                        <c:v>138.528</c:v>
                      </c:pt>
                      <c:pt idx="5">
                        <c:v>136.409</c:v>
                      </c:pt>
                      <c:pt idx="6">
                        <c:v>134.303</c:v>
                      </c:pt>
                      <c:pt idx="7">
                        <c:v>131.3325</c:v>
                      </c:pt>
                      <c:pt idx="8">
                        <c:v>127.9915</c:v>
                      </c:pt>
                      <c:pt idx="9">
                        <c:v>126.0935</c:v>
                      </c:pt>
                      <c:pt idx="10">
                        <c:v>125.1055</c:v>
                      </c:pt>
                      <c:pt idx="11">
                        <c:v>125.0795</c:v>
                      </c:pt>
                      <c:pt idx="12">
                        <c:v>126.6525</c:v>
                      </c:pt>
                      <c:pt idx="13">
                        <c:v>128.648</c:v>
                      </c:pt>
                      <c:pt idx="14">
                        <c:v>130.6565</c:v>
                      </c:pt>
                      <c:pt idx="15">
                        <c:v>131.6835</c:v>
                      </c:pt>
                      <c:pt idx="16">
                        <c:v>131.768</c:v>
                      </c:pt>
                      <c:pt idx="17">
                        <c:v>133.471</c:v>
                      </c:pt>
                      <c:pt idx="18">
                        <c:v>135.4015</c:v>
                      </c:pt>
                      <c:pt idx="19">
                        <c:v>137.5985</c:v>
                      </c:pt>
                      <c:pt idx="20">
                        <c:v>139.8215</c:v>
                      </c:pt>
                      <c:pt idx="21">
                        <c:v>141.973</c:v>
                      </c:pt>
                      <c:pt idx="22">
                        <c:v>143.9425</c:v>
                      </c:pt>
                      <c:pt idx="23">
                        <c:v>148.356</c:v>
                      </c:pt>
                      <c:pt idx="24">
                        <c:v>149.8575</c:v>
                      </c:pt>
                      <c:pt idx="25">
                        <c:v>156.819</c:v>
                      </c:pt>
                      <c:pt idx="26">
                        <c:v>168.025</c:v>
                      </c:pt>
                      <c:pt idx="27">
                        <c:v>193.7</c:v>
                      </c:pt>
                      <c:pt idx="28">
                        <c:v>198.809</c:v>
                      </c:pt>
                      <c:pt idx="29">
                        <c:v>206.557</c:v>
                      </c:pt>
                      <c:pt idx="30">
                        <c:v>217.8345</c:v>
                      </c:pt>
                      <c:pt idx="31">
                        <c:v>217.1845</c:v>
                      </c:pt>
                      <c:pt idx="32">
                        <c:v>202.7935</c:v>
                      </c:pt>
                      <c:pt idx="33">
                        <c:v>209.2415</c:v>
                      </c:pt>
                      <c:pt idx="34">
                        <c:v>215.9105</c:v>
                      </c:pt>
                      <c:pt idx="35">
                        <c:v>218.946</c:v>
                      </c:pt>
                      <c:pt idx="36">
                        <c:v>241.371</c:v>
                      </c:pt>
                      <c:pt idx="37">
                        <c:v>250</c:v>
                      </c:pt>
                      <c:pt idx="38">
                        <c:v>250</c:v>
                      </c:pt>
                      <c:pt idx="39">
                        <c:v>250</c:v>
                      </c:pt>
                      <c:pt idx="40">
                        <c:v>250</c:v>
                      </c:pt>
                      <c:pt idx="41">
                        <c:v>250</c:v>
                      </c:pt>
                      <c:pt idx="42">
                        <c:v>250</c:v>
                      </c:pt>
                      <c:pt idx="43">
                        <c:v>250</c:v>
                      </c:pt>
                      <c:pt idx="44">
                        <c:v>250</c:v>
                      </c:pt>
                      <c:pt idx="45">
                        <c:v>250</c:v>
                      </c:pt>
                      <c:pt idx="46">
                        <c:v>250</c:v>
                      </c:pt>
                      <c:pt idx="47">
                        <c:v>250</c:v>
                      </c:pt>
                      <c:pt idx="48">
                        <c:v>250</c:v>
                      </c:pt>
                      <c:pt idx="49">
                        <c:v>250</c:v>
                      </c:pt>
                      <c:pt idx="50">
                        <c:v>250</c:v>
                      </c:pt>
                      <c:pt idx="51">
                        <c:v>250</c:v>
                      </c:pt>
                      <c:pt idx="52">
                        <c:v>250</c:v>
                      </c:pt>
                      <c:pt idx="53">
                        <c:v>250</c:v>
                      </c:pt>
                      <c:pt idx="54">
                        <c:v>250</c:v>
                      </c:pt>
                      <c:pt idx="55">
                        <c:v>250</c:v>
                      </c:pt>
                      <c:pt idx="56">
                        <c:v>249.3855</c:v>
                      </c:pt>
                      <c:pt idx="57">
                        <c:v>224.133</c:v>
                      </c:pt>
                      <c:pt idx="58">
                        <c:v>198.6335</c:v>
                      </c:pt>
                      <c:pt idx="59">
                        <c:v>203.8725</c:v>
                      </c:pt>
                      <c:pt idx="60">
                        <c:v>213.5445</c:v>
                      </c:pt>
                      <c:pt idx="61">
                        <c:v>213.7915</c:v>
                      </c:pt>
                      <c:pt idx="62">
                        <c:v>218.7185</c:v>
                      </c:pt>
                      <c:pt idx="63">
                        <c:v>212.264</c:v>
                      </c:pt>
                      <c:pt idx="64">
                        <c:v>210.8145</c:v>
                      </c:pt>
                      <c:pt idx="65">
                        <c:v>215.2605</c:v>
                      </c:pt>
                      <c:pt idx="66">
                        <c:v>236.1125</c:v>
                      </c:pt>
                      <c:pt idx="67">
                        <c:v>246.545</c:v>
                      </c:pt>
                      <c:pt idx="68">
                        <c:v>250</c:v>
                      </c:pt>
                      <c:pt idx="69">
                        <c:v>250</c:v>
                      </c:pt>
                      <c:pt idx="70">
                        <c:v>250</c:v>
                      </c:pt>
                      <c:pt idx="71">
                        <c:v>250</c:v>
                      </c:pt>
                      <c:pt idx="72">
                        <c:v>233.7855</c:v>
                      </c:pt>
                      <c:pt idx="73">
                        <c:v>217.1975</c:v>
                      </c:pt>
                      <c:pt idx="74">
                        <c:v>204.7435</c:v>
                      </c:pt>
                      <c:pt idx="75">
                        <c:v>189.124</c:v>
                      </c:pt>
                      <c:pt idx="76">
                        <c:v>175.981</c:v>
                      </c:pt>
                      <c:pt idx="77">
                        <c:v>181.077</c:v>
                      </c:pt>
                      <c:pt idx="78">
                        <c:v>172.861</c:v>
                      </c:pt>
                      <c:pt idx="79">
                        <c:v>171.561</c:v>
                      </c:pt>
                      <c:pt idx="80">
                        <c:v>172.211</c:v>
                      </c:pt>
                      <c:pt idx="81">
                        <c:v>169.2535</c:v>
                      </c:pt>
                      <c:pt idx="82">
                        <c:v>162.786</c:v>
                      </c:pt>
                      <c:pt idx="83">
                        <c:v>164.4955</c:v>
                      </c:pt>
                      <c:pt idx="84">
                        <c:v>172.9</c:v>
                      </c:pt>
                      <c:pt idx="85">
                        <c:v>181.727</c:v>
                      </c:pt>
                      <c:pt idx="86">
                        <c:v>181.8375</c:v>
                      </c:pt>
                      <c:pt idx="87">
                        <c:v>180.765</c:v>
                      </c:pt>
                      <c:pt idx="88">
                        <c:v>177.9635</c:v>
                      </c:pt>
                      <c:pt idx="89">
                        <c:v>167.674</c:v>
                      </c:pt>
                      <c:pt idx="90">
                        <c:v>158.574</c:v>
                      </c:pt>
                      <c:pt idx="91">
                        <c:v>158.0735</c:v>
                      </c:pt>
                      <c:pt idx="92">
                        <c:v>159.4905</c:v>
                      </c:pt>
                      <c:pt idx="93">
                        <c:v>180.453</c:v>
                      </c:pt>
                      <c:pt idx="94">
                        <c:v>213.642</c:v>
                      </c:pt>
                      <c:pt idx="95">
                        <c:v>233.9805</c:v>
                      </c:pt>
                      <c:pt idx="96">
                        <c:v>250</c:v>
                      </c:pt>
                      <c:pt idx="97">
                        <c:v>250</c:v>
                      </c:pt>
                      <c:pt idx="98">
                        <c:v>250</c:v>
                      </c:pt>
                      <c:pt idx="99">
                        <c:v>250</c:v>
                      </c:pt>
                      <c:pt idx="100">
                        <c:v>250</c:v>
                      </c:pt>
                      <c:pt idx="101">
                        <c:v>250</c:v>
                      </c:pt>
                      <c:pt idx="102">
                        <c:v>250</c:v>
                      </c:pt>
                      <c:pt idx="103">
                        <c:v>250</c:v>
                      </c:pt>
                      <c:pt idx="104">
                        <c:v>250</c:v>
                      </c:pt>
                      <c:pt idx="105">
                        <c:v>250</c:v>
                      </c:pt>
                      <c:pt idx="106">
                        <c:v>250</c:v>
                      </c:pt>
                      <c:pt idx="107">
                        <c:v>250</c:v>
                      </c:pt>
                      <c:pt idx="108">
                        <c:v>244.9135</c:v>
                      </c:pt>
                      <c:pt idx="109">
                        <c:v>250</c:v>
                      </c:pt>
                      <c:pt idx="110">
                        <c:v>250</c:v>
                      </c:pt>
                      <c:pt idx="111">
                        <c:v>250</c:v>
                      </c:pt>
                      <c:pt idx="112">
                        <c:v>250</c:v>
                      </c:pt>
                      <c:pt idx="113">
                        <c:v>250</c:v>
                      </c:pt>
                      <c:pt idx="114">
                        <c:v>250</c:v>
                      </c:pt>
                      <c:pt idx="115">
                        <c:v>250</c:v>
                      </c:pt>
                      <c:pt idx="116">
                        <c:v>250</c:v>
                      </c:pt>
                      <c:pt idx="117">
                        <c:v>218.439</c:v>
                      </c:pt>
                      <c:pt idx="118">
                        <c:v>191.152</c:v>
                      </c:pt>
                      <c:pt idx="119">
                        <c:v>174.85</c:v>
                      </c:pt>
                      <c:pt idx="120">
                        <c:v>169.312</c:v>
                      </c:pt>
                      <c:pt idx="121">
                        <c:v>170.781</c:v>
                      </c:pt>
                      <c:pt idx="122">
                        <c:v>174.057</c:v>
                      </c:pt>
                      <c:pt idx="123">
                        <c:v>172.3605</c:v>
                      </c:pt>
                      <c:pt idx="124">
                        <c:v>172.9715</c:v>
                      </c:pt>
                      <c:pt idx="125">
                        <c:v>168.0185</c:v>
                      </c:pt>
                      <c:pt idx="126">
                        <c:v>162.1685</c:v>
                      </c:pt>
                      <c:pt idx="127" c:formatCode="0.00">
                        <c:v>152.789</c:v>
                      </c:pt>
                      <c:pt idx="128" c:formatCode="0.00">
                        <c:v>143.5785</c:v>
                      </c:pt>
                      <c:pt idx="129" c:formatCode="0.00">
                        <c:v>129.9545</c:v>
                      </c:pt>
                      <c:pt idx="130" c:formatCode="0.00">
                        <c:v>124.878</c:v>
                      </c:pt>
                      <c:pt idx="131">
                        <c:v>125.3655</c:v>
                      </c:pt>
                      <c:pt idx="132">
                        <c:v>129.3305</c:v>
                      </c:pt>
                      <c:pt idx="133">
                        <c:v>134.056</c:v>
                      </c:pt>
                      <c:pt idx="134">
                        <c:v>141.219</c:v>
                      </c:pt>
                      <c:pt idx="135">
                        <c:v>143.8255</c:v>
                      </c:pt>
                      <c:pt idx="136">
                        <c:v>136.5</c:v>
                      </c:pt>
                      <c:pt idx="137">
                        <c:v>127.8485</c:v>
                      </c:pt>
                      <c:pt idx="138">
                        <c:v>117.9945</c:v>
                      </c:pt>
                      <c:pt idx="139">
                        <c:v>112.0795</c:v>
                      </c:pt>
                      <c:pt idx="140">
                        <c:v>105.1375</c:v>
                      </c:pt>
                      <c:pt idx="141">
                        <c:v>105.3975</c:v>
                      </c:pt>
                      <c:pt idx="142">
                        <c:v>104.442</c:v>
                      </c:pt>
                      <c:pt idx="143">
                        <c:v>107.0615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Sheet2!$C$3</c15:sqref>
                        </c15:formulaRef>
                      </c:ext>
                    </c:extLst>
                    <c:strCache>
                      <c:ptCount val="1"/>
                      <c:pt idx="0">
                        <c:v>Pb_cal</c:v>
                      </c:pt>
                    </c:strCache>
                  </c:strRef>
                </c:tx>
                <c:spPr>
                  <a:ln w="6350" cap="rnd" cmpd="sng" algn="ctr">
                    <a:solidFill>
                      <a:schemeClr val="accent5"/>
                    </a:solidFill>
                    <a:prstDash val="lgDashDotDot"/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Sheet2!$AK$4:$AK$147</c15:sqref>
                        </c15:formulaRef>
                      </c:ext>
                    </c:extLst>
                    <c:strCache>
                      <c:ptCount val="144"/>
                      <c:pt idx="0">
                        <c:v>Hour1</c:v>
                      </c:pt>
                      <c:pt idx="6">
                        <c:v>Hour2</c:v>
                      </c:pt>
                      <c:pt idx="12">
                        <c:v>Hour3</c:v>
                      </c:pt>
                      <c:pt idx="18">
                        <c:v>Hour4</c:v>
                      </c:pt>
                      <c:pt idx="24">
                        <c:v>Hour5</c:v>
                      </c:pt>
                      <c:pt idx="30">
                        <c:v>Hour6</c:v>
                      </c:pt>
                      <c:pt idx="36">
                        <c:v>Hour7</c:v>
                      </c:pt>
                      <c:pt idx="42">
                        <c:v>Hour8</c:v>
                      </c:pt>
                      <c:pt idx="48">
                        <c:v>Hour9</c:v>
                      </c:pt>
                      <c:pt idx="54">
                        <c:v>Hour10</c:v>
                      </c:pt>
                      <c:pt idx="60">
                        <c:v>Hour11</c:v>
                      </c:pt>
                      <c:pt idx="66">
                        <c:v>Hour12</c:v>
                      </c:pt>
                      <c:pt idx="72">
                        <c:v>Hour13</c:v>
                      </c:pt>
                      <c:pt idx="78">
                        <c:v>Hour14</c:v>
                      </c:pt>
                      <c:pt idx="84">
                        <c:v>Hour15</c:v>
                      </c:pt>
                      <c:pt idx="90">
                        <c:v>Hour16</c:v>
                      </c:pt>
                      <c:pt idx="96">
                        <c:v>Hour17</c:v>
                      </c:pt>
                      <c:pt idx="102">
                        <c:v>Hour18</c:v>
                      </c:pt>
                      <c:pt idx="108">
                        <c:v>Hour19</c:v>
                      </c:pt>
                      <c:pt idx="114">
                        <c:v>Hour20</c:v>
                      </c:pt>
                      <c:pt idx="120">
                        <c:v>Hour21</c:v>
                      </c:pt>
                      <c:pt idx="126">
                        <c:v>Hour22</c:v>
                      </c:pt>
                      <c:pt idx="132">
                        <c:v>Hour23</c:v>
                      </c:pt>
                      <c:pt idx="138">
                        <c:v>Hour24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Sheet2!$C$4:$C$147</c15:sqref>
                        </c15:formulaRef>
                      </c:ext>
                    </c:extLst>
                    <c:numCache>
                      <c:formatCode>0</c:formatCode>
                      <c:ptCount val="144"/>
                      <c:pt idx="0">
                        <c:v>159.342472682402</c:v>
                      </c:pt>
                      <c:pt idx="1">
                        <c:v>197.175045763032</c:v>
                      </c:pt>
                      <c:pt idx="2">
                        <c:v>251.234657529357</c:v>
                      </c:pt>
                      <c:pt idx="3">
                        <c:v>276.441988792519</c:v>
                      </c:pt>
                      <c:pt idx="4">
                        <c:v>392.44620256069</c:v>
                      </c:pt>
                      <c:pt idx="5">
                        <c:v>456.408609058786</c:v>
                      </c:pt>
                      <c:pt idx="6">
                        <c:v>390.755007928859</c:v>
                      </c:pt>
                      <c:pt idx="7">
                        <c:v>357.877683447295</c:v>
                      </c:pt>
                      <c:pt idx="8">
                        <c:v>319.263704179605</c:v>
                      </c:pt>
                      <c:pt idx="9">
                        <c:v>332.852240731393</c:v>
                      </c:pt>
                      <c:pt idx="10">
                        <c:v>306.021108612628</c:v>
                      </c:pt>
                      <c:pt idx="11">
                        <c:v>331.325181140022</c:v>
                      </c:pt>
                      <c:pt idx="12">
                        <c:v>372.45057133679</c:v>
                      </c:pt>
                      <c:pt idx="13">
                        <c:v>456.408609058786</c:v>
                      </c:pt>
                      <c:pt idx="14">
                        <c:v>526.556321417099</c:v>
                      </c:pt>
                      <c:pt idx="15">
                        <c:v>543.013399007745</c:v>
                      </c:pt>
                      <c:pt idx="16">
                        <c:v>516.43311560838</c:v>
                      </c:pt>
                      <c:pt idx="17">
                        <c:v>456.408609058786</c:v>
                      </c:pt>
                      <c:pt idx="18">
                        <c:v>488.745682978192</c:v>
                      </c:pt>
                      <c:pt idx="19">
                        <c:v>475.261448406325</c:v>
                      </c:pt>
                      <c:pt idx="20">
                        <c:v>460.140800228433</c:v>
                      </c:pt>
                      <c:pt idx="21">
                        <c:v>423.672084805654</c:v>
                      </c:pt>
                      <c:pt idx="22">
                        <c:v>421.898011921333</c:v>
                      </c:pt>
                      <c:pt idx="23">
                        <c:v>439.849286402643</c:v>
                      </c:pt>
                      <c:pt idx="24">
                        <c:v>429.022302785554</c:v>
                      </c:pt>
                      <c:pt idx="25">
                        <c:v>443.495956026698</c:v>
                      </c:pt>
                      <c:pt idx="26">
                        <c:v>430.815062283613</c:v>
                      </c:pt>
                      <c:pt idx="27">
                        <c:v>430.815062283613</c:v>
                      </c:pt>
                      <c:pt idx="28">
                        <c:v>441.670259383333</c:v>
                      </c:pt>
                      <c:pt idx="29">
                        <c:v>438.033030965893</c:v>
                      </c:pt>
                      <c:pt idx="30">
                        <c:v>416.603706933036</c:v>
                      </c:pt>
                      <c:pt idx="31">
                        <c:v>413.097370474049</c:v>
                      </c:pt>
                      <c:pt idx="32">
                        <c:v>456.408609058786</c:v>
                      </c:pt>
                      <c:pt idx="33">
                        <c:v>458.272315277969</c:v>
                      </c:pt>
                      <c:pt idx="34">
                        <c:v>365.929208286805</c:v>
                      </c:pt>
                      <c:pt idx="35">
                        <c:v>220.244467899592</c:v>
                      </c:pt>
                      <c:pt idx="36">
                        <c:v>161.323482171539</c:v>
                      </c:pt>
                      <c:pt idx="37">
                        <c:v>163.318442374273</c:v>
                      </c:pt>
                      <c:pt idx="38">
                        <c:v>181.908943039685</c:v>
                      </c:pt>
                      <c:pt idx="39">
                        <c:v>177.677895563408</c:v>
                      </c:pt>
                      <c:pt idx="40">
                        <c:v>160.331236647138</c:v>
                      </c:pt>
                      <c:pt idx="41">
                        <c:v>211.998952676691</c:v>
                      </c:pt>
                      <c:pt idx="42">
                        <c:v>220.244467899592</c:v>
                      </c:pt>
                      <c:pt idx="43">
                        <c:v>106.156478464606</c:v>
                      </c:pt>
                      <c:pt idx="44">
                        <c:v>96.1532283970447</c:v>
                      </c:pt>
                      <c:pt idx="45">
                        <c:v>199.414657427378</c:v>
                      </c:pt>
                      <c:pt idx="46">
                        <c:v>257.727465467395</c:v>
                      </c:pt>
                      <c:pt idx="47">
                        <c:v>98.4157496214034</c:v>
                      </c:pt>
                      <c:pt idx="48">
                        <c:v>69.1608829333211</c:v>
                      </c:pt>
                      <c:pt idx="49">
                        <c:v>54.6826855123675</c:v>
                      </c:pt>
                      <c:pt idx="50">
                        <c:v>33.4250847699611</c:v>
                      </c:pt>
                      <c:pt idx="51">
                        <c:v>9.44803002258833</c:v>
                      </c:pt>
                      <c:pt idx="52">
                        <c:v>6.51262549778452</c:v>
                      </c:pt>
                      <c:pt idx="53">
                        <c:v>11.4958295728614</c:v>
                      </c:pt>
                      <c:pt idx="54">
                        <c:v>8.45155441339186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8.12341792483136</c:v>
                      </c:pt>
                      <c:pt idx="75">
                        <c:v>38.2229166985351</c:v>
                      </c:pt>
                      <c:pt idx="76">
                        <c:v>87.3740810426323</c:v>
                      </c:pt>
                      <c:pt idx="77">
                        <c:v>148.694102050286</c:v>
                      </c:pt>
                      <c:pt idx="78">
                        <c:v>182.975714744619</c:v>
                      </c:pt>
                      <c:pt idx="79">
                        <c:v>209.677160295535</c:v>
                      </c:pt>
                      <c:pt idx="80">
                        <c:v>271.013970089588</c:v>
                      </c:pt>
                      <c:pt idx="81">
                        <c:v>342.105657279509</c:v>
                      </c:pt>
                      <c:pt idx="82">
                        <c:v>512.418612169142</c:v>
                      </c:pt>
                      <c:pt idx="83">
                        <c:v>641.025641025641</c:v>
                      </c:pt>
                      <c:pt idx="84">
                        <c:v>627.920443200302</c:v>
                      </c:pt>
                      <c:pt idx="85">
                        <c:v>609.860722316553</c:v>
                      </c:pt>
                      <c:pt idx="86">
                        <c:v>641.025641025641</c:v>
                      </c:pt>
                      <c:pt idx="87">
                        <c:v>612.099812868718</c:v>
                      </c:pt>
                      <c:pt idx="88">
                        <c:v>559.793154156405</c:v>
                      </c:pt>
                      <c:pt idx="89">
                        <c:v>481.01128090598</c:v>
                      </c:pt>
                      <c:pt idx="90">
                        <c:v>364.310018917086</c:v>
                      </c:pt>
                      <c:pt idx="91">
                        <c:v>283.319022634217</c:v>
                      </c:pt>
                      <c:pt idx="92">
                        <c:v>203.938425139839</c:v>
                      </c:pt>
                      <c:pt idx="93">
                        <c:v>191.640584543058</c:v>
                      </c:pt>
                      <c:pt idx="94">
                        <c:v>206.222679087697</c:v>
                      </c:pt>
                      <c:pt idx="95">
                        <c:v>242.311339543848</c:v>
                      </c:pt>
                      <c:pt idx="96">
                        <c:v>182.975714744619</c:v>
                      </c:pt>
                      <c:pt idx="97">
                        <c:v>84.5427918763608</c:v>
                      </c:pt>
                      <c:pt idx="98">
                        <c:v>46.9456115929614</c:v>
                      </c:pt>
                      <c:pt idx="99">
                        <c:v>46.9456115929614</c:v>
                      </c:pt>
                      <c:pt idx="100">
                        <c:v>50.7504372345362</c:v>
                      </c:pt>
                      <c:pt idx="101">
                        <c:v>55.8298828772327</c:v>
                      </c:pt>
                      <c:pt idx="102">
                        <c:v>26.6750044615769</c:v>
                      </c:pt>
                      <c:pt idx="103">
                        <c:v>30.6616136121436</c:v>
                      </c:pt>
                      <c:pt idx="104">
                        <c:v>93.1789077039961</c:v>
                      </c:pt>
                      <c:pt idx="105">
                        <c:v>132.155292449992</c:v>
                      </c:pt>
                      <c:pt idx="106">
                        <c:v>89.5285576614199</c:v>
                      </c:pt>
                      <c:pt idx="107">
                        <c:v>45.8816290109576</c:v>
                      </c:pt>
                      <c:pt idx="108">
                        <c:v>52.4199613499967</c:v>
                      </c:pt>
                      <c:pt idx="109">
                        <c:v>66.0148695434914</c:v>
                      </c:pt>
                      <c:pt idx="110">
                        <c:v>49.1043172767554</c:v>
                      </c:pt>
                      <c:pt idx="111">
                        <c:v>35.7937130007801</c:v>
                      </c:pt>
                      <c:pt idx="112">
                        <c:v>41.7270249185444</c:v>
                      </c:pt>
                      <c:pt idx="113">
                        <c:v>45.8816290109576</c:v>
                      </c:pt>
                      <c:pt idx="114">
                        <c:v>23.2879343663796</c:v>
                      </c:pt>
                      <c:pt idx="115">
                        <c:v>2.84623111478236</c:v>
                      </c:pt>
                      <c:pt idx="116">
                        <c:v>1.39978788388682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 c:formatCode="0.00">
                        <c:v>0</c:v>
                      </c:pt>
                      <c:pt idx="128" c:formatCode="0.00">
                        <c:v>22.8747474747475</c:v>
                      </c:pt>
                      <c:pt idx="129" c:formatCode="0.00">
                        <c:v>75.662935258695</c:v>
                      </c:pt>
                      <c:pt idx="130" c:formatCode="0.00">
                        <c:v>112.572566655959</c:v>
                      </c:pt>
                      <c:pt idx="131">
                        <c:v>108.539030894508</c:v>
                      </c:pt>
                      <c:pt idx="132">
                        <c:v>75</c:v>
                      </c:pt>
                      <c:pt idx="133">
                        <c:v>48.0198246982699</c:v>
                      </c:pt>
                      <c:pt idx="134">
                        <c:v>43.2661098618696</c:v>
                      </c:pt>
                      <c:pt idx="135">
                        <c:v>46.9456115929614</c:v>
                      </c:pt>
                      <c:pt idx="136">
                        <c:v>53.5460613199129</c:v>
                      </c:pt>
                      <c:pt idx="137">
                        <c:v>60.5253830582453</c:v>
                      </c:pt>
                      <c:pt idx="138">
                        <c:v>70.438776457151</c:v>
                      </c:pt>
                      <c:pt idx="139">
                        <c:v>82.4501205900499</c:v>
                      </c:pt>
                      <c:pt idx="140">
                        <c:v>90.9797337330906</c:v>
                      </c:pt>
                      <c:pt idx="141">
                        <c:v>103.801900886707</c:v>
                      </c:pt>
                      <c:pt idx="142">
                        <c:v>124.288824642181</c:v>
                      </c:pt>
                      <c:pt idx="143">
                        <c:v>154.450662098012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Sheet2!$AI$3</c15:sqref>
                        </c15:formulaRef>
                      </c:ext>
                    </c:extLst>
                    <c:strCache>
                      <c:ptCount val="1"/>
                      <c:pt idx="0">
                        <c:v>VDM Power</c:v>
                      </c:pt>
                    </c:strCache>
                  </c:strRef>
                </c:tx>
                <c:spPr>
                  <a:ln w="9525" cap="rnd" cmpd="sng" algn="ctr">
                    <a:solidFill>
                      <a:schemeClr val="accent6"/>
                    </a:solidFill>
                    <a:prstDash val="lgDashDotDot"/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Sheet2!$AK$4:$AK$147</c15:sqref>
                        </c15:formulaRef>
                      </c:ext>
                    </c:extLst>
                    <c:strCache>
                      <c:ptCount val="144"/>
                      <c:pt idx="0">
                        <c:v>Hour1</c:v>
                      </c:pt>
                      <c:pt idx="6">
                        <c:v>Hour2</c:v>
                      </c:pt>
                      <c:pt idx="12">
                        <c:v>Hour3</c:v>
                      </c:pt>
                      <c:pt idx="18">
                        <c:v>Hour4</c:v>
                      </c:pt>
                      <c:pt idx="24">
                        <c:v>Hour5</c:v>
                      </c:pt>
                      <c:pt idx="30">
                        <c:v>Hour6</c:v>
                      </c:pt>
                      <c:pt idx="36">
                        <c:v>Hour7</c:v>
                      </c:pt>
                      <c:pt idx="42">
                        <c:v>Hour8</c:v>
                      </c:pt>
                      <c:pt idx="48">
                        <c:v>Hour9</c:v>
                      </c:pt>
                      <c:pt idx="54">
                        <c:v>Hour10</c:v>
                      </c:pt>
                      <c:pt idx="60">
                        <c:v>Hour11</c:v>
                      </c:pt>
                      <c:pt idx="66">
                        <c:v>Hour12</c:v>
                      </c:pt>
                      <c:pt idx="72">
                        <c:v>Hour13</c:v>
                      </c:pt>
                      <c:pt idx="78">
                        <c:v>Hour14</c:v>
                      </c:pt>
                      <c:pt idx="84">
                        <c:v>Hour15</c:v>
                      </c:pt>
                      <c:pt idx="90">
                        <c:v>Hour16</c:v>
                      </c:pt>
                      <c:pt idx="96">
                        <c:v>Hour17</c:v>
                      </c:pt>
                      <c:pt idx="102">
                        <c:v>Hour18</c:v>
                      </c:pt>
                      <c:pt idx="108">
                        <c:v>Hour19</c:v>
                      </c:pt>
                      <c:pt idx="114">
                        <c:v>Hour20</c:v>
                      </c:pt>
                      <c:pt idx="120">
                        <c:v>Hour21</c:v>
                      </c:pt>
                      <c:pt idx="126">
                        <c:v>Hour22</c:v>
                      </c:pt>
                      <c:pt idx="132">
                        <c:v>Hour23</c:v>
                      </c:pt>
                      <c:pt idx="138">
                        <c:v>Hour24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Sheet2!$AI$4:$AI$147</c15:sqref>
                        </c15:formulaRef>
                      </c:ext>
                    </c:extLst>
                    <c:numCache>
                      <c:formatCode>0_);[Red]\(0\)</c:formatCode>
                      <c:ptCount val="144"/>
                      <c:pt idx="0">
                        <c:v>-9.1859070258363</c:v>
                      </c:pt>
                      <c:pt idx="1">
                        <c:v>-51.9427225307083</c:v>
                      </c:pt>
                      <c:pt idx="2">
                        <c:v>-100.873553677177</c:v>
                      </c:pt>
                      <c:pt idx="3">
                        <c:v>-131.823115367704</c:v>
                      </c:pt>
                      <c:pt idx="4">
                        <c:v>-249.816453474999</c:v>
                      </c:pt>
                      <c:pt idx="5">
                        <c:v>-318.621740371917</c:v>
                      </c:pt>
                      <c:pt idx="6">
                        <c:v>-255.095411969263</c:v>
                      </c:pt>
                      <c:pt idx="7">
                        <c:v>-225.218592538204</c:v>
                      </c:pt>
                      <c:pt idx="8">
                        <c:v>-189.979360745262</c:v>
                      </c:pt>
                      <c:pt idx="9">
                        <c:v>-201.915769402825</c:v>
                      </c:pt>
                      <c:pt idx="10">
                        <c:v>-174.849959690963</c:v>
                      </c:pt>
                      <c:pt idx="11">
                        <c:v>-199.380247124454</c:v>
                      </c:pt>
                      <c:pt idx="12">
                        <c:v>-244.518753154972</c:v>
                      </c:pt>
                      <c:pt idx="13">
                        <c:v>-325.797995166718</c:v>
                      </c:pt>
                      <c:pt idx="14">
                        <c:v>-387.741211126185</c:v>
                      </c:pt>
                      <c:pt idx="15">
                        <c:v>-390.810748454159</c:v>
                      </c:pt>
                      <c:pt idx="16">
                        <c:v>-383.334125709391</c:v>
                      </c:pt>
                      <c:pt idx="17">
                        <c:v>-321.589417139594</c:v>
                      </c:pt>
                      <c:pt idx="18">
                        <c:v>-351.976491059</c:v>
                      </c:pt>
                      <c:pt idx="19">
                        <c:v>-336.036165952393</c:v>
                      </c:pt>
                      <c:pt idx="20">
                        <c:v>-318.906961844594</c:v>
                      </c:pt>
                      <c:pt idx="21">
                        <c:v>-275.889682343638</c:v>
                      </c:pt>
                      <c:pt idx="22">
                        <c:v>-274.834025828545</c:v>
                      </c:pt>
                      <c:pt idx="23">
                        <c:v>-289.373300092459</c:v>
                      </c:pt>
                      <c:pt idx="24">
                        <c:v>-267.880575588088</c:v>
                      </c:pt>
                      <c:pt idx="25">
                        <c:v>-285.092925723668</c:v>
                      </c:pt>
                      <c:pt idx="26">
                        <c:v>-260.902837716615</c:v>
                      </c:pt>
                      <c:pt idx="27">
                        <c:v>-227.289619629994</c:v>
                      </c:pt>
                      <c:pt idx="28">
                        <c:v>-240.853087666162</c:v>
                      </c:pt>
                      <c:pt idx="29">
                        <c:v>-229.389596622459</c:v>
                      </c:pt>
                      <c:pt idx="30">
                        <c:v>-196.001819257472</c:v>
                      </c:pt>
                      <c:pt idx="31">
                        <c:v>-193.719087645766</c:v>
                      </c:pt>
                      <c:pt idx="32">
                        <c:v>-251.566689866867</c:v>
                      </c:pt>
                      <c:pt idx="33">
                        <c:v>-244.742618111909</c:v>
                      </c:pt>
                      <c:pt idx="34">
                        <c:v>-147.837794145391</c:v>
                      </c:pt>
                      <c:pt idx="35">
                        <c:v>0.913107857984258</c:v>
                      </c:pt>
                      <c:pt idx="36">
                        <c:v>82.4856087375523</c:v>
                      </c:pt>
                      <c:pt idx="37">
                        <c:v>89.0209091785351</c:v>
                      </c:pt>
                      <c:pt idx="38">
                        <c:v>70.6163094855674</c:v>
                      </c:pt>
                      <c:pt idx="39">
                        <c:v>74.0989828965961</c:v>
                      </c:pt>
                      <c:pt idx="40">
                        <c:v>89.9844712841097</c:v>
                      </c:pt>
                      <c:pt idx="41">
                        <c:v>37.1489512200021</c:v>
                      </c:pt>
                      <c:pt idx="42">
                        <c:v>32.2807846256609</c:v>
                      </c:pt>
                      <c:pt idx="43">
                        <c:v>144.824568834315</c:v>
                      </c:pt>
                      <c:pt idx="44">
                        <c:v>153.192126842185</c:v>
                      </c:pt>
                      <c:pt idx="45">
                        <c:v>53.1105950978743</c:v>
                      </c:pt>
                      <c:pt idx="46">
                        <c:v>-5.20221294214228</c:v>
                      </c:pt>
                      <c:pt idx="47">
                        <c:v>151.780693187245</c:v>
                      </c:pt>
                      <c:pt idx="48">
                        <c:v>173.561172685929</c:v>
                      </c:pt>
                      <c:pt idx="49">
                        <c:v>172.069297698206</c:v>
                      </c:pt>
                      <c:pt idx="50">
                        <c:v>170.612889473117</c:v>
                      </c:pt>
                      <c:pt idx="51">
                        <c:v>169.190685592353</c:v>
                      </c:pt>
                      <c:pt idx="52">
                        <c:v>169.541844293432</c:v>
                      </c:pt>
                      <c:pt idx="53">
                        <c:v>168.166759739627</c:v>
                      </c:pt>
                      <c:pt idx="54">
                        <c:v>166.822852360429</c:v>
                      </c:pt>
                      <c:pt idx="55">
                        <c:v>165.509061966396</c:v>
                      </c:pt>
                      <c:pt idx="56">
                        <c:v>164.224375791597</c:v>
                      </c:pt>
                      <c:pt idx="57">
                        <c:v>162.967825884955</c:v>
                      </c:pt>
                      <c:pt idx="58">
                        <c:v>154.355270530235</c:v>
                      </c:pt>
                      <c:pt idx="59">
                        <c:v>153.194497354532</c:v>
                      </c:pt>
                      <c:pt idx="60">
                        <c:v>152.058754588934</c:v>
                      </c:pt>
                      <c:pt idx="61">
                        <c:v>150.947229347286</c:v>
                      </c:pt>
                      <c:pt idx="62">
                        <c:v>155.495814256285</c:v>
                      </c:pt>
                      <c:pt idx="63">
                        <c:v>154.404098653914</c:v>
                      </c:pt>
                      <c:pt idx="64">
                        <c:v>149.767650172395</c:v>
                      </c:pt>
                      <c:pt idx="65">
                        <c:v>150.75779835127</c:v>
                      </c:pt>
                      <c:pt idx="66">
                        <c:v>149.743656306041</c:v>
                      </c:pt>
                      <c:pt idx="67">
                        <c:v>150.764187114408</c:v>
                      </c:pt>
                      <c:pt idx="68">
                        <c:v>146.294687670039</c:v>
                      </c:pt>
                      <c:pt idx="69">
                        <c:v>147.345674697142</c:v>
                      </c:pt>
                      <c:pt idx="70">
                        <c:v>144.960117187469</c:v>
                      </c:pt>
                      <c:pt idx="71">
                        <c:v>146.040882902503</c:v>
                      </c:pt>
                      <c:pt idx="72">
                        <c:v>143.719493024075</c:v>
                      </c:pt>
                      <c:pt idx="73">
                        <c:v>139.491255540288</c:v>
                      </c:pt>
                      <c:pt idx="74">
                        <c:v>142.565658615873</c:v>
                      </c:pt>
                      <c:pt idx="75">
                        <c:v>138.405707194256</c:v>
                      </c:pt>
                      <c:pt idx="76">
                        <c:v>90.3845048159536</c:v>
                      </c:pt>
                      <c:pt idx="77">
                        <c:v>34.2119585557748</c:v>
                      </c:pt>
                      <c:pt idx="78">
                        <c:v>-8.36864403754862</c:v>
                      </c:pt>
                      <c:pt idx="79">
                        <c:v>-36.3832209015955</c:v>
                      </c:pt>
                      <c:pt idx="80">
                        <c:v>-97.0634650390834</c:v>
                      </c:pt>
                      <c:pt idx="81">
                        <c:v>-171.142525966378</c:v>
                      </c:pt>
                      <c:pt idx="82">
                        <c:v>-327.048083662464</c:v>
                      </c:pt>
                      <c:pt idx="83">
                        <c:v>-332.188208614398</c:v>
                      </c:pt>
                      <c:pt idx="84">
                        <c:v>-337.433511516858</c:v>
                      </c:pt>
                      <c:pt idx="85">
                        <c:v>-339.434395546461</c:v>
                      </c:pt>
                      <c:pt idx="86">
                        <c:v>-340.164480530354</c:v>
                      </c:pt>
                      <c:pt idx="87">
                        <c:v>-342.250623874376</c:v>
                      </c:pt>
                      <c:pt idx="88">
                        <c:v>-347.81119074074</c:v>
                      </c:pt>
                      <c:pt idx="89">
                        <c:v>-310.70980442868</c:v>
                      </c:pt>
                      <c:pt idx="90">
                        <c:v>-204.134261341328</c:v>
                      </c:pt>
                      <c:pt idx="91">
                        <c:v>-123.648820614015</c:v>
                      </c:pt>
                      <c:pt idx="92">
                        <c:v>-39.6877286775949</c:v>
                      </c:pt>
                      <c:pt idx="93">
                        <c:v>-9.36482696730048</c:v>
                      </c:pt>
                      <c:pt idx="94">
                        <c:v>9.57732091230326</c:v>
                      </c:pt>
                      <c:pt idx="95">
                        <c:v>-5.96740014990895</c:v>
                      </c:pt>
                      <c:pt idx="96">
                        <c:v>69.5495377806332</c:v>
                      </c:pt>
                      <c:pt idx="97">
                        <c:v>148.295776788203</c:v>
                      </c:pt>
                      <c:pt idx="98">
                        <c:v>143.893288436855</c:v>
                      </c:pt>
                      <c:pt idx="99">
                        <c:v>146.950228087963</c:v>
                      </c:pt>
                      <c:pt idx="100">
                        <c:v>142.625073734103</c:v>
                      </c:pt>
                      <c:pt idx="101">
                        <c:v>143.719493024075</c:v>
                      </c:pt>
                      <c:pt idx="102">
                        <c:v>141.446054622531</c:v>
                      </c:pt>
                      <c:pt idx="103">
                        <c:v>137.279315790382</c:v>
                      </c:pt>
                      <c:pt idx="104">
                        <c:v>140.349518139583</c:v>
                      </c:pt>
                      <c:pt idx="105">
                        <c:v>119.327411624054</c:v>
                      </c:pt>
                      <c:pt idx="106">
                        <c:v>139.329441056354</c:v>
                      </c:pt>
                      <c:pt idx="107">
                        <c:v>137.209074981925</c:v>
                      </c:pt>
                      <c:pt idx="108">
                        <c:v>137.044410981971</c:v>
                      </c:pt>
                      <c:pt idx="109">
                        <c:v>134.990366487545</c:v>
                      </c:pt>
                      <c:pt idx="110">
                        <c:v>134.871081584274</c:v>
                      </c:pt>
                      <c:pt idx="111">
                        <c:v>132.879113682815</c:v>
                      </c:pt>
                      <c:pt idx="112">
                        <c:v>131.527439105342</c:v>
                      </c:pt>
                      <c:pt idx="113">
                        <c:v>131.475306590773</c:v>
                      </c:pt>
                      <c:pt idx="114">
                        <c:v>129.578370027801</c:v>
                      </c:pt>
                      <c:pt idx="115">
                        <c:v>128.328436958578</c:v>
                      </c:pt>
                      <c:pt idx="116">
                        <c:v>128.334367896565</c:v>
                      </c:pt>
                      <c:pt idx="117">
                        <c:v>127.142883927098</c:v>
                      </c:pt>
                      <c:pt idx="118">
                        <c:v>125.363708653742</c:v>
                      </c:pt>
                      <c:pt idx="119">
                        <c:v>124.237609419782</c:v>
                      </c:pt>
                      <c:pt idx="120">
                        <c:v>118.973444688149</c:v>
                      </c:pt>
                      <c:pt idx="121">
                        <c:v>121.453932887427</c:v>
                      </c:pt>
                      <c:pt idx="122">
                        <c:v>122.188234979436</c:v>
                      </c:pt>
                      <c:pt idx="123">
                        <c:v>119.410506609235</c:v>
                      </c:pt>
                      <c:pt idx="124">
                        <c:v>118.430036953747</c:v>
                      </c:pt>
                      <c:pt idx="125">
                        <c:v>117.475566863671</c:v>
                      </c:pt>
                      <c:pt idx="126">
                        <c:v>114.833981208381</c:v>
                      </c:pt>
                      <c:pt idx="127">
                        <c:v>113.939131097659</c:v>
                      </c:pt>
                      <c:pt idx="128">
                        <c:v>111.390340394237</c:v>
                      </c:pt>
                      <c:pt idx="129">
                        <c:v>54.123936384705</c:v>
                      </c:pt>
                      <c:pt idx="130">
                        <c:v>13.566827283435</c:v>
                      </c:pt>
                      <c:pt idx="131">
                        <c:v>13.9704791807054</c:v>
                      </c:pt>
                      <c:pt idx="132">
                        <c:v>54.3840356705352</c:v>
                      </c:pt>
                      <c:pt idx="133">
                        <c:v>87.3902763118311</c:v>
                      </c:pt>
                      <c:pt idx="134">
                        <c:v>98.5092577597572</c:v>
                      </c:pt>
                      <c:pt idx="135">
                        <c:v>97.7838909601962</c:v>
                      </c:pt>
                      <c:pt idx="136">
                        <c:v>84.332726558875</c:v>
                      </c:pt>
                      <c:pt idx="137">
                        <c:v>61.767243109797</c:v>
                      </c:pt>
                      <c:pt idx="138">
                        <c:v>48.7475871792126</c:v>
                      </c:pt>
                      <c:pt idx="139">
                        <c:v>30.7614955715663</c:v>
                      </c:pt>
                      <c:pt idx="140">
                        <c:v>15.2197612164043</c:v>
                      </c:pt>
                      <c:pt idx="141">
                        <c:v>2.66022032541467</c:v>
                      </c:pt>
                      <c:pt idx="142">
                        <c:v>-18.7918549452118</c:v>
                      </c:pt>
                      <c:pt idx="143">
                        <c:v>-46.2840281770052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-982799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2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982797904"/>
        <c:crosses val="autoZero"/>
        <c:auto val="1"/>
        <c:lblAlgn val="l"/>
        <c:lblOffset val="100"/>
        <c:tickLblSkip val="18"/>
        <c:noMultiLvlLbl val="0"/>
      </c:catAx>
      <c:valAx>
        <c:axId val="-982797904"/>
        <c:scaling>
          <c:orientation val="minMax"/>
          <c:max val="575"/>
          <c:min val="0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2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982799536"/>
        <c:crosses val="autoZero"/>
        <c:crossBetween val="between"/>
        <c:majorUnit val="15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53098270167716"/>
          <c:y val="0.069756746031746"/>
          <c:w val="0.397649303346918"/>
          <c:h val="0.064247035148682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2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lang="zh-CN" sz="1200"/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812281901268609"/>
          <c:y val="0.207298530976944"/>
          <c:w val="0.877891876390957"/>
          <c:h val="0.639021794336772"/>
        </c:manualLayout>
      </c:layout>
      <c:lineChart>
        <c:grouping val="standard"/>
        <c:varyColors val="0"/>
        <c:ser>
          <c:idx val="5"/>
          <c:order val="5"/>
          <c:tx>
            <c:strRef>
              <c:f>Sheet2!$AI$3</c:f>
              <c:strCache>
                <c:ptCount val="1"/>
                <c:pt idx="0">
                  <c:v>VDM Power</c:v>
                </c:pt>
              </c:strCache>
            </c:strRef>
          </c:tx>
          <c:spPr>
            <a:ln w="19050" cap="rnd" cmpd="sng" algn="ctr">
              <a:solidFill>
                <a:schemeClr val="accent6"/>
              </a:solidFill>
              <a:prstDash val="lgDashDotDot"/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Sheet2!$AK$4:$AK$147</c:f>
              <c:strCache>
                <c:ptCount val="144"/>
                <c:pt idx="0">
                  <c:v>Hour1</c:v>
                </c:pt>
                <c:pt idx="6">
                  <c:v>Hour2</c:v>
                </c:pt>
                <c:pt idx="12">
                  <c:v>Hour3</c:v>
                </c:pt>
                <c:pt idx="18">
                  <c:v>Hour4</c:v>
                </c:pt>
                <c:pt idx="24">
                  <c:v>Hour5</c:v>
                </c:pt>
                <c:pt idx="30">
                  <c:v>Hour6</c:v>
                </c:pt>
                <c:pt idx="36">
                  <c:v>Hour7</c:v>
                </c:pt>
                <c:pt idx="42">
                  <c:v>Hour8</c:v>
                </c:pt>
                <c:pt idx="48">
                  <c:v>Hour9</c:v>
                </c:pt>
                <c:pt idx="54">
                  <c:v>Hour10</c:v>
                </c:pt>
                <c:pt idx="60">
                  <c:v>Hour11</c:v>
                </c:pt>
                <c:pt idx="66">
                  <c:v>Hour12</c:v>
                </c:pt>
                <c:pt idx="72">
                  <c:v>Hour13</c:v>
                </c:pt>
                <c:pt idx="78">
                  <c:v>Hour14</c:v>
                </c:pt>
                <c:pt idx="84">
                  <c:v>Hour15</c:v>
                </c:pt>
                <c:pt idx="90">
                  <c:v>Hour16</c:v>
                </c:pt>
                <c:pt idx="96">
                  <c:v>Hour17</c:v>
                </c:pt>
                <c:pt idx="102">
                  <c:v>Hour18</c:v>
                </c:pt>
                <c:pt idx="108">
                  <c:v>Hour19</c:v>
                </c:pt>
                <c:pt idx="114">
                  <c:v>Hour20</c:v>
                </c:pt>
                <c:pt idx="120">
                  <c:v>Hour21</c:v>
                </c:pt>
                <c:pt idx="126">
                  <c:v>Hour22</c:v>
                </c:pt>
                <c:pt idx="132">
                  <c:v>Hour23</c:v>
                </c:pt>
                <c:pt idx="138">
                  <c:v>Hour24</c:v>
                </c:pt>
              </c:strCache>
            </c:strRef>
          </c:cat>
          <c:val>
            <c:numRef>
              <c:f>Sheet2!$AI$4:$AI$147</c:f>
              <c:numCache>
                <c:formatCode>0_);[Red]\(0\)</c:formatCode>
                <c:ptCount val="144"/>
                <c:pt idx="0">
                  <c:v>-9.1859070258363</c:v>
                </c:pt>
                <c:pt idx="1">
                  <c:v>-51.9427225307083</c:v>
                </c:pt>
                <c:pt idx="2">
                  <c:v>-100.873553677177</c:v>
                </c:pt>
                <c:pt idx="3">
                  <c:v>-131.823115367704</c:v>
                </c:pt>
                <c:pt idx="4">
                  <c:v>-249.816453474999</c:v>
                </c:pt>
                <c:pt idx="5">
                  <c:v>-318.621740371917</c:v>
                </c:pt>
                <c:pt idx="6">
                  <c:v>-255.095411969263</c:v>
                </c:pt>
                <c:pt idx="7">
                  <c:v>-225.218592538204</c:v>
                </c:pt>
                <c:pt idx="8">
                  <c:v>-189.979360745262</c:v>
                </c:pt>
                <c:pt idx="9">
                  <c:v>-201.915769402825</c:v>
                </c:pt>
                <c:pt idx="10">
                  <c:v>-174.849959690963</c:v>
                </c:pt>
                <c:pt idx="11">
                  <c:v>-199.380247124454</c:v>
                </c:pt>
                <c:pt idx="12">
                  <c:v>-244.518753154972</c:v>
                </c:pt>
                <c:pt idx="13">
                  <c:v>-325.797995166718</c:v>
                </c:pt>
                <c:pt idx="14">
                  <c:v>-387.741211126185</c:v>
                </c:pt>
                <c:pt idx="15">
                  <c:v>-390.810748454159</c:v>
                </c:pt>
                <c:pt idx="16">
                  <c:v>-383.334125709391</c:v>
                </c:pt>
                <c:pt idx="17">
                  <c:v>-321.589417139594</c:v>
                </c:pt>
                <c:pt idx="18">
                  <c:v>-351.976491059</c:v>
                </c:pt>
                <c:pt idx="19">
                  <c:v>-336.036165952393</c:v>
                </c:pt>
                <c:pt idx="20">
                  <c:v>-318.906961844594</c:v>
                </c:pt>
                <c:pt idx="21">
                  <c:v>-275.889682343638</c:v>
                </c:pt>
                <c:pt idx="22">
                  <c:v>-274.834025828545</c:v>
                </c:pt>
                <c:pt idx="23">
                  <c:v>-289.373300092459</c:v>
                </c:pt>
                <c:pt idx="24">
                  <c:v>-267.880575588088</c:v>
                </c:pt>
                <c:pt idx="25">
                  <c:v>-285.092925723668</c:v>
                </c:pt>
                <c:pt idx="26">
                  <c:v>-260.902837716615</c:v>
                </c:pt>
                <c:pt idx="27">
                  <c:v>-227.289619629994</c:v>
                </c:pt>
                <c:pt idx="28">
                  <c:v>-240.853087666162</c:v>
                </c:pt>
                <c:pt idx="29">
                  <c:v>-229.389596622459</c:v>
                </c:pt>
                <c:pt idx="30">
                  <c:v>-196.001819257472</c:v>
                </c:pt>
                <c:pt idx="31">
                  <c:v>-193.719087645766</c:v>
                </c:pt>
                <c:pt idx="32">
                  <c:v>-251.566689866867</c:v>
                </c:pt>
                <c:pt idx="33">
                  <c:v>-244.742618111909</c:v>
                </c:pt>
                <c:pt idx="34">
                  <c:v>-147.837794145391</c:v>
                </c:pt>
                <c:pt idx="35">
                  <c:v>0.913107857984258</c:v>
                </c:pt>
                <c:pt idx="36">
                  <c:v>82.4856087375523</c:v>
                </c:pt>
                <c:pt idx="37">
                  <c:v>89.0209091785351</c:v>
                </c:pt>
                <c:pt idx="38">
                  <c:v>70.6163094855674</c:v>
                </c:pt>
                <c:pt idx="39">
                  <c:v>74.0989828965961</c:v>
                </c:pt>
                <c:pt idx="40">
                  <c:v>89.9844712841097</c:v>
                </c:pt>
                <c:pt idx="41">
                  <c:v>37.1489512200021</c:v>
                </c:pt>
                <c:pt idx="42">
                  <c:v>32.2807846256609</c:v>
                </c:pt>
                <c:pt idx="43">
                  <c:v>144.824568834315</c:v>
                </c:pt>
                <c:pt idx="44">
                  <c:v>153.192126842185</c:v>
                </c:pt>
                <c:pt idx="45">
                  <c:v>53.1105950978743</c:v>
                </c:pt>
                <c:pt idx="46">
                  <c:v>-5.20221294214228</c:v>
                </c:pt>
                <c:pt idx="47">
                  <c:v>151.780693187245</c:v>
                </c:pt>
                <c:pt idx="48">
                  <c:v>173.561172685929</c:v>
                </c:pt>
                <c:pt idx="49">
                  <c:v>172.069297698206</c:v>
                </c:pt>
                <c:pt idx="50">
                  <c:v>170.612889473117</c:v>
                </c:pt>
                <c:pt idx="51">
                  <c:v>169.190685592353</c:v>
                </c:pt>
                <c:pt idx="52">
                  <c:v>169.541844293432</c:v>
                </c:pt>
                <c:pt idx="53">
                  <c:v>168.166759739627</c:v>
                </c:pt>
                <c:pt idx="54">
                  <c:v>166.822852360429</c:v>
                </c:pt>
                <c:pt idx="55">
                  <c:v>165.509061966396</c:v>
                </c:pt>
                <c:pt idx="56">
                  <c:v>164.224375791597</c:v>
                </c:pt>
                <c:pt idx="57">
                  <c:v>162.967825884955</c:v>
                </c:pt>
                <c:pt idx="58">
                  <c:v>154.355270530235</c:v>
                </c:pt>
                <c:pt idx="59">
                  <c:v>153.194497354532</c:v>
                </c:pt>
                <c:pt idx="60">
                  <c:v>152.058754588934</c:v>
                </c:pt>
                <c:pt idx="61">
                  <c:v>150.947229347286</c:v>
                </c:pt>
                <c:pt idx="62">
                  <c:v>155.495814256285</c:v>
                </c:pt>
                <c:pt idx="63">
                  <c:v>154.404098653914</c:v>
                </c:pt>
                <c:pt idx="64">
                  <c:v>149.767650172395</c:v>
                </c:pt>
                <c:pt idx="65">
                  <c:v>150.75779835127</c:v>
                </c:pt>
                <c:pt idx="66">
                  <c:v>149.743656306041</c:v>
                </c:pt>
                <c:pt idx="67">
                  <c:v>150.764187114408</c:v>
                </c:pt>
                <c:pt idx="68">
                  <c:v>146.294687670039</c:v>
                </c:pt>
                <c:pt idx="69">
                  <c:v>147.345674697142</c:v>
                </c:pt>
                <c:pt idx="70">
                  <c:v>144.960117187469</c:v>
                </c:pt>
                <c:pt idx="71">
                  <c:v>146.040882902503</c:v>
                </c:pt>
                <c:pt idx="72">
                  <c:v>143.719493024075</c:v>
                </c:pt>
                <c:pt idx="73">
                  <c:v>139.491255540288</c:v>
                </c:pt>
                <c:pt idx="74">
                  <c:v>142.565658615873</c:v>
                </c:pt>
                <c:pt idx="75">
                  <c:v>138.405707194256</c:v>
                </c:pt>
                <c:pt idx="76">
                  <c:v>90.3845048159536</c:v>
                </c:pt>
                <c:pt idx="77">
                  <c:v>34.2119585557748</c:v>
                </c:pt>
                <c:pt idx="78">
                  <c:v>-8.36864403754862</c:v>
                </c:pt>
                <c:pt idx="79">
                  <c:v>-36.3832209015955</c:v>
                </c:pt>
                <c:pt idx="80">
                  <c:v>-97.0634650390834</c:v>
                </c:pt>
                <c:pt idx="81">
                  <c:v>-171.142525966378</c:v>
                </c:pt>
                <c:pt idx="82">
                  <c:v>-327.048083662464</c:v>
                </c:pt>
                <c:pt idx="83">
                  <c:v>-332.188208614398</c:v>
                </c:pt>
                <c:pt idx="84">
                  <c:v>-337.433511516858</c:v>
                </c:pt>
                <c:pt idx="85">
                  <c:v>-339.434395546461</c:v>
                </c:pt>
                <c:pt idx="86">
                  <c:v>-340.164480530354</c:v>
                </c:pt>
                <c:pt idx="87">
                  <c:v>-342.250623874376</c:v>
                </c:pt>
                <c:pt idx="88">
                  <c:v>-347.81119074074</c:v>
                </c:pt>
                <c:pt idx="89">
                  <c:v>-310.70980442868</c:v>
                </c:pt>
                <c:pt idx="90">
                  <c:v>-204.134261341328</c:v>
                </c:pt>
                <c:pt idx="91">
                  <c:v>-123.648820614015</c:v>
                </c:pt>
                <c:pt idx="92">
                  <c:v>-39.6877286775949</c:v>
                </c:pt>
                <c:pt idx="93">
                  <c:v>-9.36482696730048</c:v>
                </c:pt>
                <c:pt idx="94">
                  <c:v>9.57732091230326</c:v>
                </c:pt>
                <c:pt idx="95">
                  <c:v>-5.96740014990895</c:v>
                </c:pt>
                <c:pt idx="96">
                  <c:v>69.5495377806332</c:v>
                </c:pt>
                <c:pt idx="97">
                  <c:v>148.295776788203</c:v>
                </c:pt>
                <c:pt idx="98">
                  <c:v>143.893288436855</c:v>
                </c:pt>
                <c:pt idx="99">
                  <c:v>146.950228087963</c:v>
                </c:pt>
                <c:pt idx="100">
                  <c:v>142.625073734103</c:v>
                </c:pt>
                <c:pt idx="101">
                  <c:v>143.719493024075</c:v>
                </c:pt>
                <c:pt idx="102">
                  <c:v>141.446054622531</c:v>
                </c:pt>
                <c:pt idx="103">
                  <c:v>137.279315790382</c:v>
                </c:pt>
                <c:pt idx="104">
                  <c:v>140.349518139583</c:v>
                </c:pt>
                <c:pt idx="105">
                  <c:v>119.327411624054</c:v>
                </c:pt>
                <c:pt idx="106">
                  <c:v>139.329441056354</c:v>
                </c:pt>
                <c:pt idx="107">
                  <c:v>137.209074981925</c:v>
                </c:pt>
                <c:pt idx="108">
                  <c:v>137.044410981971</c:v>
                </c:pt>
                <c:pt idx="109">
                  <c:v>134.990366487545</c:v>
                </c:pt>
                <c:pt idx="110">
                  <c:v>134.871081584274</c:v>
                </c:pt>
                <c:pt idx="111">
                  <c:v>132.879113682815</c:v>
                </c:pt>
                <c:pt idx="112">
                  <c:v>131.527439105342</c:v>
                </c:pt>
                <c:pt idx="113">
                  <c:v>131.475306590773</c:v>
                </c:pt>
                <c:pt idx="114">
                  <c:v>129.578370027801</c:v>
                </c:pt>
                <c:pt idx="115">
                  <c:v>128.328436958578</c:v>
                </c:pt>
                <c:pt idx="116">
                  <c:v>128.334367896565</c:v>
                </c:pt>
                <c:pt idx="117">
                  <c:v>127.142883927098</c:v>
                </c:pt>
                <c:pt idx="118">
                  <c:v>125.363708653742</c:v>
                </c:pt>
                <c:pt idx="119">
                  <c:v>124.237609419782</c:v>
                </c:pt>
                <c:pt idx="120">
                  <c:v>118.973444688149</c:v>
                </c:pt>
                <c:pt idx="121">
                  <c:v>121.453932887427</c:v>
                </c:pt>
                <c:pt idx="122">
                  <c:v>122.188234979436</c:v>
                </c:pt>
                <c:pt idx="123">
                  <c:v>119.410506609235</c:v>
                </c:pt>
                <c:pt idx="124">
                  <c:v>118.430036953747</c:v>
                </c:pt>
                <c:pt idx="125">
                  <c:v>117.475566863671</c:v>
                </c:pt>
                <c:pt idx="126">
                  <c:v>114.833981208381</c:v>
                </c:pt>
                <c:pt idx="127">
                  <c:v>113.939131097659</c:v>
                </c:pt>
                <c:pt idx="128">
                  <c:v>111.390340394237</c:v>
                </c:pt>
                <c:pt idx="129">
                  <c:v>54.123936384705</c:v>
                </c:pt>
                <c:pt idx="130">
                  <c:v>13.566827283435</c:v>
                </c:pt>
                <c:pt idx="131">
                  <c:v>13.9704791807054</c:v>
                </c:pt>
                <c:pt idx="132">
                  <c:v>54.3840356705352</c:v>
                </c:pt>
                <c:pt idx="133">
                  <c:v>87.3902763118311</c:v>
                </c:pt>
                <c:pt idx="134">
                  <c:v>98.5092577597572</c:v>
                </c:pt>
                <c:pt idx="135">
                  <c:v>97.7838909601962</c:v>
                </c:pt>
                <c:pt idx="136">
                  <c:v>84.332726558875</c:v>
                </c:pt>
                <c:pt idx="137">
                  <c:v>61.767243109797</c:v>
                </c:pt>
                <c:pt idx="138">
                  <c:v>48.7475871792126</c:v>
                </c:pt>
                <c:pt idx="139">
                  <c:v>30.7614955715663</c:v>
                </c:pt>
                <c:pt idx="140">
                  <c:v>15.2197612164043</c:v>
                </c:pt>
                <c:pt idx="141">
                  <c:v>2.66022032541467</c:v>
                </c:pt>
                <c:pt idx="142">
                  <c:v>-18.7918549452118</c:v>
                </c:pt>
                <c:pt idx="143">
                  <c:v>-46.2840281770052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6350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0"/>
        <c:smooth val="0"/>
        <c:axId val="-982798992"/>
        <c:axId val="-98279844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Sheet2!$H$3</c15:sqref>
                        </c15:formulaRef>
                      </c:ext>
                    </c:extLst>
                    <c:strCache>
                      <c:ptCount val="1"/>
                      <c:pt idx="0">
                        <c:v>CA-WT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Sheet2!$AK$4:$AK$147</c15:sqref>
                        </c15:formulaRef>
                      </c:ext>
                    </c:extLst>
                    <c:strCache>
                      <c:ptCount val="144"/>
                      <c:pt idx="0">
                        <c:v>Hour1</c:v>
                      </c:pt>
                      <c:pt idx="6">
                        <c:v>Hour2</c:v>
                      </c:pt>
                      <c:pt idx="12">
                        <c:v>Hour3</c:v>
                      </c:pt>
                      <c:pt idx="18">
                        <c:v>Hour4</c:v>
                      </c:pt>
                      <c:pt idx="24">
                        <c:v>Hour5</c:v>
                      </c:pt>
                      <c:pt idx="30">
                        <c:v>Hour6</c:v>
                      </c:pt>
                      <c:pt idx="36">
                        <c:v>Hour7</c:v>
                      </c:pt>
                      <c:pt idx="42">
                        <c:v>Hour8</c:v>
                      </c:pt>
                      <c:pt idx="48">
                        <c:v>Hour9</c:v>
                      </c:pt>
                      <c:pt idx="54">
                        <c:v>Hour10</c:v>
                      </c:pt>
                      <c:pt idx="60">
                        <c:v>Hour11</c:v>
                      </c:pt>
                      <c:pt idx="66">
                        <c:v>Hour12</c:v>
                      </c:pt>
                      <c:pt idx="72">
                        <c:v>Hour13</c:v>
                      </c:pt>
                      <c:pt idx="78">
                        <c:v>Hour14</c:v>
                      </c:pt>
                      <c:pt idx="84">
                        <c:v>Hour15</c:v>
                      </c:pt>
                      <c:pt idx="90">
                        <c:v>Hour16</c:v>
                      </c:pt>
                      <c:pt idx="96">
                        <c:v>Hour17</c:v>
                      </c:pt>
                      <c:pt idx="102">
                        <c:v>Hour18</c:v>
                      </c:pt>
                      <c:pt idx="108">
                        <c:v>Hour19</c:v>
                      </c:pt>
                      <c:pt idx="114">
                        <c:v>Hour20</c:v>
                      </c:pt>
                      <c:pt idx="120">
                        <c:v>Hour21</c:v>
                      </c:pt>
                      <c:pt idx="126">
                        <c:v>Hour22</c:v>
                      </c:pt>
                      <c:pt idx="132">
                        <c:v>Hour23</c:v>
                      </c:pt>
                      <c:pt idx="138">
                        <c:v>Hour24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Sheet2!$H$4:$H$147</c15:sqref>
                        </c15:formulaRef>
                      </c:ext>
                    </c:extLst>
                    <c:numCache>
                      <c:formatCode>0</c:formatCode>
                      <c:ptCount val="144"/>
                      <c:pt idx="0">
                        <c:v>148.655</c:v>
                      </c:pt>
                      <c:pt idx="1">
                        <c:v>143.78</c:v>
                      </c:pt>
                      <c:pt idx="2">
                        <c:v>142.7465</c:v>
                      </c:pt>
                      <c:pt idx="3">
                        <c:v>140.712</c:v>
                      </c:pt>
                      <c:pt idx="4">
                        <c:v>138.528</c:v>
                      </c:pt>
                      <c:pt idx="5">
                        <c:v>136.409</c:v>
                      </c:pt>
                      <c:pt idx="6">
                        <c:v>134.303</c:v>
                      </c:pt>
                      <c:pt idx="7">
                        <c:v>131.3325</c:v>
                      </c:pt>
                      <c:pt idx="8">
                        <c:v>127.9915</c:v>
                      </c:pt>
                      <c:pt idx="9">
                        <c:v>126.0935</c:v>
                      </c:pt>
                      <c:pt idx="10">
                        <c:v>125.1055</c:v>
                      </c:pt>
                      <c:pt idx="11">
                        <c:v>125.0795</c:v>
                      </c:pt>
                      <c:pt idx="12">
                        <c:v>126.6525</c:v>
                      </c:pt>
                      <c:pt idx="13">
                        <c:v>128.648</c:v>
                      </c:pt>
                      <c:pt idx="14">
                        <c:v>130.6565</c:v>
                      </c:pt>
                      <c:pt idx="15">
                        <c:v>131.6835</c:v>
                      </c:pt>
                      <c:pt idx="16">
                        <c:v>131.768</c:v>
                      </c:pt>
                      <c:pt idx="17">
                        <c:v>133.471</c:v>
                      </c:pt>
                      <c:pt idx="18">
                        <c:v>135.4015</c:v>
                      </c:pt>
                      <c:pt idx="19">
                        <c:v>137.5985</c:v>
                      </c:pt>
                      <c:pt idx="20">
                        <c:v>139.8215</c:v>
                      </c:pt>
                      <c:pt idx="21">
                        <c:v>141.973</c:v>
                      </c:pt>
                      <c:pt idx="22">
                        <c:v>143.9425</c:v>
                      </c:pt>
                      <c:pt idx="23">
                        <c:v>148.356</c:v>
                      </c:pt>
                      <c:pt idx="24">
                        <c:v>149.8575</c:v>
                      </c:pt>
                      <c:pt idx="25">
                        <c:v>156.819</c:v>
                      </c:pt>
                      <c:pt idx="26">
                        <c:v>168.025</c:v>
                      </c:pt>
                      <c:pt idx="27">
                        <c:v>193.7</c:v>
                      </c:pt>
                      <c:pt idx="28">
                        <c:v>198.809</c:v>
                      </c:pt>
                      <c:pt idx="29">
                        <c:v>206.557</c:v>
                      </c:pt>
                      <c:pt idx="30">
                        <c:v>217.8345</c:v>
                      </c:pt>
                      <c:pt idx="31">
                        <c:v>217.1845</c:v>
                      </c:pt>
                      <c:pt idx="32">
                        <c:v>202.7935</c:v>
                      </c:pt>
                      <c:pt idx="33">
                        <c:v>209.2415</c:v>
                      </c:pt>
                      <c:pt idx="34">
                        <c:v>215.9105</c:v>
                      </c:pt>
                      <c:pt idx="35">
                        <c:v>218.946</c:v>
                      </c:pt>
                      <c:pt idx="36">
                        <c:v>241.371</c:v>
                      </c:pt>
                      <c:pt idx="37">
                        <c:v>249.81595803728</c:v>
                      </c:pt>
                      <c:pt idx="38">
                        <c:v>250</c:v>
                      </c:pt>
                      <c:pt idx="39">
                        <c:v>249.259109675404</c:v>
                      </c:pt>
                      <c:pt idx="40">
                        <c:v>247.812550851935</c:v>
                      </c:pt>
                      <c:pt idx="41">
                        <c:v>246.656424857726</c:v>
                      </c:pt>
                      <c:pt idx="42">
                        <c:v>250</c:v>
                      </c:pt>
                      <c:pt idx="43">
                        <c:v>248.471236825932</c:v>
                      </c:pt>
                      <c:pt idx="44">
                        <c:v>246.851901686837</c:v>
                      </c:pt>
                      <c:pt idx="45">
                        <c:v>250</c:v>
                      </c:pt>
                      <c:pt idx="46">
                        <c:v>250</c:v>
                      </c:pt>
                      <c:pt idx="47">
                        <c:v>247.694478380562</c:v>
                      </c:pt>
                      <c:pt idx="48">
                        <c:v>240.294835063058</c:v>
                      </c:pt>
                      <c:pt idx="49">
                        <c:v>224.484463378468</c:v>
                      </c:pt>
                      <c:pt idx="50">
                        <c:v>201.997594500647</c:v>
                      </c:pt>
                      <c:pt idx="51">
                        <c:v>176.852328458792</c:v>
                      </c:pt>
                      <c:pt idx="52">
                        <c:v>174.293925093304</c:v>
                      </c:pt>
                      <c:pt idx="53">
                        <c:v>177.865963419363</c:v>
                      </c:pt>
                      <c:pt idx="54">
                        <c:v>173.521662706082</c:v>
                      </c:pt>
                      <c:pt idx="55">
                        <c:v>163.853971346732</c:v>
                      </c:pt>
                      <c:pt idx="56">
                        <c:v>162.582132033681</c:v>
                      </c:pt>
                      <c:pt idx="57">
                        <c:v>161.338147626106</c:v>
                      </c:pt>
                      <c:pt idx="58">
                        <c:v>152.811717824933</c:v>
                      </c:pt>
                      <c:pt idx="59">
                        <c:v>151.662552380987</c:v>
                      </c:pt>
                      <c:pt idx="60">
                        <c:v>150.538167043044</c:v>
                      </c:pt>
                      <c:pt idx="61">
                        <c:v>149.437757053813</c:v>
                      </c:pt>
                      <c:pt idx="62">
                        <c:v>153.940856113722</c:v>
                      </c:pt>
                      <c:pt idx="63">
                        <c:v>152.860057667375</c:v>
                      </c:pt>
                      <c:pt idx="64">
                        <c:v>148.269973670671</c:v>
                      </c:pt>
                      <c:pt idx="65">
                        <c:v>149.250220367757</c:v>
                      </c:pt>
                      <c:pt idx="66">
                        <c:v>148.246219742981</c:v>
                      </c:pt>
                      <c:pt idx="67">
                        <c:v>149.256545243264</c:v>
                      </c:pt>
                      <c:pt idx="68">
                        <c:v>144.831740793339</c:v>
                      </c:pt>
                      <c:pt idx="69">
                        <c:v>145.872217950171</c:v>
                      </c:pt>
                      <c:pt idx="70">
                        <c:v>143.510516015594</c:v>
                      </c:pt>
                      <c:pt idx="71">
                        <c:v>144.580474073478</c:v>
                      </c:pt>
                      <c:pt idx="72">
                        <c:v>142.282298093834</c:v>
                      </c:pt>
                      <c:pt idx="73">
                        <c:v>138.096342984885</c:v>
                      </c:pt>
                      <c:pt idx="74">
                        <c:v>149.182185775297</c:v>
                      </c:pt>
                      <c:pt idx="75">
                        <c:v>174.862337653863</c:v>
                      </c:pt>
                      <c:pt idx="76">
                        <c:v>175.981</c:v>
                      </c:pt>
                      <c:pt idx="77">
                        <c:v>181.077</c:v>
                      </c:pt>
                      <c:pt idx="78">
                        <c:v>172.861</c:v>
                      </c:pt>
                      <c:pt idx="79">
                        <c:v>171.561</c:v>
                      </c:pt>
                      <c:pt idx="80">
                        <c:v>172.211</c:v>
                      </c:pt>
                      <c:pt idx="81">
                        <c:v>169.2535</c:v>
                      </c:pt>
                      <c:pt idx="82">
                        <c:v>162.786</c:v>
                      </c:pt>
                      <c:pt idx="83">
                        <c:v>164.4955</c:v>
                      </c:pt>
                      <c:pt idx="84">
                        <c:v>172.9</c:v>
                      </c:pt>
                      <c:pt idx="85">
                        <c:v>181.727</c:v>
                      </c:pt>
                      <c:pt idx="86">
                        <c:v>181.8375</c:v>
                      </c:pt>
                      <c:pt idx="87">
                        <c:v>180.765</c:v>
                      </c:pt>
                      <c:pt idx="88">
                        <c:v>177.9635</c:v>
                      </c:pt>
                      <c:pt idx="89">
                        <c:v>167.674</c:v>
                      </c:pt>
                      <c:pt idx="90">
                        <c:v>158.574</c:v>
                      </c:pt>
                      <c:pt idx="91">
                        <c:v>158.0735</c:v>
                      </c:pt>
                      <c:pt idx="92">
                        <c:v>159.4905</c:v>
                      </c:pt>
                      <c:pt idx="93">
                        <c:v>180.453</c:v>
                      </c:pt>
                      <c:pt idx="94">
                        <c:v>213.642</c:v>
                      </c:pt>
                      <c:pt idx="95">
                        <c:v>233.9805</c:v>
                      </c:pt>
                      <c:pt idx="96">
                        <c:v>250</c:v>
                      </c:pt>
                      <c:pt idx="97">
                        <c:v>230.510182977918</c:v>
                      </c:pt>
                      <c:pt idx="98">
                        <c:v>188.930511029518</c:v>
                      </c:pt>
                      <c:pt idx="99">
                        <c:v>191.956881284115</c:v>
                      </c:pt>
                      <c:pt idx="100">
                        <c:v>191.441755858953</c:v>
                      </c:pt>
                      <c:pt idx="101">
                        <c:v>197.553882142294</c:v>
                      </c:pt>
                      <c:pt idx="102">
                        <c:v>166.439848493266</c:v>
                      </c:pt>
                      <c:pt idx="103">
                        <c:v>166.2615201085</c:v>
                      </c:pt>
                      <c:pt idx="104">
                        <c:v>231.193141585144</c:v>
                      </c:pt>
                      <c:pt idx="105">
                        <c:v>248.967877033305</c:v>
                      </c:pt>
                      <c:pt idx="106">
                        <c:v>226.569418730596</c:v>
                      </c:pt>
                      <c:pt idx="107">
                        <c:v>181.259796952953</c:v>
                      </c:pt>
                      <c:pt idx="108">
                        <c:v>187.569728608648</c:v>
                      </c:pt>
                      <c:pt idx="109">
                        <c:v>198.995183670726</c:v>
                      </c:pt>
                      <c:pt idx="110">
                        <c:v>182.135644872419</c:v>
                      </c:pt>
                      <c:pt idx="111">
                        <c:v>166.986098416759</c:v>
                      </c:pt>
                      <c:pt idx="112">
                        <c:v>171.521919383648</c:v>
                      </c:pt>
                      <c:pt idx="113">
                        <c:v>175.583366245714</c:v>
                      </c:pt>
                      <c:pt idx="114">
                        <c:v>151.337641350239</c:v>
                      </c:pt>
                      <c:pt idx="115">
                        <c:v>129.862921392627</c:v>
                      </c:pt>
                      <c:pt idx="116">
                        <c:v>128.436814222647</c:v>
                      </c:pt>
                      <c:pt idx="117">
                        <c:v>125.871455087827</c:v>
                      </c:pt>
                      <c:pt idx="118">
                        <c:v>124.110071567205</c:v>
                      </c:pt>
                      <c:pt idx="119">
                        <c:v>122.995233325584</c:v>
                      </c:pt>
                      <c:pt idx="120">
                        <c:v>117.783710241267</c:v>
                      </c:pt>
                      <c:pt idx="121">
                        <c:v>120.239393558552</c:v>
                      </c:pt>
                      <c:pt idx="122">
                        <c:v>120.966352629642</c:v>
                      </c:pt>
                      <c:pt idx="123">
                        <c:v>118.216401543142</c:v>
                      </c:pt>
                      <c:pt idx="124">
                        <c:v>117.245736584209</c:v>
                      </c:pt>
                      <c:pt idx="125">
                        <c:v>116.300811195034</c:v>
                      </c:pt>
                      <c:pt idx="126">
                        <c:v>113.685641396297</c:v>
                      </c:pt>
                      <c:pt idx="127" c:formatCode="0.00">
                        <c:v>112.799739786682</c:v>
                      </c:pt>
                      <c:pt idx="128" c:formatCode="0.00">
                        <c:v>132.922436990295</c:v>
                      </c:pt>
                      <c:pt idx="129" c:formatCode="0.00">
                        <c:v>128.489002926966</c:v>
                      </c:pt>
                      <c:pt idx="130" c:formatCode="0.00">
                        <c:v>124.878</c:v>
                      </c:pt>
                      <c:pt idx="131">
                        <c:v>121.284414974461</c:v>
                      </c:pt>
                      <c:pt idx="132">
                        <c:v>128.09019531383</c:v>
                      </c:pt>
                      <c:pt idx="133">
                        <c:v>134.056</c:v>
                      </c:pt>
                      <c:pt idx="134">
                        <c:v>140.357613945411</c:v>
                      </c:pt>
                      <c:pt idx="135">
                        <c:v>143.282207527626</c:v>
                      </c:pt>
                      <c:pt idx="136">
                        <c:v>136.5</c:v>
                      </c:pt>
                      <c:pt idx="137">
                        <c:v>121.069699906362</c:v>
                      </c:pt>
                      <c:pt idx="138">
                        <c:v>117.9945</c:v>
                      </c:pt>
                      <c:pt idx="139">
                        <c:v>112.0795</c:v>
                      </c:pt>
                      <c:pt idx="140">
                        <c:v>105.1375</c:v>
                      </c:pt>
                      <c:pt idx="141">
                        <c:v>105.3975</c:v>
                      </c:pt>
                      <c:pt idx="142">
                        <c:v>104.442</c:v>
                      </c:pt>
                      <c:pt idx="143">
                        <c:v>107.0615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Sheet2!$AC$3</c15:sqref>
                        </c15:formulaRef>
                      </c:ext>
                    </c:extLst>
                    <c:strCache>
                      <c:ptCount val="1"/>
                      <c:pt idx="0">
                        <c:v>WT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2"/>
                    </a:solidFill>
                    <a:prstDash val="sysDash"/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Sheet2!$AK$4:$AK$147</c15:sqref>
                        </c15:formulaRef>
                      </c:ext>
                    </c:extLst>
                    <c:strCache>
                      <c:ptCount val="144"/>
                      <c:pt idx="0">
                        <c:v>Hour1</c:v>
                      </c:pt>
                      <c:pt idx="6">
                        <c:v>Hour2</c:v>
                      </c:pt>
                      <c:pt idx="12">
                        <c:v>Hour3</c:v>
                      </c:pt>
                      <c:pt idx="18">
                        <c:v>Hour4</c:v>
                      </c:pt>
                      <c:pt idx="24">
                        <c:v>Hour5</c:v>
                      </c:pt>
                      <c:pt idx="30">
                        <c:v>Hour6</c:v>
                      </c:pt>
                      <c:pt idx="36">
                        <c:v>Hour7</c:v>
                      </c:pt>
                      <c:pt idx="42">
                        <c:v>Hour8</c:v>
                      </c:pt>
                      <c:pt idx="48">
                        <c:v>Hour9</c:v>
                      </c:pt>
                      <c:pt idx="54">
                        <c:v>Hour10</c:v>
                      </c:pt>
                      <c:pt idx="60">
                        <c:v>Hour11</c:v>
                      </c:pt>
                      <c:pt idx="66">
                        <c:v>Hour12</c:v>
                      </c:pt>
                      <c:pt idx="72">
                        <c:v>Hour13</c:v>
                      </c:pt>
                      <c:pt idx="78">
                        <c:v>Hour14</c:v>
                      </c:pt>
                      <c:pt idx="84">
                        <c:v>Hour15</c:v>
                      </c:pt>
                      <c:pt idx="90">
                        <c:v>Hour16</c:v>
                      </c:pt>
                      <c:pt idx="96">
                        <c:v>Hour17</c:v>
                      </c:pt>
                      <c:pt idx="102">
                        <c:v>Hour18</c:v>
                      </c:pt>
                      <c:pt idx="108">
                        <c:v>Hour19</c:v>
                      </c:pt>
                      <c:pt idx="114">
                        <c:v>Hour20</c:v>
                      </c:pt>
                      <c:pt idx="120">
                        <c:v>Hour21</c:v>
                      </c:pt>
                      <c:pt idx="126">
                        <c:v>Hour22</c:v>
                      </c:pt>
                      <c:pt idx="132">
                        <c:v>Hour23</c:v>
                      </c:pt>
                      <c:pt idx="138">
                        <c:v>Hour24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Sheet2!$AC$4:$AC$147</c15:sqref>
                        </c15:formulaRef>
                      </c:ext>
                    </c:extLst>
                    <c:numCache>
                      <c:formatCode>0</c:formatCode>
                      <c:ptCount val="144"/>
                      <c:pt idx="0">
                        <c:v>148.655</c:v>
                      </c:pt>
                      <c:pt idx="1">
                        <c:v>143.78</c:v>
                      </c:pt>
                      <c:pt idx="2">
                        <c:v>142.7465</c:v>
                      </c:pt>
                      <c:pt idx="3">
                        <c:v>140.712</c:v>
                      </c:pt>
                      <c:pt idx="4">
                        <c:v>138.528</c:v>
                      </c:pt>
                      <c:pt idx="5">
                        <c:v>136.409</c:v>
                      </c:pt>
                      <c:pt idx="6">
                        <c:v>134.303</c:v>
                      </c:pt>
                      <c:pt idx="7">
                        <c:v>131.3325</c:v>
                      </c:pt>
                      <c:pt idx="8">
                        <c:v>127.9915</c:v>
                      </c:pt>
                      <c:pt idx="9">
                        <c:v>126.0935</c:v>
                      </c:pt>
                      <c:pt idx="10">
                        <c:v>125.1055</c:v>
                      </c:pt>
                      <c:pt idx="11">
                        <c:v>125.0795</c:v>
                      </c:pt>
                      <c:pt idx="12">
                        <c:v>126.6525</c:v>
                      </c:pt>
                      <c:pt idx="13">
                        <c:v>128.648</c:v>
                      </c:pt>
                      <c:pt idx="14">
                        <c:v>130.6565</c:v>
                      </c:pt>
                      <c:pt idx="15">
                        <c:v>131.6835</c:v>
                      </c:pt>
                      <c:pt idx="16">
                        <c:v>131.768</c:v>
                      </c:pt>
                      <c:pt idx="17">
                        <c:v>133.471</c:v>
                      </c:pt>
                      <c:pt idx="18">
                        <c:v>135.4015</c:v>
                      </c:pt>
                      <c:pt idx="19">
                        <c:v>137.5985</c:v>
                      </c:pt>
                      <c:pt idx="20">
                        <c:v>139.8215</c:v>
                      </c:pt>
                      <c:pt idx="21">
                        <c:v>141.973</c:v>
                      </c:pt>
                      <c:pt idx="22">
                        <c:v>143.9425</c:v>
                      </c:pt>
                      <c:pt idx="23">
                        <c:v>148.356</c:v>
                      </c:pt>
                      <c:pt idx="24">
                        <c:v>149.8575</c:v>
                      </c:pt>
                      <c:pt idx="25">
                        <c:v>156.819</c:v>
                      </c:pt>
                      <c:pt idx="26">
                        <c:v>168.025</c:v>
                      </c:pt>
                      <c:pt idx="27">
                        <c:v>193.7</c:v>
                      </c:pt>
                      <c:pt idx="28">
                        <c:v>198.809</c:v>
                      </c:pt>
                      <c:pt idx="29">
                        <c:v>206.557</c:v>
                      </c:pt>
                      <c:pt idx="30">
                        <c:v>217.8345</c:v>
                      </c:pt>
                      <c:pt idx="31">
                        <c:v>217.1845</c:v>
                      </c:pt>
                      <c:pt idx="32">
                        <c:v>202.7935</c:v>
                      </c:pt>
                      <c:pt idx="33">
                        <c:v>209.2415</c:v>
                      </c:pt>
                      <c:pt idx="34">
                        <c:v>215.9105</c:v>
                      </c:pt>
                      <c:pt idx="35">
                        <c:v>218.042023220596</c:v>
                      </c:pt>
                      <c:pt idx="36">
                        <c:v>159.710247349823</c:v>
                      </c:pt>
                      <c:pt idx="37">
                        <c:v>161.68525795053</c:v>
                      </c:pt>
                      <c:pt idx="38">
                        <c:v>180.089853609288</c:v>
                      </c:pt>
                      <c:pt idx="39">
                        <c:v>175.901116607774</c:v>
                      </c:pt>
                      <c:pt idx="40">
                        <c:v>158.727924280666</c:v>
                      </c:pt>
                      <c:pt idx="41">
                        <c:v>209.878963149924</c:v>
                      </c:pt>
                      <c:pt idx="42">
                        <c:v>218.042023220596</c:v>
                      </c:pt>
                      <c:pt idx="43">
                        <c:v>105.09491367996</c:v>
                      </c:pt>
                      <c:pt idx="44">
                        <c:v>95.1916961130742</c:v>
                      </c:pt>
                      <c:pt idx="45">
                        <c:v>197.420510853104</c:v>
                      </c:pt>
                      <c:pt idx="46">
                        <c:v>250</c:v>
                      </c:pt>
                      <c:pt idx="47">
                        <c:v>97.4315921251894</c:v>
                      </c:pt>
                      <c:pt idx="48">
                        <c:v>68.4692741039879</c:v>
                      </c:pt>
                      <c:pt idx="49">
                        <c:v>54.1358586572439</c:v>
                      </c:pt>
                      <c:pt idx="50">
                        <c:v>33.0908339222615</c:v>
                      </c:pt>
                      <c:pt idx="51">
                        <c:v>9.35354972236246</c:v>
                      </c:pt>
                      <c:pt idx="52">
                        <c:v>6.44749924280666</c:v>
                      </c:pt>
                      <c:pt idx="53">
                        <c:v>11.3808712771328</c:v>
                      </c:pt>
                      <c:pt idx="54">
                        <c:v>8.36703886925793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8.04218374558306</c:v>
                      </c:pt>
                      <c:pt idx="75">
                        <c:v>37.8406875315497</c:v>
                      </c:pt>
                      <c:pt idx="76">
                        <c:v>86.500340232206</c:v>
                      </c:pt>
                      <c:pt idx="77">
                        <c:v>147.207161029783</c:v>
                      </c:pt>
                      <c:pt idx="78">
                        <c:v>172.861</c:v>
                      </c:pt>
                      <c:pt idx="79">
                        <c:v>171.561</c:v>
                      </c:pt>
                      <c:pt idx="80">
                        <c:v>172.211</c:v>
                      </c:pt>
                      <c:pt idx="81">
                        <c:v>169.2535</c:v>
                      </c:pt>
                      <c:pt idx="82">
                        <c:v>162.786</c:v>
                      </c:pt>
                      <c:pt idx="83">
                        <c:v>164.4955</c:v>
                      </c:pt>
                      <c:pt idx="84">
                        <c:v>172.9</c:v>
                      </c:pt>
                      <c:pt idx="85">
                        <c:v>181.727</c:v>
                      </c:pt>
                      <c:pt idx="86">
                        <c:v>181.8375</c:v>
                      </c:pt>
                      <c:pt idx="87">
                        <c:v>180.765</c:v>
                      </c:pt>
                      <c:pt idx="88">
                        <c:v>177.9635</c:v>
                      </c:pt>
                      <c:pt idx="89">
                        <c:v>167.674</c:v>
                      </c:pt>
                      <c:pt idx="90">
                        <c:v>158.574</c:v>
                      </c:pt>
                      <c:pt idx="91">
                        <c:v>158.0735</c:v>
                      </c:pt>
                      <c:pt idx="92">
                        <c:v>159.4905</c:v>
                      </c:pt>
                      <c:pt idx="93">
                        <c:v>180.453</c:v>
                      </c:pt>
                      <c:pt idx="94">
                        <c:v>204.16045229682</c:v>
                      </c:pt>
                      <c:pt idx="95">
                        <c:v>233.9805</c:v>
                      </c:pt>
                      <c:pt idx="96">
                        <c:v>181.145957597173</c:v>
                      </c:pt>
                      <c:pt idx="97">
                        <c:v>83.6973639575972</c:v>
                      </c:pt>
                      <c:pt idx="98">
                        <c:v>46.4761554770318</c:v>
                      </c:pt>
                      <c:pt idx="99">
                        <c:v>46.4761554770318</c:v>
                      </c:pt>
                      <c:pt idx="100">
                        <c:v>50.2429328621908</c:v>
                      </c:pt>
                      <c:pt idx="101">
                        <c:v>55.2715840484603</c:v>
                      </c:pt>
                      <c:pt idx="102">
                        <c:v>26.4082544169611</c:v>
                      </c:pt>
                      <c:pt idx="103">
                        <c:v>30.3549974760222</c:v>
                      </c:pt>
                      <c:pt idx="104">
                        <c:v>92.2471186269561</c:v>
                      </c:pt>
                      <c:pt idx="105">
                        <c:v>130.833739525492</c:v>
                      </c:pt>
                      <c:pt idx="106">
                        <c:v>88.6332720848056</c:v>
                      </c:pt>
                      <c:pt idx="107">
                        <c:v>45.4228127208481</c:v>
                      </c:pt>
                      <c:pt idx="108">
                        <c:v>51.8957617364967</c:v>
                      </c:pt>
                      <c:pt idx="109">
                        <c:v>65.3547208480565</c:v>
                      </c:pt>
                      <c:pt idx="110">
                        <c:v>48.6132741039879</c:v>
                      </c:pt>
                      <c:pt idx="111">
                        <c:v>35.4357758707724</c:v>
                      </c:pt>
                      <c:pt idx="112">
                        <c:v>41.3097546693589</c:v>
                      </c:pt>
                      <c:pt idx="113">
                        <c:v>45.4228127208481</c:v>
                      </c:pt>
                      <c:pt idx="114">
                        <c:v>23.0550550227158</c:v>
                      </c:pt>
                      <c:pt idx="115">
                        <c:v>2.81776880363454</c:v>
                      </c:pt>
                      <c:pt idx="116">
                        <c:v>1.38579000504797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22.646</c:v>
                      </c:pt>
                      <c:pt idx="129">
                        <c:v>74.906305906108</c:v>
                      </c:pt>
                      <c:pt idx="130">
                        <c:v>111.446840989399</c:v>
                      </c:pt>
                      <c:pt idx="131">
                        <c:v>107.453640585563</c:v>
                      </c:pt>
                      <c:pt idx="132">
                        <c:v>74.2500000000001</c:v>
                      </c:pt>
                      <c:pt idx="133">
                        <c:v>47.5396264512872</c:v>
                      </c:pt>
                      <c:pt idx="134">
                        <c:v>42.8334487632509</c:v>
                      </c:pt>
                      <c:pt idx="135">
                        <c:v>46.4761554770318</c:v>
                      </c:pt>
                      <c:pt idx="136">
                        <c:v>53.0106007067138</c:v>
                      </c:pt>
                      <c:pt idx="137">
                        <c:v>59.9201292276628</c:v>
                      </c:pt>
                      <c:pt idx="138">
                        <c:v>69.7343886925795</c:v>
                      </c:pt>
                      <c:pt idx="139">
                        <c:v>81.6256193841494</c:v>
                      </c:pt>
                      <c:pt idx="140">
                        <c:v>90.0699363957597</c:v>
                      </c:pt>
                      <c:pt idx="141">
                        <c:v>102.763881877839</c:v>
                      </c:pt>
                      <c:pt idx="142">
                        <c:v>104.442</c:v>
                      </c:pt>
                      <c:pt idx="143">
                        <c:v>107.0615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Sheet2!$I$3</c15:sqref>
                        </c15:formulaRef>
                      </c:ext>
                    </c:extLst>
                    <c:strCache>
                      <c:ptCount val="1"/>
                      <c:pt idx="0">
                        <c:v>Load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Sheet2!$AK$4:$AK$147</c15:sqref>
                        </c15:formulaRef>
                      </c:ext>
                    </c:extLst>
                    <c:strCache>
                      <c:ptCount val="144"/>
                      <c:pt idx="0">
                        <c:v>Hour1</c:v>
                      </c:pt>
                      <c:pt idx="6">
                        <c:v>Hour2</c:v>
                      </c:pt>
                      <c:pt idx="12">
                        <c:v>Hour3</c:v>
                      </c:pt>
                      <c:pt idx="18">
                        <c:v>Hour4</c:v>
                      </c:pt>
                      <c:pt idx="24">
                        <c:v>Hour5</c:v>
                      </c:pt>
                      <c:pt idx="30">
                        <c:v>Hour6</c:v>
                      </c:pt>
                      <c:pt idx="36">
                        <c:v>Hour7</c:v>
                      </c:pt>
                      <c:pt idx="42">
                        <c:v>Hour8</c:v>
                      </c:pt>
                      <c:pt idx="48">
                        <c:v>Hour9</c:v>
                      </c:pt>
                      <c:pt idx="54">
                        <c:v>Hour10</c:v>
                      </c:pt>
                      <c:pt idx="60">
                        <c:v>Hour11</c:v>
                      </c:pt>
                      <c:pt idx="66">
                        <c:v>Hour12</c:v>
                      </c:pt>
                      <c:pt idx="72">
                        <c:v>Hour13</c:v>
                      </c:pt>
                      <c:pt idx="78">
                        <c:v>Hour14</c:v>
                      </c:pt>
                      <c:pt idx="84">
                        <c:v>Hour15</c:v>
                      </c:pt>
                      <c:pt idx="90">
                        <c:v>Hour16</c:v>
                      </c:pt>
                      <c:pt idx="96">
                        <c:v>Hour17</c:v>
                      </c:pt>
                      <c:pt idx="102">
                        <c:v>Hour18</c:v>
                      </c:pt>
                      <c:pt idx="108">
                        <c:v>Hour19</c:v>
                      </c:pt>
                      <c:pt idx="114">
                        <c:v>Hour20</c:v>
                      </c:pt>
                      <c:pt idx="120">
                        <c:v>Hour21</c:v>
                      </c:pt>
                      <c:pt idx="126">
                        <c:v>Hour22</c:v>
                      </c:pt>
                      <c:pt idx="132">
                        <c:v>Hour23</c:v>
                      </c:pt>
                      <c:pt idx="138">
                        <c:v>Hour24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Sheet2!$I$4:$I$147</c15:sqref>
                        </c15:formulaRef>
                      </c:ext>
                    </c:extLst>
                    <c:numCache>
                      <c:formatCode>0</c:formatCode>
                      <c:ptCount val="144"/>
                      <c:pt idx="0">
                        <c:v>148.655</c:v>
                      </c:pt>
                      <c:pt idx="1">
                        <c:v>143.78</c:v>
                      </c:pt>
                      <c:pt idx="2">
                        <c:v>142.7465</c:v>
                      </c:pt>
                      <c:pt idx="3">
                        <c:v>140.712</c:v>
                      </c:pt>
                      <c:pt idx="4">
                        <c:v>138.528</c:v>
                      </c:pt>
                      <c:pt idx="5">
                        <c:v>136.409</c:v>
                      </c:pt>
                      <c:pt idx="6">
                        <c:v>134.303</c:v>
                      </c:pt>
                      <c:pt idx="7">
                        <c:v>131.3325</c:v>
                      </c:pt>
                      <c:pt idx="8">
                        <c:v>127.9915</c:v>
                      </c:pt>
                      <c:pt idx="9">
                        <c:v>126.0935</c:v>
                      </c:pt>
                      <c:pt idx="10">
                        <c:v>125.1055</c:v>
                      </c:pt>
                      <c:pt idx="11">
                        <c:v>125.0795</c:v>
                      </c:pt>
                      <c:pt idx="12">
                        <c:v>126.6525</c:v>
                      </c:pt>
                      <c:pt idx="13">
                        <c:v>128.648</c:v>
                      </c:pt>
                      <c:pt idx="14">
                        <c:v>130.6565</c:v>
                      </c:pt>
                      <c:pt idx="15">
                        <c:v>131.6835</c:v>
                      </c:pt>
                      <c:pt idx="16">
                        <c:v>131.768</c:v>
                      </c:pt>
                      <c:pt idx="17">
                        <c:v>133.471</c:v>
                      </c:pt>
                      <c:pt idx="18">
                        <c:v>135.4015</c:v>
                      </c:pt>
                      <c:pt idx="19">
                        <c:v>137.5985</c:v>
                      </c:pt>
                      <c:pt idx="20">
                        <c:v>139.8215</c:v>
                      </c:pt>
                      <c:pt idx="21">
                        <c:v>141.973</c:v>
                      </c:pt>
                      <c:pt idx="22">
                        <c:v>143.9425</c:v>
                      </c:pt>
                      <c:pt idx="23">
                        <c:v>148.356</c:v>
                      </c:pt>
                      <c:pt idx="24">
                        <c:v>149.8575</c:v>
                      </c:pt>
                      <c:pt idx="25">
                        <c:v>156.819</c:v>
                      </c:pt>
                      <c:pt idx="26">
                        <c:v>168.025</c:v>
                      </c:pt>
                      <c:pt idx="27">
                        <c:v>193.7</c:v>
                      </c:pt>
                      <c:pt idx="28">
                        <c:v>198.809</c:v>
                      </c:pt>
                      <c:pt idx="29">
                        <c:v>206.557</c:v>
                      </c:pt>
                      <c:pt idx="30">
                        <c:v>217.8345</c:v>
                      </c:pt>
                      <c:pt idx="31">
                        <c:v>217.1845</c:v>
                      </c:pt>
                      <c:pt idx="32">
                        <c:v>202.7935</c:v>
                      </c:pt>
                      <c:pt idx="33">
                        <c:v>209.2415</c:v>
                      </c:pt>
                      <c:pt idx="34">
                        <c:v>215.9105</c:v>
                      </c:pt>
                      <c:pt idx="35">
                        <c:v>218.946</c:v>
                      </c:pt>
                      <c:pt idx="36">
                        <c:v>241.371</c:v>
                      </c:pt>
                      <c:pt idx="37">
                        <c:v>250</c:v>
                      </c:pt>
                      <c:pt idx="38">
                        <c:v>250</c:v>
                      </c:pt>
                      <c:pt idx="39">
                        <c:v>250</c:v>
                      </c:pt>
                      <c:pt idx="40">
                        <c:v>250</c:v>
                      </c:pt>
                      <c:pt idx="41">
                        <c:v>250</c:v>
                      </c:pt>
                      <c:pt idx="42">
                        <c:v>250</c:v>
                      </c:pt>
                      <c:pt idx="43">
                        <c:v>250</c:v>
                      </c:pt>
                      <c:pt idx="44">
                        <c:v>250</c:v>
                      </c:pt>
                      <c:pt idx="45">
                        <c:v>250</c:v>
                      </c:pt>
                      <c:pt idx="46">
                        <c:v>250</c:v>
                      </c:pt>
                      <c:pt idx="47">
                        <c:v>250</c:v>
                      </c:pt>
                      <c:pt idx="48">
                        <c:v>250</c:v>
                      </c:pt>
                      <c:pt idx="49">
                        <c:v>250</c:v>
                      </c:pt>
                      <c:pt idx="50">
                        <c:v>250</c:v>
                      </c:pt>
                      <c:pt idx="51">
                        <c:v>250</c:v>
                      </c:pt>
                      <c:pt idx="52">
                        <c:v>250</c:v>
                      </c:pt>
                      <c:pt idx="53">
                        <c:v>250</c:v>
                      </c:pt>
                      <c:pt idx="54">
                        <c:v>250</c:v>
                      </c:pt>
                      <c:pt idx="55">
                        <c:v>250</c:v>
                      </c:pt>
                      <c:pt idx="56">
                        <c:v>249.3855</c:v>
                      </c:pt>
                      <c:pt idx="57">
                        <c:v>224.133</c:v>
                      </c:pt>
                      <c:pt idx="58">
                        <c:v>198.6335</c:v>
                      </c:pt>
                      <c:pt idx="59">
                        <c:v>203.8725</c:v>
                      </c:pt>
                      <c:pt idx="60">
                        <c:v>213.5445</c:v>
                      </c:pt>
                      <c:pt idx="61">
                        <c:v>213.7915</c:v>
                      </c:pt>
                      <c:pt idx="62">
                        <c:v>218.7185</c:v>
                      </c:pt>
                      <c:pt idx="63">
                        <c:v>212.264</c:v>
                      </c:pt>
                      <c:pt idx="64">
                        <c:v>210.8145</c:v>
                      </c:pt>
                      <c:pt idx="65">
                        <c:v>215.2605</c:v>
                      </c:pt>
                      <c:pt idx="66">
                        <c:v>236.1125</c:v>
                      </c:pt>
                      <c:pt idx="67">
                        <c:v>246.545</c:v>
                      </c:pt>
                      <c:pt idx="68">
                        <c:v>250</c:v>
                      </c:pt>
                      <c:pt idx="69">
                        <c:v>250</c:v>
                      </c:pt>
                      <c:pt idx="70">
                        <c:v>250</c:v>
                      </c:pt>
                      <c:pt idx="71">
                        <c:v>250</c:v>
                      </c:pt>
                      <c:pt idx="72">
                        <c:v>233.7855</c:v>
                      </c:pt>
                      <c:pt idx="73">
                        <c:v>217.1975</c:v>
                      </c:pt>
                      <c:pt idx="74">
                        <c:v>204.7435</c:v>
                      </c:pt>
                      <c:pt idx="75">
                        <c:v>189.124</c:v>
                      </c:pt>
                      <c:pt idx="76">
                        <c:v>175.981</c:v>
                      </c:pt>
                      <c:pt idx="77">
                        <c:v>181.077</c:v>
                      </c:pt>
                      <c:pt idx="78">
                        <c:v>172.861</c:v>
                      </c:pt>
                      <c:pt idx="79">
                        <c:v>171.561</c:v>
                      </c:pt>
                      <c:pt idx="80">
                        <c:v>172.211</c:v>
                      </c:pt>
                      <c:pt idx="81">
                        <c:v>169.2535</c:v>
                      </c:pt>
                      <c:pt idx="82">
                        <c:v>162.786</c:v>
                      </c:pt>
                      <c:pt idx="83">
                        <c:v>164.4955</c:v>
                      </c:pt>
                      <c:pt idx="84">
                        <c:v>172.9</c:v>
                      </c:pt>
                      <c:pt idx="85">
                        <c:v>181.727</c:v>
                      </c:pt>
                      <c:pt idx="86">
                        <c:v>181.8375</c:v>
                      </c:pt>
                      <c:pt idx="87">
                        <c:v>180.765</c:v>
                      </c:pt>
                      <c:pt idx="88">
                        <c:v>177.9635</c:v>
                      </c:pt>
                      <c:pt idx="89">
                        <c:v>167.674</c:v>
                      </c:pt>
                      <c:pt idx="90">
                        <c:v>158.574</c:v>
                      </c:pt>
                      <c:pt idx="91">
                        <c:v>158.0735</c:v>
                      </c:pt>
                      <c:pt idx="92">
                        <c:v>159.4905</c:v>
                      </c:pt>
                      <c:pt idx="93">
                        <c:v>180.453</c:v>
                      </c:pt>
                      <c:pt idx="94">
                        <c:v>213.642</c:v>
                      </c:pt>
                      <c:pt idx="95">
                        <c:v>233.9805</c:v>
                      </c:pt>
                      <c:pt idx="96">
                        <c:v>250</c:v>
                      </c:pt>
                      <c:pt idx="97">
                        <c:v>250</c:v>
                      </c:pt>
                      <c:pt idx="98">
                        <c:v>250</c:v>
                      </c:pt>
                      <c:pt idx="99">
                        <c:v>250</c:v>
                      </c:pt>
                      <c:pt idx="100">
                        <c:v>250</c:v>
                      </c:pt>
                      <c:pt idx="101">
                        <c:v>250</c:v>
                      </c:pt>
                      <c:pt idx="102">
                        <c:v>250</c:v>
                      </c:pt>
                      <c:pt idx="103">
                        <c:v>250</c:v>
                      </c:pt>
                      <c:pt idx="104">
                        <c:v>250</c:v>
                      </c:pt>
                      <c:pt idx="105">
                        <c:v>250</c:v>
                      </c:pt>
                      <c:pt idx="106">
                        <c:v>250</c:v>
                      </c:pt>
                      <c:pt idx="107">
                        <c:v>250</c:v>
                      </c:pt>
                      <c:pt idx="108">
                        <c:v>244.9135</c:v>
                      </c:pt>
                      <c:pt idx="109">
                        <c:v>250</c:v>
                      </c:pt>
                      <c:pt idx="110">
                        <c:v>250</c:v>
                      </c:pt>
                      <c:pt idx="111">
                        <c:v>250</c:v>
                      </c:pt>
                      <c:pt idx="112">
                        <c:v>250</c:v>
                      </c:pt>
                      <c:pt idx="113">
                        <c:v>250</c:v>
                      </c:pt>
                      <c:pt idx="114">
                        <c:v>250</c:v>
                      </c:pt>
                      <c:pt idx="115">
                        <c:v>250</c:v>
                      </c:pt>
                      <c:pt idx="116">
                        <c:v>250</c:v>
                      </c:pt>
                      <c:pt idx="117">
                        <c:v>218.439</c:v>
                      </c:pt>
                      <c:pt idx="118">
                        <c:v>191.152</c:v>
                      </c:pt>
                      <c:pt idx="119">
                        <c:v>174.85</c:v>
                      </c:pt>
                      <c:pt idx="120">
                        <c:v>169.312</c:v>
                      </c:pt>
                      <c:pt idx="121">
                        <c:v>170.781</c:v>
                      </c:pt>
                      <c:pt idx="122">
                        <c:v>174.057</c:v>
                      </c:pt>
                      <c:pt idx="123">
                        <c:v>172.3605</c:v>
                      </c:pt>
                      <c:pt idx="124">
                        <c:v>172.9715</c:v>
                      </c:pt>
                      <c:pt idx="125">
                        <c:v>168.0185</c:v>
                      </c:pt>
                      <c:pt idx="126">
                        <c:v>162.1685</c:v>
                      </c:pt>
                      <c:pt idx="127" c:formatCode="0.00">
                        <c:v>152.789</c:v>
                      </c:pt>
                      <c:pt idx="128" c:formatCode="0.00">
                        <c:v>143.5785</c:v>
                      </c:pt>
                      <c:pt idx="129" c:formatCode="0.00">
                        <c:v>129.9545</c:v>
                      </c:pt>
                      <c:pt idx="130" c:formatCode="0.00">
                        <c:v>124.878</c:v>
                      </c:pt>
                      <c:pt idx="131">
                        <c:v>125.3655</c:v>
                      </c:pt>
                      <c:pt idx="132">
                        <c:v>129.3305</c:v>
                      </c:pt>
                      <c:pt idx="133">
                        <c:v>134.056</c:v>
                      </c:pt>
                      <c:pt idx="134">
                        <c:v>141.219</c:v>
                      </c:pt>
                      <c:pt idx="135">
                        <c:v>143.8255</c:v>
                      </c:pt>
                      <c:pt idx="136">
                        <c:v>136.5</c:v>
                      </c:pt>
                      <c:pt idx="137">
                        <c:v>127.8485</c:v>
                      </c:pt>
                      <c:pt idx="138">
                        <c:v>117.9945</c:v>
                      </c:pt>
                      <c:pt idx="139">
                        <c:v>112.0795</c:v>
                      </c:pt>
                      <c:pt idx="140">
                        <c:v>105.1375</c:v>
                      </c:pt>
                      <c:pt idx="141">
                        <c:v>105.3975</c:v>
                      </c:pt>
                      <c:pt idx="142">
                        <c:v>104.442</c:v>
                      </c:pt>
                      <c:pt idx="143">
                        <c:v>107.0615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Sheet2!$F$3</c15:sqref>
                        </c15:formulaRef>
                      </c:ext>
                    </c:extLst>
                    <c:strCache>
                      <c:ptCount val="1"/>
                      <c:pt idx="0">
                        <c:v>Blade Power</c:v>
                      </c:pt>
                    </c:strCache>
                  </c:strRef>
                </c:tx>
                <c:spPr>
                  <a:ln w="19050" cap="rnd" cmpd="sng" algn="ctr">
                    <a:solidFill>
                      <a:schemeClr val="accent4"/>
                    </a:solidFill>
                    <a:prstDash val="dashDot"/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Sheet2!$AK$4:$AK$147</c15:sqref>
                        </c15:formulaRef>
                      </c:ext>
                    </c:extLst>
                    <c:strCache>
                      <c:ptCount val="144"/>
                      <c:pt idx="0">
                        <c:v>Hour1</c:v>
                      </c:pt>
                      <c:pt idx="6">
                        <c:v>Hour2</c:v>
                      </c:pt>
                      <c:pt idx="12">
                        <c:v>Hour3</c:v>
                      </c:pt>
                      <c:pt idx="18">
                        <c:v>Hour4</c:v>
                      </c:pt>
                      <c:pt idx="24">
                        <c:v>Hour5</c:v>
                      </c:pt>
                      <c:pt idx="30">
                        <c:v>Hour6</c:v>
                      </c:pt>
                      <c:pt idx="36">
                        <c:v>Hour7</c:v>
                      </c:pt>
                      <c:pt idx="42">
                        <c:v>Hour8</c:v>
                      </c:pt>
                      <c:pt idx="48">
                        <c:v>Hour9</c:v>
                      </c:pt>
                      <c:pt idx="54">
                        <c:v>Hour10</c:v>
                      </c:pt>
                      <c:pt idx="60">
                        <c:v>Hour11</c:v>
                      </c:pt>
                      <c:pt idx="66">
                        <c:v>Hour12</c:v>
                      </c:pt>
                      <c:pt idx="72">
                        <c:v>Hour13</c:v>
                      </c:pt>
                      <c:pt idx="78">
                        <c:v>Hour14</c:v>
                      </c:pt>
                      <c:pt idx="84">
                        <c:v>Hour15</c:v>
                      </c:pt>
                      <c:pt idx="90">
                        <c:v>Hour16</c:v>
                      </c:pt>
                      <c:pt idx="96">
                        <c:v>Hour17</c:v>
                      </c:pt>
                      <c:pt idx="102">
                        <c:v>Hour18</c:v>
                      </c:pt>
                      <c:pt idx="108">
                        <c:v>Hour19</c:v>
                      </c:pt>
                      <c:pt idx="114">
                        <c:v>Hour20</c:v>
                      </c:pt>
                      <c:pt idx="120">
                        <c:v>Hour21</c:v>
                      </c:pt>
                      <c:pt idx="126">
                        <c:v>Hour22</c:v>
                      </c:pt>
                      <c:pt idx="132">
                        <c:v>Hour23</c:v>
                      </c:pt>
                      <c:pt idx="138">
                        <c:v>Hour24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Sheet2!$F$4:$F$147</c15:sqref>
                        </c15:formulaRef>
                      </c:ext>
                    </c:extLst>
                    <c:numCache>
                      <c:formatCode>0</c:formatCode>
                      <c:ptCount val="144"/>
                      <c:pt idx="0">
                        <c:v>159.342472682402</c:v>
                      </c:pt>
                      <c:pt idx="1">
                        <c:v>197.175045763032</c:v>
                      </c:pt>
                      <c:pt idx="2">
                        <c:v>245.061937515561</c:v>
                      </c:pt>
                      <c:pt idx="3">
                        <c:v>273.956448701038</c:v>
                      </c:pt>
                      <c:pt idx="4">
                        <c:v>389.743726202271</c:v>
                      </c:pt>
                      <c:pt idx="5">
                        <c:v>456.408609058786</c:v>
                      </c:pt>
                      <c:pt idx="6">
                        <c:v>390.755007928859</c:v>
                      </c:pt>
                      <c:pt idx="7">
                        <c:v>357.877683447295</c:v>
                      </c:pt>
                      <c:pt idx="8">
                        <c:v>319.263704179605</c:v>
                      </c:pt>
                      <c:pt idx="9">
                        <c:v>329.282941119996</c:v>
                      </c:pt>
                      <c:pt idx="10">
                        <c:v>301.219151610155</c:v>
                      </c:pt>
                      <c:pt idx="11">
                        <c:v>325.723176417384</c:v>
                      </c:pt>
                      <c:pt idx="12">
                        <c:v>372.45057133679</c:v>
                      </c:pt>
                      <c:pt idx="13">
                        <c:v>455.745469914192</c:v>
                      </c:pt>
                      <c:pt idx="14">
                        <c:v>519.717473752448</c:v>
                      </c:pt>
                      <c:pt idx="15">
                        <c:v>523.824384817795</c:v>
                      </c:pt>
                      <c:pt idx="16">
                        <c:v>516.43311560838</c:v>
                      </c:pt>
                      <c:pt idx="17">
                        <c:v>456.408609058786</c:v>
                      </c:pt>
                      <c:pt idx="18">
                        <c:v>488.745682978192</c:v>
                      </c:pt>
                      <c:pt idx="19">
                        <c:v>475.024549790776</c:v>
                      </c:pt>
                      <c:pt idx="20">
                        <c:v>460.140800228433</c:v>
                      </c:pt>
                      <c:pt idx="21">
                        <c:v>419.296753050709</c:v>
                      </c:pt>
                      <c:pt idx="22">
                        <c:v>420.23049047501</c:v>
                      </c:pt>
                      <c:pt idx="23">
                        <c:v>439.227845547004</c:v>
                      </c:pt>
                      <c:pt idx="24">
                        <c:v>419.251787709301</c:v>
                      </c:pt>
                      <c:pt idx="25">
                        <c:v>443.495956026698</c:v>
                      </c:pt>
                      <c:pt idx="26">
                        <c:v>430.625059938838</c:v>
                      </c:pt>
                      <c:pt idx="27">
                        <c:v>422.94618528656</c:v>
                      </c:pt>
                      <c:pt idx="28">
                        <c:v>441.670259383333</c:v>
                      </c:pt>
                      <c:pt idx="29">
                        <c:v>438.033030965893</c:v>
                      </c:pt>
                      <c:pt idx="30">
                        <c:v>416.03666774232</c:v>
                      </c:pt>
                      <c:pt idx="31">
                        <c:v>413.097370474049</c:v>
                      </c:pt>
                      <c:pt idx="32">
                        <c:v>456.408609058786</c:v>
                      </c:pt>
                      <c:pt idx="33">
                        <c:v>456.097668616959</c:v>
                      </c:pt>
                      <c:pt idx="34">
                        <c:v>365.929208286805</c:v>
                      </c:pt>
                      <c:pt idx="35">
                        <c:v>220.244467899592</c:v>
                      </c:pt>
                      <c:pt idx="36">
                        <c:v>161.323482171539</c:v>
                      </c:pt>
                      <c:pt idx="37">
                        <c:v>163.318442374273</c:v>
                      </c:pt>
                      <c:pt idx="38">
                        <c:v>181.908943039685</c:v>
                      </c:pt>
                      <c:pt idx="39">
                        <c:v>177.677895563408</c:v>
                      </c:pt>
                      <c:pt idx="40">
                        <c:v>160.331236647138</c:v>
                      </c:pt>
                      <c:pt idx="41">
                        <c:v>211.998952676691</c:v>
                      </c:pt>
                      <c:pt idx="42">
                        <c:v>220.244467899592</c:v>
                      </c:pt>
                      <c:pt idx="43">
                        <c:v>106.156478464606</c:v>
                      </c:pt>
                      <c:pt idx="44">
                        <c:v>96.1532283970447</c:v>
                      </c:pt>
                      <c:pt idx="45">
                        <c:v>199.414657427378</c:v>
                      </c:pt>
                      <c:pt idx="46">
                        <c:v>257.727465467395</c:v>
                      </c:pt>
                      <c:pt idx="47">
                        <c:v>98.4157496214034</c:v>
                      </c:pt>
                      <c:pt idx="48">
                        <c:v>69.1608829333211</c:v>
                      </c:pt>
                      <c:pt idx="49">
                        <c:v>54.6826855123675</c:v>
                      </c:pt>
                      <c:pt idx="50">
                        <c:v>33.4250847699611</c:v>
                      </c:pt>
                      <c:pt idx="51">
                        <c:v>9.44803002258833</c:v>
                      </c:pt>
                      <c:pt idx="52">
                        <c:v>6.51262549778452</c:v>
                      </c:pt>
                      <c:pt idx="53">
                        <c:v>11.4958295728614</c:v>
                      </c:pt>
                      <c:pt idx="54">
                        <c:v>8.45155441339186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8.12341792483136</c:v>
                      </c:pt>
                      <c:pt idx="75">
                        <c:v>38.2229166985351</c:v>
                      </c:pt>
                      <c:pt idx="76">
                        <c:v>87.3740810426323</c:v>
                      </c:pt>
                      <c:pt idx="77">
                        <c:v>148.694102050286</c:v>
                      </c:pt>
                      <c:pt idx="78">
                        <c:v>182.975714744619</c:v>
                      </c:pt>
                      <c:pt idx="79">
                        <c:v>209.677160295535</c:v>
                      </c:pt>
                      <c:pt idx="80">
                        <c:v>271.013970089588</c:v>
                      </c:pt>
                      <c:pt idx="81">
                        <c:v>342.105657279509</c:v>
                      </c:pt>
                      <c:pt idx="82">
                        <c:v>491.478386692767</c:v>
                      </c:pt>
                      <c:pt idx="83">
                        <c:v>498.345279321469</c:v>
                      </c:pt>
                      <c:pt idx="84">
                        <c:v>512.079976163323</c:v>
                      </c:pt>
                      <c:pt idx="85">
                        <c:v>522.997021809087</c:v>
                      </c:pt>
                      <c:pt idx="86">
                        <c:v>523.838722954596</c:v>
                      </c:pt>
                      <c:pt idx="87">
                        <c:v>524.841532965285</c:v>
                      </c:pt>
                      <c:pt idx="88">
                        <c:v>527.572301851851</c:v>
                      </c:pt>
                      <c:pt idx="89">
                        <c:v>480.077481196357</c:v>
                      </c:pt>
                      <c:pt idx="90">
                        <c:v>364.310018917086</c:v>
                      </c:pt>
                      <c:pt idx="91">
                        <c:v>283.319022634217</c:v>
                      </c:pt>
                      <c:pt idx="92">
                        <c:v>200.78924382911</c:v>
                      </c:pt>
                      <c:pt idx="93">
                        <c:v>191.640584543058</c:v>
                      </c:pt>
                      <c:pt idx="94">
                        <c:v>206.222679087697</c:v>
                      </c:pt>
                      <c:pt idx="95">
                        <c:v>242.311339543848</c:v>
                      </c:pt>
                      <c:pt idx="96">
                        <c:v>182.975714744619</c:v>
                      </c:pt>
                      <c:pt idx="97">
                        <c:v>84.5427918763608</c:v>
                      </c:pt>
                      <c:pt idx="98">
                        <c:v>46.9456115929614</c:v>
                      </c:pt>
                      <c:pt idx="99">
                        <c:v>46.9456115929614</c:v>
                      </c:pt>
                      <c:pt idx="100">
                        <c:v>50.7504372345362</c:v>
                      </c:pt>
                      <c:pt idx="101">
                        <c:v>55.8298828772327</c:v>
                      </c:pt>
                      <c:pt idx="102">
                        <c:v>26.6750044615769</c:v>
                      </c:pt>
                      <c:pt idx="103">
                        <c:v>30.6616136121436</c:v>
                      </c:pt>
                      <c:pt idx="104">
                        <c:v>93.1789077039961</c:v>
                      </c:pt>
                      <c:pt idx="105">
                        <c:v>132.155292449992</c:v>
                      </c:pt>
                      <c:pt idx="106">
                        <c:v>89.5285576614199</c:v>
                      </c:pt>
                      <c:pt idx="107">
                        <c:v>45.8816290109576</c:v>
                      </c:pt>
                      <c:pt idx="108">
                        <c:v>52.4199613499967</c:v>
                      </c:pt>
                      <c:pt idx="109">
                        <c:v>66.0148695434914</c:v>
                      </c:pt>
                      <c:pt idx="110">
                        <c:v>49.1043172767554</c:v>
                      </c:pt>
                      <c:pt idx="111">
                        <c:v>35.7937130007801</c:v>
                      </c:pt>
                      <c:pt idx="112">
                        <c:v>41.7270249185444</c:v>
                      </c:pt>
                      <c:pt idx="113">
                        <c:v>45.8816290109576</c:v>
                      </c:pt>
                      <c:pt idx="114">
                        <c:v>23.2879343663796</c:v>
                      </c:pt>
                      <c:pt idx="115">
                        <c:v>2.84623111478236</c:v>
                      </c:pt>
                      <c:pt idx="116">
                        <c:v>1.39978788388682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 c:formatCode="0.00">
                        <c:v>0</c:v>
                      </c:pt>
                      <c:pt idx="128" c:formatCode="0.00">
                        <c:v>22.8747474747475</c:v>
                      </c:pt>
                      <c:pt idx="129" c:formatCode="0.00">
                        <c:v>75.662935258695</c:v>
                      </c:pt>
                      <c:pt idx="130" c:formatCode="0.00">
                        <c:v>112.572566655959</c:v>
                      </c:pt>
                      <c:pt idx="131">
                        <c:v>108.539030894508</c:v>
                      </c:pt>
                      <c:pt idx="132">
                        <c:v>75</c:v>
                      </c:pt>
                      <c:pt idx="133">
                        <c:v>48.0198246982699</c:v>
                      </c:pt>
                      <c:pt idx="134">
                        <c:v>43.2661098618696</c:v>
                      </c:pt>
                      <c:pt idx="135">
                        <c:v>46.9456115929614</c:v>
                      </c:pt>
                      <c:pt idx="136">
                        <c:v>53.5460613199129</c:v>
                      </c:pt>
                      <c:pt idx="137">
                        <c:v>60.5253830582453</c:v>
                      </c:pt>
                      <c:pt idx="138">
                        <c:v>70.438776457151</c:v>
                      </c:pt>
                      <c:pt idx="139">
                        <c:v>82.4501205900499</c:v>
                      </c:pt>
                      <c:pt idx="140">
                        <c:v>90.9797337330906</c:v>
                      </c:pt>
                      <c:pt idx="141">
                        <c:v>103.801900886707</c:v>
                      </c:pt>
                      <c:pt idx="142">
                        <c:v>124.288824642181</c:v>
                      </c:pt>
                      <c:pt idx="143">
                        <c:v>154.426957469935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Sheet2!$C$3</c15:sqref>
                        </c15:formulaRef>
                      </c:ext>
                    </c:extLst>
                    <c:strCache>
                      <c:ptCount val="1"/>
                      <c:pt idx="0">
                        <c:v>Pb_cal</c:v>
                      </c:pt>
                    </c:strCache>
                  </c:strRef>
                </c:tx>
                <c:spPr>
                  <a:ln w="6350" cap="rnd" cmpd="sng" algn="ctr">
                    <a:solidFill>
                      <a:schemeClr val="accent5"/>
                    </a:solidFill>
                    <a:prstDash val="lgDashDotDot"/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Sheet2!$AK$4:$AK$147</c15:sqref>
                        </c15:formulaRef>
                      </c:ext>
                    </c:extLst>
                    <c:strCache>
                      <c:ptCount val="144"/>
                      <c:pt idx="0">
                        <c:v>Hour1</c:v>
                      </c:pt>
                      <c:pt idx="6">
                        <c:v>Hour2</c:v>
                      </c:pt>
                      <c:pt idx="12">
                        <c:v>Hour3</c:v>
                      </c:pt>
                      <c:pt idx="18">
                        <c:v>Hour4</c:v>
                      </c:pt>
                      <c:pt idx="24">
                        <c:v>Hour5</c:v>
                      </c:pt>
                      <c:pt idx="30">
                        <c:v>Hour6</c:v>
                      </c:pt>
                      <c:pt idx="36">
                        <c:v>Hour7</c:v>
                      </c:pt>
                      <c:pt idx="42">
                        <c:v>Hour8</c:v>
                      </c:pt>
                      <c:pt idx="48">
                        <c:v>Hour9</c:v>
                      </c:pt>
                      <c:pt idx="54">
                        <c:v>Hour10</c:v>
                      </c:pt>
                      <c:pt idx="60">
                        <c:v>Hour11</c:v>
                      </c:pt>
                      <c:pt idx="66">
                        <c:v>Hour12</c:v>
                      </c:pt>
                      <c:pt idx="72">
                        <c:v>Hour13</c:v>
                      </c:pt>
                      <c:pt idx="78">
                        <c:v>Hour14</c:v>
                      </c:pt>
                      <c:pt idx="84">
                        <c:v>Hour15</c:v>
                      </c:pt>
                      <c:pt idx="90">
                        <c:v>Hour16</c:v>
                      </c:pt>
                      <c:pt idx="96">
                        <c:v>Hour17</c:v>
                      </c:pt>
                      <c:pt idx="102">
                        <c:v>Hour18</c:v>
                      </c:pt>
                      <c:pt idx="108">
                        <c:v>Hour19</c:v>
                      </c:pt>
                      <c:pt idx="114">
                        <c:v>Hour20</c:v>
                      </c:pt>
                      <c:pt idx="120">
                        <c:v>Hour21</c:v>
                      </c:pt>
                      <c:pt idx="126">
                        <c:v>Hour22</c:v>
                      </c:pt>
                      <c:pt idx="132">
                        <c:v>Hour23</c:v>
                      </c:pt>
                      <c:pt idx="138">
                        <c:v>Hour24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Sheet2!$C$4:$C$147</c15:sqref>
                        </c15:formulaRef>
                      </c:ext>
                    </c:extLst>
                    <c:numCache>
                      <c:formatCode>0</c:formatCode>
                      <c:ptCount val="144"/>
                      <c:pt idx="0">
                        <c:v>159.342472682402</c:v>
                      </c:pt>
                      <c:pt idx="1">
                        <c:v>197.175045763032</c:v>
                      </c:pt>
                      <c:pt idx="2">
                        <c:v>251.234657529357</c:v>
                      </c:pt>
                      <c:pt idx="3">
                        <c:v>276.441988792519</c:v>
                      </c:pt>
                      <c:pt idx="4">
                        <c:v>392.44620256069</c:v>
                      </c:pt>
                      <c:pt idx="5">
                        <c:v>456.408609058786</c:v>
                      </c:pt>
                      <c:pt idx="6">
                        <c:v>390.755007928859</c:v>
                      </c:pt>
                      <c:pt idx="7">
                        <c:v>357.877683447295</c:v>
                      </c:pt>
                      <c:pt idx="8">
                        <c:v>319.263704179605</c:v>
                      </c:pt>
                      <c:pt idx="9">
                        <c:v>332.852240731393</c:v>
                      </c:pt>
                      <c:pt idx="10">
                        <c:v>306.021108612628</c:v>
                      </c:pt>
                      <c:pt idx="11">
                        <c:v>331.325181140022</c:v>
                      </c:pt>
                      <c:pt idx="12">
                        <c:v>372.45057133679</c:v>
                      </c:pt>
                      <c:pt idx="13">
                        <c:v>456.408609058786</c:v>
                      </c:pt>
                      <c:pt idx="14">
                        <c:v>526.556321417099</c:v>
                      </c:pt>
                      <c:pt idx="15">
                        <c:v>543.013399007745</c:v>
                      </c:pt>
                      <c:pt idx="16">
                        <c:v>516.43311560838</c:v>
                      </c:pt>
                      <c:pt idx="17">
                        <c:v>456.408609058786</c:v>
                      </c:pt>
                      <c:pt idx="18">
                        <c:v>488.745682978192</c:v>
                      </c:pt>
                      <c:pt idx="19">
                        <c:v>475.261448406325</c:v>
                      </c:pt>
                      <c:pt idx="20">
                        <c:v>460.140800228433</c:v>
                      </c:pt>
                      <c:pt idx="21">
                        <c:v>423.672084805654</c:v>
                      </c:pt>
                      <c:pt idx="22">
                        <c:v>421.898011921333</c:v>
                      </c:pt>
                      <c:pt idx="23">
                        <c:v>439.849286402643</c:v>
                      </c:pt>
                      <c:pt idx="24">
                        <c:v>429.022302785554</c:v>
                      </c:pt>
                      <c:pt idx="25">
                        <c:v>443.495956026698</c:v>
                      </c:pt>
                      <c:pt idx="26">
                        <c:v>430.815062283613</c:v>
                      </c:pt>
                      <c:pt idx="27">
                        <c:v>430.815062283613</c:v>
                      </c:pt>
                      <c:pt idx="28">
                        <c:v>441.670259383333</c:v>
                      </c:pt>
                      <c:pt idx="29">
                        <c:v>438.033030965893</c:v>
                      </c:pt>
                      <c:pt idx="30">
                        <c:v>416.603706933036</c:v>
                      </c:pt>
                      <c:pt idx="31">
                        <c:v>413.097370474049</c:v>
                      </c:pt>
                      <c:pt idx="32">
                        <c:v>456.408609058786</c:v>
                      </c:pt>
                      <c:pt idx="33">
                        <c:v>458.272315277969</c:v>
                      </c:pt>
                      <c:pt idx="34">
                        <c:v>365.929208286805</c:v>
                      </c:pt>
                      <c:pt idx="35">
                        <c:v>220.244467899592</c:v>
                      </c:pt>
                      <c:pt idx="36">
                        <c:v>161.323482171539</c:v>
                      </c:pt>
                      <c:pt idx="37">
                        <c:v>163.318442374273</c:v>
                      </c:pt>
                      <c:pt idx="38">
                        <c:v>181.908943039685</c:v>
                      </c:pt>
                      <c:pt idx="39">
                        <c:v>177.677895563408</c:v>
                      </c:pt>
                      <c:pt idx="40">
                        <c:v>160.331236647138</c:v>
                      </c:pt>
                      <c:pt idx="41">
                        <c:v>211.998952676691</c:v>
                      </c:pt>
                      <c:pt idx="42">
                        <c:v>220.244467899592</c:v>
                      </c:pt>
                      <c:pt idx="43">
                        <c:v>106.156478464606</c:v>
                      </c:pt>
                      <c:pt idx="44">
                        <c:v>96.1532283970447</c:v>
                      </c:pt>
                      <c:pt idx="45">
                        <c:v>199.414657427378</c:v>
                      </c:pt>
                      <c:pt idx="46">
                        <c:v>257.727465467395</c:v>
                      </c:pt>
                      <c:pt idx="47">
                        <c:v>98.4157496214034</c:v>
                      </c:pt>
                      <c:pt idx="48">
                        <c:v>69.1608829333211</c:v>
                      </c:pt>
                      <c:pt idx="49">
                        <c:v>54.6826855123675</c:v>
                      </c:pt>
                      <c:pt idx="50">
                        <c:v>33.4250847699611</c:v>
                      </c:pt>
                      <c:pt idx="51">
                        <c:v>9.44803002258833</c:v>
                      </c:pt>
                      <c:pt idx="52">
                        <c:v>6.51262549778452</c:v>
                      </c:pt>
                      <c:pt idx="53">
                        <c:v>11.4958295728614</c:v>
                      </c:pt>
                      <c:pt idx="54">
                        <c:v>8.45155441339186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8.12341792483136</c:v>
                      </c:pt>
                      <c:pt idx="75">
                        <c:v>38.2229166985351</c:v>
                      </c:pt>
                      <c:pt idx="76">
                        <c:v>87.3740810426323</c:v>
                      </c:pt>
                      <c:pt idx="77">
                        <c:v>148.694102050286</c:v>
                      </c:pt>
                      <c:pt idx="78">
                        <c:v>182.975714744619</c:v>
                      </c:pt>
                      <c:pt idx="79">
                        <c:v>209.677160295535</c:v>
                      </c:pt>
                      <c:pt idx="80">
                        <c:v>271.013970089588</c:v>
                      </c:pt>
                      <c:pt idx="81">
                        <c:v>342.105657279509</c:v>
                      </c:pt>
                      <c:pt idx="82">
                        <c:v>512.418612169142</c:v>
                      </c:pt>
                      <c:pt idx="83">
                        <c:v>641.025641025641</c:v>
                      </c:pt>
                      <c:pt idx="84">
                        <c:v>627.920443200302</c:v>
                      </c:pt>
                      <c:pt idx="85">
                        <c:v>609.860722316553</c:v>
                      </c:pt>
                      <c:pt idx="86">
                        <c:v>641.025641025641</c:v>
                      </c:pt>
                      <c:pt idx="87">
                        <c:v>612.099812868718</c:v>
                      </c:pt>
                      <c:pt idx="88">
                        <c:v>559.793154156405</c:v>
                      </c:pt>
                      <c:pt idx="89">
                        <c:v>481.01128090598</c:v>
                      </c:pt>
                      <c:pt idx="90">
                        <c:v>364.310018917086</c:v>
                      </c:pt>
                      <c:pt idx="91">
                        <c:v>283.319022634217</c:v>
                      </c:pt>
                      <c:pt idx="92">
                        <c:v>203.938425139839</c:v>
                      </c:pt>
                      <c:pt idx="93">
                        <c:v>191.640584543058</c:v>
                      </c:pt>
                      <c:pt idx="94">
                        <c:v>206.222679087697</c:v>
                      </c:pt>
                      <c:pt idx="95">
                        <c:v>242.311339543848</c:v>
                      </c:pt>
                      <c:pt idx="96">
                        <c:v>182.975714744619</c:v>
                      </c:pt>
                      <c:pt idx="97">
                        <c:v>84.5427918763608</c:v>
                      </c:pt>
                      <c:pt idx="98">
                        <c:v>46.9456115929614</c:v>
                      </c:pt>
                      <c:pt idx="99">
                        <c:v>46.9456115929614</c:v>
                      </c:pt>
                      <c:pt idx="100">
                        <c:v>50.7504372345362</c:v>
                      </c:pt>
                      <c:pt idx="101">
                        <c:v>55.8298828772327</c:v>
                      </c:pt>
                      <c:pt idx="102">
                        <c:v>26.6750044615769</c:v>
                      </c:pt>
                      <c:pt idx="103">
                        <c:v>30.6616136121436</c:v>
                      </c:pt>
                      <c:pt idx="104">
                        <c:v>93.1789077039961</c:v>
                      </c:pt>
                      <c:pt idx="105">
                        <c:v>132.155292449992</c:v>
                      </c:pt>
                      <c:pt idx="106">
                        <c:v>89.5285576614199</c:v>
                      </c:pt>
                      <c:pt idx="107">
                        <c:v>45.8816290109576</c:v>
                      </c:pt>
                      <c:pt idx="108">
                        <c:v>52.4199613499967</c:v>
                      </c:pt>
                      <c:pt idx="109">
                        <c:v>66.0148695434914</c:v>
                      </c:pt>
                      <c:pt idx="110">
                        <c:v>49.1043172767554</c:v>
                      </c:pt>
                      <c:pt idx="111">
                        <c:v>35.7937130007801</c:v>
                      </c:pt>
                      <c:pt idx="112">
                        <c:v>41.7270249185444</c:v>
                      </c:pt>
                      <c:pt idx="113">
                        <c:v>45.8816290109576</c:v>
                      </c:pt>
                      <c:pt idx="114">
                        <c:v>23.2879343663796</c:v>
                      </c:pt>
                      <c:pt idx="115">
                        <c:v>2.84623111478236</c:v>
                      </c:pt>
                      <c:pt idx="116">
                        <c:v>1.39978788388682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 c:formatCode="0.00">
                        <c:v>0</c:v>
                      </c:pt>
                      <c:pt idx="128" c:formatCode="0.00">
                        <c:v>22.8747474747475</c:v>
                      </c:pt>
                      <c:pt idx="129" c:formatCode="0.00">
                        <c:v>75.662935258695</c:v>
                      </c:pt>
                      <c:pt idx="130" c:formatCode="0.00">
                        <c:v>112.572566655959</c:v>
                      </c:pt>
                      <c:pt idx="131">
                        <c:v>108.539030894508</c:v>
                      </c:pt>
                      <c:pt idx="132">
                        <c:v>75</c:v>
                      </c:pt>
                      <c:pt idx="133">
                        <c:v>48.0198246982699</c:v>
                      </c:pt>
                      <c:pt idx="134">
                        <c:v>43.2661098618696</c:v>
                      </c:pt>
                      <c:pt idx="135">
                        <c:v>46.9456115929614</c:v>
                      </c:pt>
                      <c:pt idx="136">
                        <c:v>53.5460613199129</c:v>
                      </c:pt>
                      <c:pt idx="137">
                        <c:v>60.5253830582453</c:v>
                      </c:pt>
                      <c:pt idx="138">
                        <c:v>70.438776457151</c:v>
                      </c:pt>
                      <c:pt idx="139">
                        <c:v>82.4501205900499</c:v>
                      </c:pt>
                      <c:pt idx="140">
                        <c:v>90.9797337330906</c:v>
                      </c:pt>
                      <c:pt idx="141">
                        <c:v>103.801900886707</c:v>
                      </c:pt>
                      <c:pt idx="142">
                        <c:v>124.288824642181</c:v>
                      </c:pt>
                      <c:pt idx="143">
                        <c:v>154.450662098012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-982798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2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982798448"/>
        <c:crosses val="autoZero"/>
        <c:auto val="1"/>
        <c:lblAlgn val="l"/>
        <c:lblOffset val="100"/>
        <c:tickLblSkip val="18"/>
        <c:noMultiLvlLbl val="0"/>
      </c:catAx>
      <c:valAx>
        <c:axId val="-982798448"/>
        <c:scaling>
          <c:orientation val="minMax"/>
          <c:max val="200"/>
          <c:min val="-450"/>
        </c:scaling>
        <c:delete val="0"/>
        <c:axPos val="l"/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2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982798992"/>
        <c:crosses val="autoZero"/>
        <c:crossBetween val="between"/>
        <c:majorUnit val="15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83048036380811"/>
          <c:y val="0.069756746031746"/>
          <c:w val="0.167699537133823"/>
          <c:h val="0.064247035148682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2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lang="zh-CN" sz="1200"/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812281901268609"/>
          <c:y val="0.207298530976944"/>
          <c:w val="0.877891876390957"/>
          <c:h val="0.639021794336772"/>
        </c:manualLayout>
      </c:layout>
      <c:lineChart>
        <c:grouping val="standard"/>
        <c:varyColors val="0"/>
        <c:ser>
          <c:idx val="5"/>
          <c:order val="5"/>
          <c:tx>
            <c:strRef>
              <c:f>Sheet2!$AI$3</c:f>
              <c:strCache>
                <c:ptCount val="1"/>
                <c:pt idx="0">
                  <c:v>VDM Power</c:v>
                </c:pt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Sheet2!$AK$4:$AK$147</c:f>
              <c:strCache>
                <c:ptCount val="144"/>
                <c:pt idx="0">
                  <c:v>Hour1</c:v>
                </c:pt>
                <c:pt idx="6">
                  <c:v>Hour2</c:v>
                </c:pt>
                <c:pt idx="12">
                  <c:v>Hour3</c:v>
                </c:pt>
                <c:pt idx="18">
                  <c:v>Hour4</c:v>
                </c:pt>
                <c:pt idx="24">
                  <c:v>Hour5</c:v>
                </c:pt>
                <c:pt idx="30">
                  <c:v>Hour6</c:v>
                </c:pt>
                <c:pt idx="36">
                  <c:v>Hour7</c:v>
                </c:pt>
                <c:pt idx="42">
                  <c:v>Hour8</c:v>
                </c:pt>
                <c:pt idx="48">
                  <c:v>Hour9</c:v>
                </c:pt>
                <c:pt idx="54">
                  <c:v>Hour10</c:v>
                </c:pt>
                <c:pt idx="60">
                  <c:v>Hour11</c:v>
                </c:pt>
                <c:pt idx="66">
                  <c:v>Hour12</c:v>
                </c:pt>
                <c:pt idx="72">
                  <c:v>Hour13</c:v>
                </c:pt>
                <c:pt idx="78">
                  <c:v>Hour14</c:v>
                </c:pt>
                <c:pt idx="84">
                  <c:v>Hour15</c:v>
                </c:pt>
                <c:pt idx="90">
                  <c:v>Hour16</c:v>
                </c:pt>
                <c:pt idx="96">
                  <c:v>Hour17</c:v>
                </c:pt>
                <c:pt idx="102">
                  <c:v>Hour18</c:v>
                </c:pt>
                <c:pt idx="108">
                  <c:v>Hour19</c:v>
                </c:pt>
                <c:pt idx="114">
                  <c:v>Hour20</c:v>
                </c:pt>
                <c:pt idx="120">
                  <c:v>Hour21</c:v>
                </c:pt>
                <c:pt idx="126">
                  <c:v>Hour22</c:v>
                </c:pt>
                <c:pt idx="132">
                  <c:v>Hour23</c:v>
                </c:pt>
                <c:pt idx="138">
                  <c:v>Hour24</c:v>
                </c:pt>
              </c:strCache>
            </c:strRef>
          </c:cat>
          <c:val>
            <c:numRef>
              <c:f>Sheet2!$AI$4:$AI$147</c:f>
              <c:numCache>
                <c:formatCode>0_);[Red]\(0\)</c:formatCode>
                <c:ptCount val="144"/>
                <c:pt idx="0">
                  <c:v>-9.1859070258363</c:v>
                </c:pt>
                <c:pt idx="1">
                  <c:v>-51.9427225307083</c:v>
                </c:pt>
                <c:pt idx="2">
                  <c:v>-100.873553677177</c:v>
                </c:pt>
                <c:pt idx="3">
                  <c:v>-131.823115367704</c:v>
                </c:pt>
                <c:pt idx="4">
                  <c:v>-249.816453474999</c:v>
                </c:pt>
                <c:pt idx="5">
                  <c:v>-318.621740371917</c:v>
                </c:pt>
                <c:pt idx="6">
                  <c:v>-255.095411969263</c:v>
                </c:pt>
                <c:pt idx="7">
                  <c:v>-225.218592538204</c:v>
                </c:pt>
                <c:pt idx="8">
                  <c:v>-189.979360745262</c:v>
                </c:pt>
                <c:pt idx="9">
                  <c:v>-201.915769402825</c:v>
                </c:pt>
                <c:pt idx="10">
                  <c:v>-174.849959690963</c:v>
                </c:pt>
                <c:pt idx="11">
                  <c:v>-199.380247124454</c:v>
                </c:pt>
                <c:pt idx="12">
                  <c:v>-244.518753154972</c:v>
                </c:pt>
                <c:pt idx="13">
                  <c:v>-325.797995166718</c:v>
                </c:pt>
                <c:pt idx="14">
                  <c:v>-387.741211126185</c:v>
                </c:pt>
                <c:pt idx="15">
                  <c:v>-390.810748454159</c:v>
                </c:pt>
                <c:pt idx="16">
                  <c:v>-383.334125709391</c:v>
                </c:pt>
                <c:pt idx="17">
                  <c:v>-321.589417139594</c:v>
                </c:pt>
                <c:pt idx="18">
                  <c:v>-351.976491059</c:v>
                </c:pt>
                <c:pt idx="19">
                  <c:v>-336.036165952393</c:v>
                </c:pt>
                <c:pt idx="20">
                  <c:v>-318.906961844594</c:v>
                </c:pt>
                <c:pt idx="21">
                  <c:v>-275.889682343638</c:v>
                </c:pt>
                <c:pt idx="22">
                  <c:v>-274.834025828545</c:v>
                </c:pt>
                <c:pt idx="23">
                  <c:v>-289.373300092459</c:v>
                </c:pt>
                <c:pt idx="24">
                  <c:v>-267.880575588088</c:v>
                </c:pt>
                <c:pt idx="25">
                  <c:v>-285.092925723668</c:v>
                </c:pt>
                <c:pt idx="26">
                  <c:v>-260.902837716615</c:v>
                </c:pt>
                <c:pt idx="27">
                  <c:v>-227.289619629994</c:v>
                </c:pt>
                <c:pt idx="28">
                  <c:v>-240.853087666162</c:v>
                </c:pt>
                <c:pt idx="29">
                  <c:v>-229.389596622459</c:v>
                </c:pt>
                <c:pt idx="30">
                  <c:v>-196.001819257472</c:v>
                </c:pt>
                <c:pt idx="31">
                  <c:v>-193.719087645766</c:v>
                </c:pt>
                <c:pt idx="32">
                  <c:v>-251.566689866867</c:v>
                </c:pt>
                <c:pt idx="33">
                  <c:v>-244.742618111909</c:v>
                </c:pt>
                <c:pt idx="34">
                  <c:v>-147.837794145391</c:v>
                </c:pt>
                <c:pt idx="35">
                  <c:v>0.913107857984258</c:v>
                </c:pt>
                <c:pt idx="36">
                  <c:v>82.4856087375523</c:v>
                </c:pt>
                <c:pt idx="37">
                  <c:v>89.0209091785351</c:v>
                </c:pt>
                <c:pt idx="38">
                  <c:v>70.6163094855674</c:v>
                </c:pt>
                <c:pt idx="39">
                  <c:v>74.0989828965961</c:v>
                </c:pt>
                <c:pt idx="40">
                  <c:v>89.9844712841097</c:v>
                </c:pt>
                <c:pt idx="41">
                  <c:v>37.1489512200021</c:v>
                </c:pt>
                <c:pt idx="42">
                  <c:v>32.2807846256609</c:v>
                </c:pt>
                <c:pt idx="43">
                  <c:v>144.824568834315</c:v>
                </c:pt>
                <c:pt idx="44">
                  <c:v>153.192126842185</c:v>
                </c:pt>
                <c:pt idx="45">
                  <c:v>53.1105950978743</c:v>
                </c:pt>
                <c:pt idx="46">
                  <c:v>-5.20221294214228</c:v>
                </c:pt>
                <c:pt idx="47">
                  <c:v>151.780693187245</c:v>
                </c:pt>
                <c:pt idx="48">
                  <c:v>173.561172685929</c:v>
                </c:pt>
                <c:pt idx="49">
                  <c:v>172.069297698206</c:v>
                </c:pt>
                <c:pt idx="50">
                  <c:v>170.612889473117</c:v>
                </c:pt>
                <c:pt idx="51">
                  <c:v>169.190685592353</c:v>
                </c:pt>
                <c:pt idx="52">
                  <c:v>169.541844293432</c:v>
                </c:pt>
                <c:pt idx="53">
                  <c:v>168.166759739627</c:v>
                </c:pt>
                <c:pt idx="54">
                  <c:v>166.822852360429</c:v>
                </c:pt>
                <c:pt idx="55">
                  <c:v>165.509061966396</c:v>
                </c:pt>
                <c:pt idx="56">
                  <c:v>164.224375791597</c:v>
                </c:pt>
                <c:pt idx="57">
                  <c:v>162.967825884955</c:v>
                </c:pt>
                <c:pt idx="58">
                  <c:v>154.355270530235</c:v>
                </c:pt>
                <c:pt idx="59">
                  <c:v>153.194497354532</c:v>
                </c:pt>
                <c:pt idx="60">
                  <c:v>152.058754588934</c:v>
                </c:pt>
                <c:pt idx="61">
                  <c:v>150.947229347286</c:v>
                </c:pt>
                <c:pt idx="62">
                  <c:v>155.495814256285</c:v>
                </c:pt>
                <c:pt idx="63">
                  <c:v>154.404098653914</c:v>
                </c:pt>
                <c:pt idx="64">
                  <c:v>149.767650172395</c:v>
                </c:pt>
                <c:pt idx="65">
                  <c:v>150.75779835127</c:v>
                </c:pt>
                <c:pt idx="66">
                  <c:v>149.743656306041</c:v>
                </c:pt>
                <c:pt idx="67">
                  <c:v>150.764187114408</c:v>
                </c:pt>
                <c:pt idx="68">
                  <c:v>146.294687670039</c:v>
                </c:pt>
                <c:pt idx="69">
                  <c:v>147.345674697142</c:v>
                </c:pt>
                <c:pt idx="70">
                  <c:v>144.960117187469</c:v>
                </c:pt>
                <c:pt idx="71">
                  <c:v>146.040882902503</c:v>
                </c:pt>
                <c:pt idx="72">
                  <c:v>143.719493024075</c:v>
                </c:pt>
                <c:pt idx="73">
                  <c:v>139.491255540288</c:v>
                </c:pt>
                <c:pt idx="74">
                  <c:v>142.565658615873</c:v>
                </c:pt>
                <c:pt idx="75">
                  <c:v>138.405707194256</c:v>
                </c:pt>
                <c:pt idx="76">
                  <c:v>90.3845048159536</c:v>
                </c:pt>
                <c:pt idx="77">
                  <c:v>34.2119585557748</c:v>
                </c:pt>
                <c:pt idx="78">
                  <c:v>-8.36864403754862</c:v>
                </c:pt>
                <c:pt idx="79">
                  <c:v>-36.3832209015955</c:v>
                </c:pt>
                <c:pt idx="80">
                  <c:v>-97.0634650390834</c:v>
                </c:pt>
                <c:pt idx="81">
                  <c:v>-171.142525966378</c:v>
                </c:pt>
                <c:pt idx="82">
                  <c:v>-327.048083662464</c:v>
                </c:pt>
                <c:pt idx="83">
                  <c:v>-332.188208614398</c:v>
                </c:pt>
                <c:pt idx="84">
                  <c:v>-337.433511516858</c:v>
                </c:pt>
                <c:pt idx="85">
                  <c:v>-339.434395546461</c:v>
                </c:pt>
                <c:pt idx="86">
                  <c:v>-340.164480530354</c:v>
                </c:pt>
                <c:pt idx="87">
                  <c:v>-342.250623874376</c:v>
                </c:pt>
                <c:pt idx="88">
                  <c:v>-347.81119074074</c:v>
                </c:pt>
                <c:pt idx="89">
                  <c:v>-310.70980442868</c:v>
                </c:pt>
                <c:pt idx="90">
                  <c:v>-204.134261341328</c:v>
                </c:pt>
                <c:pt idx="91">
                  <c:v>-123.648820614015</c:v>
                </c:pt>
                <c:pt idx="92">
                  <c:v>-39.6877286775949</c:v>
                </c:pt>
                <c:pt idx="93">
                  <c:v>-9.36482696730048</c:v>
                </c:pt>
                <c:pt idx="94">
                  <c:v>9.57732091230326</c:v>
                </c:pt>
                <c:pt idx="95">
                  <c:v>-5.96740014990895</c:v>
                </c:pt>
                <c:pt idx="96">
                  <c:v>69.5495377806332</c:v>
                </c:pt>
                <c:pt idx="97">
                  <c:v>148.295776788203</c:v>
                </c:pt>
                <c:pt idx="98">
                  <c:v>143.893288436855</c:v>
                </c:pt>
                <c:pt idx="99">
                  <c:v>146.950228087963</c:v>
                </c:pt>
                <c:pt idx="100">
                  <c:v>142.625073734103</c:v>
                </c:pt>
                <c:pt idx="101">
                  <c:v>143.719493024075</c:v>
                </c:pt>
                <c:pt idx="102">
                  <c:v>141.446054622531</c:v>
                </c:pt>
                <c:pt idx="103">
                  <c:v>137.279315790382</c:v>
                </c:pt>
                <c:pt idx="104">
                  <c:v>140.349518139583</c:v>
                </c:pt>
                <c:pt idx="105">
                  <c:v>119.327411624054</c:v>
                </c:pt>
                <c:pt idx="106">
                  <c:v>139.329441056354</c:v>
                </c:pt>
                <c:pt idx="107">
                  <c:v>137.209074981925</c:v>
                </c:pt>
                <c:pt idx="108">
                  <c:v>137.044410981971</c:v>
                </c:pt>
                <c:pt idx="109">
                  <c:v>134.990366487545</c:v>
                </c:pt>
                <c:pt idx="110">
                  <c:v>134.871081584274</c:v>
                </c:pt>
                <c:pt idx="111">
                  <c:v>132.879113682815</c:v>
                </c:pt>
                <c:pt idx="112">
                  <c:v>131.527439105342</c:v>
                </c:pt>
                <c:pt idx="113">
                  <c:v>131.475306590773</c:v>
                </c:pt>
                <c:pt idx="114">
                  <c:v>129.578370027801</c:v>
                </c:pt>
                <c:pt idx="115">
                  <c:v>128.328436958578</c:v>
                </c:pt>
                <c:pt idx="116">
                  <c:v>128.334367896565</c:v>
                </c:pt>
                <c:pt idx="117">
                  <c:v>127.142883927098</c:v>
                </c:pt>
                <c:pt idx="118">
                  <c:v>125.363708653742</c:v>
                </c:pt>
                <c:pt idx="119">
                  <c:v>124.237609419782</c:v>
                </c:pt>
                <c:pt idx="120">
                  <c:v>118.973444688149</c:v>
                </c:pt>
                <c:pt idx="121">
                  <c:v>121.453932887427</c:v>
                </c:pt>
                <c:pt idx="122">
                  <c:v>122.188234979436</c:v>
                </c:pt>
                <c:pt idx="123">
                  <c:v>119.410506609235</c:v>
                </c:pt>
                <c:pt idx="124">
                  <c:v>118.430036953747</c:v>
                </c:pt>
                <c:pt idx="125">
                  <c:v>117.475566863671</c:v>
                </c:pt>
                <c:pt idx="126">
                  <c:v>114.833981208381</c:v>
                </c:pt>
                <c:pt idx="127">
                  <c:v>113.939131097659</c:v>
                </c:pt>
                <c:pt idx="128">
                  <c:v>111.390340394237</c:v>
                </c:pt>
                <c:pt idx="129">
                  <c:v>54.123936384705</c:v>
                </c:pt>
                <c:pt idx="130">
                  <c:v>13.566827283435</c:v>
                </c:pt>
                <c:pt idx="131">
                  <c:v>13.9704791807054</c:v>
                </c:pt>
                <c:pt idx="132">
                  <c:v>54.3840356705352</c:v>
                </c:pt>
                <c:pt idx="133">
                  <c:v>87.3902763118311</c:v>
                </c:pt>
                <c:pt idx="134">
                  <c:v>98.5092577597572</c:v>
                </c:pt>
                <c:pt idx="135">
                  <c:v>97.7838909601962</c:v>
                </c:pt>
                <c:pt idx="136">
                  <c:v>84.332726558875</c:v>
                </c:pt>
                <c:pt idx="137">
                  <c:v>61.767243109797</c:v>
                </c:pt>
                <c:pt idx="138">
                  <c:v>48.7475871792126</c:v>
                </c:pt>
                <c:pt idx="139">
                  <c:v>30.7614955715663</c:v>
                </c:pt>
                <c:pt idx="140">
                  <c:v>15.2197612164043</c:v>
                </c:pt>
                <c:pt idx="141">
                  <c:v>2.66022032541467</c:v>
                </c:pt>
                <c:pt idx="142">
                  <c:v>-18.7918549452118</c:v>
                </c:pt>
                <c:pt idx="143">
                  <c:v>-46.2840281770052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-982804432"/>
        <c:axId val="-98280225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Sheet2!$H$3</c15:sqref>
                        </c15:formulaRef>
                      </c:ext>
                    </c:extLst>
                    <c:strCache>
                      <c:ptCount val="1"/>
                      <c:pt idx="0">
                        <c:v>CA-WT</c:v>
                      </c:pt>
                    </c:strCache>
                  </c:strRef>
                </c:tx>
                <c:spPr>
                  <a:ln w="31750" cap="rnd">
                    <a:solidFill>
                      <a:schemeClr val="accent1"/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dLbls>
                  <c:delete val="1"/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Sheet2!$AK$4:$AK$147</c15:sqref>
                        </c15:formulaRef>
                      </c:ext>
                    </c:extLst>
                    <c:strCache>
                      <c:ptCount val="144"/>
                      <c:pt idx="0">
                        <c:v>Hour1</c:v>
                      </c:pt>
                      <c:pt idx="6">
                        <c:v>Hour2</c:v>
                      </c:pt>
                      <c:pt idx="12">
                        <c:v>Hour3</c:v>
                      </c:pt>
                      <c:pt idx="18">
                        <c:v>Hour4</c:v>
                      </c:pt>
                      <c:pt idx="24">
                        <c:v>Hour5</c:v>
                      </c:pt>
                      <c:pt idx="30">
                        <c:v>Hour6</c:v>
                      </c:pt>
                      <c:pt idx="36">
                        <c:v>Hour7</c:v>
                      </c:pt>
                      <c:pt idx="42">
                        <c:v>Hour8</c:v>
                      </c:pt>
                      <c:pt idx="48">
                        <c:v>Hour9</c:v>
                      </c:pt>
                      <c:pt idx="54">
                        <c:v>Hour10</c:v>
                      </c:pt>
                      <c:pt idx="60">
                        <c:v>Hour11</c:v>
                      </c:pt>
                      <c:pt idx="66">
                        <c:v>Hour12</c:v>
                      </c:pt>
                      <c:pt idx="72">
                        <c:v>Hour13</c:v>
                      </c:pt>
                      <c:pt idx="78">
                        <c:v>Hour14</c:v>
                      </c:pt>
                      <c:pt idx="84">
                        <c:v>Hour15</c:v>
                      </c:pt>
                      <c:pt idx="90">
                        <c:v>Hour16</c:v>
                      </c:pt>
                      <c:pt idx="96">
                        <c:v>Hour17</c:v>
                      </c:pt>
                      <c:pt idx="102">
                        <c:v>Hour18</c:v>
                      </c:pt>
                      <c:pt idx="108">
                        <c:v>Hour19</c:v>
                      </c:pt>
                      <c:pt idx="114">
                        <c:v>Hour20</c:v>
                      </c:pt>
                      <c:pt idx="120">
                        <c:v>Hour21</c:v>
                      </c:pt>
                      <c:pt idx="126">
                        <c:v>Hour22</c:v>
                      </c:pt>
                      <c:pt idx="132">
                        <c:v>Hour23</c:v>
                      </c:pt>
                      <c:pt idx="138">
                        <c:v>Hour24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Sheet2!$H$4:$H$147</c15:sqref>
                        </c15:formulaRef>
                      </c:ext>
                    </c:extLst>
                    <c:numCache>
                      <c:formatCode>0</c:formatCode>
                      <c:ptCount val="144"/>
                      <c:pt idx="0">
                        <c:v>148.655</c:v>
                      </c:pt>
                      <c:pt idx="1">
                        <c:v>143.78</c:v>
                      </c:pt>
                      <c:pt idx="2">
                        <c:v>142.7465</c:v>
                      </c:pt>
                      <c:pt idx="3">
                        <c:v>140.712</c:v>
                      </c:pt>
                      <c:pt idx="4">
                        <c:v>138.528</c:v>
                      </c:pt>
                      <c:pt idx="5">
                        <c:v>136.409</c:v>
                      </c:pt>
                      <c:pt idx="6">
                        <c:v>134.303</c:v>
                      </c:pt>
                      <c:pt idx="7">
                        <c:v>131.3325</c:v>
                      </c:pt>
                      <c:pt idx="8">
                        <c:v>127.9915</c:v>
                      </c:pt>
                      <c:pt idx="9">
                        <c:v>126.0935</c:v>
                      </c:pt>
                      <c:pt idx="10">
                        <c:v>125.1055</c:v>
                      </c:pt>
                      <c:pt idx="11">
                        <c:v>125.0795</c:v>
                      </c:pt>
                      <c:pt idx="12">
                        <c:v>126.6525</c:v>
                      </c:pt>
                      <c:pt idx="13">
                        <c:v>128.648</c:v>
                      </c:pt>
                      <c:pt idx="14">
                        <c:v>130.6565</c:v>
                      </c:pt>
                      <c:pt idx="15">
                        <c:v>131.6835</c:v>
                      </c:pt>
                      <c:pt idx="16">
                        <c:v>131.768</c:v>
                      </c:pt>
                      <c:pt idx="17">
                        <c:v>133.471</c:v>
                      </c:pt>
                      <c:pt idx="18">
                        <c:v>135.4015</c:v>
                      </c:pt>
                      <c:pt idx="19">
                        <c:v>137.5985</c:v>
                      </c:pt>
                      <c:pt idx="20">
                        <c:v>139.8215</c:v>
                      </c:pt>
                      <c:pt idx="21">
                        <c:v>141.973</c:v>
                      </c:pt>
                      <c:pt idx="22">
                        <c:v>143.9425</c:v>
                      </c:pt>
                      <c:pt idx="23">
                        <c:v>148.356</c:v>
                      </c:pt>
                      <c:pt idx="24">
                        <c:v>149.8575</c:v>
                      </c:pt>
                      <c:pt idx="25">
                        <c:v>156.819</c:v>
                      </c:pt>
                      <c:pt idx="26">
                        <c:v>168.025</c:v>
                      </c:pt>
                      <c:pt idx="27">
                        <c:v>193.7</c:v>
                      </c:pt>
                      <c:pt idx="28">
                        <c:v>198.809</c:v>
                      </c:pt>
                      <c:pt idx="29">
                        <c:v>206.557</c:v>
                      </c:pt>
                      <c:pt idx="30">
                        <c:v>217.8345</c:v>
                      </c:pt>
                      <c:pt idx="31">
                        <c:v>217.1845</c:v>
                      </c:pt>
                      <c:pt idx="32">
                        <c:v>202.7935</c:v>
                      </c:pt>
                      <c:pt idx="33">
                        <c:v>209.2415</c:v>
                      </c:pt>
                      <c:pt idx="34">
                        <c:v>215.9105</c:v>
                      </c:pt>
                      <c:pt idx="35">
                        <c:v>218.946</c:v>
                      </c:pt>
                      <c:pt idx="36">
                        <c:v>241.371</c:v>
                      </c:pt>
                      <c:pt idx="37">
                        <c:v>249.81595803728</c:v>
                      </c:pt>
                      <c:pt idx="38">
                        <c:v>250</c:v>
                      </c:pt>
                      <c:pt idx="39">
                        <c:v>249.259109675404</c:v>
                      </c:pt>
                      <c:pt idx="40">
                        <c:v>247.812550851935</c:v>
                      </c:pt>
                      <c:pt idx="41">
                        <c:v>246.656424857726</c:v>
                      </c:pt>
                      <c:pt idx="42">
                        <c:v>250</c:v>
                      </c:pt>
                      <c:pt idx="43">
                        <c:v>248.471236825932</c:v>
                      </c:pt>
                      <c:pt idx="44">
                        <c:v>246.851901686837</c:v>
                      </c:pt>
                      <c:pt idx="45">
                        <c:v>250</c:v>
                      </c:pt>
                      <c:pt idx="46">
                        <c:v>250</c:v>
                      </c:pt>
                      <c:pt idx="47">
                        <c:v>247.694478380562</c:v>
                      </c:pt>
                      <c:pt idx="48">
                        <c:v>240.294835063058</c:v>
                      </c:pt>
                      <c:pt idx="49">
                        <c:v>224.484463378468</c:v>
                      </c:pt>
                      <c:pt idx="50">
                        <c:v>201.997594500647</c:v>
                      </c:pt>
                      <c:pt idx="51">
                        <c:v>176.852328458792</c:v>
                      </c:pt>
                      <c:pt idx="52">
                        <c:v>174.293925093304</c:v>
                      </c:pt>
                      <c:pt idx="53">
                        <c:v>177.865963419363</c:v>
                      </c:pt>
                      <c:pt idx="54">
                        <c:v>173.521662706082</c:v>
                      </c:pt>
                      <c:pt idx="55">
                        <c:v>163.853971346732</c:v>
                      </c:pt>
                      <c:pt idx="56">
                        <c:v>162.582132033681</c:v>
                      </c:pt>
                      <c:pt idx="57">
                        <c:v>161.338147626106</c:v>
                      </c:pt>
                      <c:pt idx="58">
                        <c:v>152.811717824933</c:v>
                      </c:pt>
                      <c:pt idx="59">
                        <c:v>151.662552380987</c:v>
                      </c:pt>
                      <c:pt idx="60">
                        <c:v>150.538167043044</c:v>
                      </c:pt>
                      <c:pt idx="61">
                        <c:v>149.437757053813</c:v>
                      </c:pt>
                      <c:pt idx="62">
                        <c:v>153.940856113722</c:v>
                      </c:pt>
                      <c:pt idx="63">
                        <c:v>152.860057667375</c:v>
                      </c:pt>
                      <c:pt idx="64">
                        <c:v>148.269973670671</c:v>
                      </c:pt>
                      <c:pt idx="65">
                        <c:v>149.250220367757</c:v>
                      </c:pt>
                      <c:pt idx="66">
                        <c:v>148.246219742981</c:v>
                      </c:pt>
                      <c:pt idx="67">
                        <c:v>149.256545243264</c:v>
                      </c:pt>
                      <c:pt idx="68">
                        <c:v>144.831740793339</c:v>
                      </c:pt>
                      <c:pt idx="69">
                        <c:v>145.872217950171</c:v>
                      </c:pt>
                      <c:pt idx="70">
                        <c:v>143.510516015594</c:v>
                      </c:pt>
                      <c:pt idx="71">
                        <c:v>144.580474073478</c:v>
                      </c:pt>
                      <c:pt idx="72">
                        <c:v>142.282298093834</c:v>
                      </c:pt>
                      <c:pt idx="73">
                        <c:v>138.096342984885</c:v>
                      </c:pt>
                      <c:pt idx="74">
                        <c:v>149.182185775297</c:v>
                      </c:pt>
                      <c:pt idx="75">
                        <c:v>174.862337653863</c:v>
                      </c:pt>
                      <c:pt idx="76">
                        <c:v>175.981</c:v>
                      </c:pt>
                      <c:pt idx="77">
                        <c:v>181.077</c:v>
                      </c:pt>
                      <c:pt idx="78">
                        <c:v>172.861</c:v>
                      </c:pt>
                      <c:pt idx="79">
                        <c:v>171.561</c:v>
                      </c:pt>
                      <c:pt idx="80">
                        <c:v>172.211</c:v>
                      </c:pt>
                      <c:pt idx="81">
                        <c:v>169.2535</c:v>
                      </c:pt>
                      <c:pt idx="82">
                        <c:v>162.786</c:v>
                      </c:pt>
                      <c:pt idx="83">
                        <c:v>164.4955</c:v>
                      </c:pt>
                      <c:pt idx="84">
                        <c:v>172.9</c:v>
                      </c:pt>
                      <c:pt idx="85">
                        <c:v>181.727</c:v>
                      </c:pt>
                      <c:pt idx="86">
                        <c:v>181.8375</c:v>
                      </c:pt>
                      <c:pt idx="87">
                        <c:v>180.765</c:v>
                      </c:pt>
                      <c:pt idx="88">
                        <c:v>177.9635</c:v>
                      </c:pt>
                      <c:pt idx="89">
                        <c:v>167.674</c:v>
                      </c:pt>
                      <c:pt idx="90">
                        <c:v>158.574</c:v>
                      </c:pt>
                      <c:pt idx="91">
                        <c:v>158.0735</c:v>
                      </c:pt>
                      <c:pt idx="92">
                        <c:v>159.4905</c:v>
                      </c:pt>
                      <c:pt idx="93">
                        <c:v>180.453</c:v>
                      </c:pt>
                      <c:pt idx="94">
                        <c:v>213.642</c:v>
                      </c:pt>
                      <c:pt idx="95">
                        <c:v>233.9805</c:v>
                      </c:pt>
                      <c:pt idx="96">
                        <c:v>250</c:v>
                      </c:pt>
                      <c:pt idx="97">
                        <c:v>230.510182977918</c:v>
                      </c:pt>
                      <c:pt idx="98">
                        <c:v>188.930511029518</c:v>
                      </c:pt>
                      <c:pt idx="99">
                        <c:v>191.956881284115</c:v>
                      </c:pt>
                      <c:pt idx="100">
                        <c:v>191.441755858953</c:v>
                      </c:pt>
                      <c:pt idx="101">
                        <c:v>197.553882142294</c:v>
                      </c:pt>
                      <c:pt idx="102">
                        <c:v>166.439848493266</c:v>
                      </c:pt>
                      <c:pt idx="103">
                        <c:v>166.2615201085</c:v>
                      </c:pt>
                      <c:pt idx="104">
                        <c:v>231.193141585144</c:v>
                      </c:pt>
                      <c:pt idx="105">
                        <c:v>248.967877033305</c:v>
                      </c:pt>
                      <c:pt idx="106">
                        <c:v>226.569418730596</c:v>
                      </c:pt>
                      <c:pt idx="107">
                        <c:v>181.259796952953</c:v>
                      </c:pt>
                      <c:pt idx="108">
                        <c:v>187.569728608648</c:v>
                      </c:pt>
                      <c:pt idx="109">
                        <c:v>198.995183670726</c:v>
                      </c:pt>
                      <c:pt idx="110">
                        <c:v>182.135644872419</c:v>
                      </c:pt>
                      <c:pt idx="111">
                        <c:v>166.986098416759</c:v>
                      </c:pt>
                      <c:pt idx="112">
                        <c:v>171.521919383648</c:v>
                      </c:pt>
                      <c:pt idx="113">
                        <c:v>175.583366245714</c:v>
                      </c:pt>
                      <c:pt idx="114">
                        <c:v>151.337641350239</c:v>
                      </c:pt>
                      <c:pt idx="115">
                        <c:v>129.862921392627</c:v>
                      </c:pt>
                      <c:pt idx="116">
                        <c:v>128.436814222647</c:v>
                      </c:pt>
                      <c:pt idx="117">
                        <c:v>125.871455087827</c:v>
                      </c:pt>
                      <c:pt idx="118">
                        <c:v>124.110071567205</c:v>
                      </c:pt>
                      <c:pt idx="119">
                        <c:v>122.995233325584</c:v>
                      </c:pt>
                      <c:pt idx="120">
                        <c:v>117.783710241267</c:v>
                      </c:pt>
                      <c:pt idx="121">
                        <c:v>120.239393558552</c:v>
                      </c:pt>
                      <c:pt idx="122">
                        <c:v>120.966352629642</c:v>
                      </c:pt>
                      <c:pt idx="123">
                        <c:v>118.216401543142</c:v>
                      </c:pt>
                      <c:pt idx="124">
                        <c:v>117.245736584209</c:v>
                      </c:pt>
                      <c:pt idx="125">
                        <c:v>116.300811195034</c:v>
                      </c:pt>
                      <c:pt idx="126">
                        <c:v>113.685641396297</c:v>
                      </c:pt>
                      <c:pt idx="127" c:formatCode="0.00">
                        <c:v>112.799739786682</c:v>
                      </c:pt>
                      <c:pt idx="128" c:formatCode="0.00">
                        <c:v>132.922436990295</c:v>
                      </c:pt>
                      <c:pt idx="129" c:formatCode="0.00">
                        <c:v>128.489002926966</c:v>
                      </c:pt>
                      <c:pt idx="130" c:formatCode="0.00">
                        <c:v>124.878</c:v>
                      </c:pt>
                      <c:pt idx="131">
                        <c:v>121.284414974461</c:v>
                      </c:pt>
                      <c:pt idx="132">
                        <c:v>128.09019531383</c:v>
                      </c:pt>
                      <c:pt idx="133">
                        <c:v>134.056</c:v>
                      </c:pt>
                      <c:pt idx="134">
                        <c:v>140.357613945411</c:v>
                      </c:pt>
                      <c:pt idx="135">
                        <c:v>143.282207527626</c:v>
                      </c:pt>
                      <c:pt idx="136">
                        <c:v>136.5</c:v>
                      </c:pt>
                      <c:pt idx="137">
                        <c:v>121.069699906362</c:v>
                      </c:pt>
                      <c:pt idx="138">
                        <c:v>117.9945</c:v>
                      </c:pt>
                      <c:pt idx="139">
                        <c:v>112.0795</c:v>
                      </c:pt>
                      <c:pt idx="140">
                        <c:v>105.1375</c:v>
                      </c:pt>
                      <c:pt idx="141">
                        <c:v>105.3975</c:v>
                      </c:pt>
                      <c:pt idx="142">
                        <c:v>104.442</c:v>
                      </c:pt>
                      <c:pt idx="143">
                        <c:v>107.0615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Sheet2!$AC$3</c15:sqref>
                        </c15:formulaRef>
                      </c:ext>
                    </c:extLst>
                    <c:strCache>
                      <c:ptCount val="1"/>
                      <c:pt idx="0">
                        <c:v>WT</c:v>
                      </c:pt>
                    </c:strCache>
                  </c:strRef>
                </c:tx>
                <c:spPr>
                  <a:ln w="31750" cap="rnd">
                    <a:solidFill>
                      <a:schemeClr val="accent2"/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dLbls>
                  <c:delete val="1"/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Sheet2!$AK$4:$AK$147</c15:sqref>
                        </c15:formulaRef>
                      </c:ext>
                    </c:extLst>
                    <c:strCache>
                      <c:ptCount val="144"/>
                      <c:pt idx="0">
                        <c:v>Hour1</c:v>
                      </c:pt>
                      <c:pt idx="6">
                        <c:v>Hour2</c:v>
                      </c:pt>
                      <c:pt idx="12">
                        <c:v>Hour3</c:v>
                      </c:pt>
                      <c:pt idx="18">
                        <c:v>Hour4</c:v>
                      </c:pt>
                      <c:pt idx="24">
                        <c:v>Hour5</c:v>
                      </c:pt>
                      <c:pt idx="30">
                        <c:v>Hour6</c:v>
                      </c:pt>
                      <c:pt idx="36">
                        <c:v>Hour7</c:v>
                      </c:pt>
                      <c:pt idx="42">
                        <c:v>Hour8</c:v>
                      </c:pt>
                      <c:pt idx="48">
                        <c:v>Hour9</c:v>
                      </c:pt>
                      <c:pt idx="54">
                        <c:v>Hour10</c:v>
                      </c:pt>
                      <c:pt idx="60">
                        <c:v>Hour11</c:v>
                      </c:pt>
                      <c:pt idx="66">
                        <c:v>Hour12</c:v>
                      </c:pt>
                      <c:pt idx="72">
                        <c:v>Hour13</c:v>
                      </c:pt>
                      <c:pt idx="78">
                        <c:v>Hour14</c:v>
                      </c:pt>
                      <c:pt idx="84">
                        <c:v>Hour15</c:v>
                      </c:pt>
                      <c:pt idx="90">
                        <c:v>Hour16</c:v>
                      </c:pt>
                      <c:pt idx="96">
                        <c:v>Hour17</c:v>
                      </c:pt>
                      <c:pt idx="102">
                        <c:v>Hour18</c:v>
                      </c:pt>
                      <c:pt idx="108">
                        <c:v>Hour19</c:v>
                      </c:pt>
                      <c:pt idx="114">
                        <c:v>Hour20</c:v>
                      </c:pt>
                      <c:pt idx="120">
                        <c:v>Hour21</c:v>
                      </c:pt>
                      <c:pt idx="126">
                        <c:v>Hour22</c:v>
                      </c:pt>
                      <c:pt idx="132">
                        <c:v>Hour23</c:v>
                      </c:pt>
                      <c:pt idx="138">
                        <c:v>Hour24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Sheet2!$AC$4:$AC$147</c15:sqref>
                        </c15:formulaRef>
                      </c:ext>
                    </c:extLst>
                    <c:numCache>
                      <c:formatCode>0</c:formatCode>
                      <c:ptCount val="144"/>
                      <c:pt idx="0">
                        <c:v>148.655</c:v>
                      </c:pt>
                      <c:pt idx="1">
                        <c:v>143.78</c:v>
                      </c:pt>
                      <c:pt idx="2">
                        <c:v>142.7465</c:v>
                      </c:pt>
                      <c:pt idx="3">
                        <c:v>140.712</c:v>
                      </c:pt>
                      <c:pt idx="4">
                        <c:v>138.528</c:v>
                      </c:pt>
                      <c:pt idx="5">
                        <c:v>136.409</c:v>
                      </c:pt>
                      <c:pt idx="6">
                        <c:v>134.303</c:v>
                      </c:pt>
                      <c:pt idx="7">
                        <c:v>131.3325</c:v>
                      </c:pt>
                      <c:pt idx="8">
                        <c:v>127.9915</c:v>
                      </c:pt>
                      <c:pt idx="9">
                        <c:v>126.0935</c:v>
                      </c:pt>
                      <c:pt idx="10">
                        <c:v>125.1055</c:v>
                      </c:pt>
                      <c:pt idx="11">
                        <c:v>125.0795</c:v>
                      </c:pt>
                      <c:pt idx="12">
                        <c:v>126.6525</c:v>
                      </c:pt>
                      <c:pt idx="13">
                        <c:v>128.648</c:v>
                      </c:pt>
                      <c:pt idx="14">
                        <c:v>130.6565</c:v>
                      </c:pt>
                      <c:pt idx="15">
                        <c:v>131.6835</c:v>
                      </c:pt>
                      <c:pt idx="16">
                        <c:v>131.768</c:v>
                      </c:pt>
                      <c:pt idx="17">
                        <c:v>133.471</c:v>
                      </c:pt>
                      <c:pt idx="18">
                        <c:v>135.4015</c:v>
                      </c:pt>
                      <c:pt idx="19">
                        <c:v>137.5985</c:v>
                      </c:pt>
                      <c:pt idx="20">
                        <c:v>139.8215</c:v>
                      </c:pt>
                      <c:pt idx="21">
                        <c:v>141.973</c:v>
                      </c:pt>
                      <c:pt idx="22">
                        <c:v>143.9425</c:v>
                      </c:pt>
                      <c:pt idx="23">
                        <c:v>148.356</c:v>
                      </c:pt>
                      <c:pt idx="24">
                        <c:v>149.8575</c:v>
                      </c:pt>
                      <c:pt idx="25">
                        <c:v>156.819</c:v>
                      </c:pt>
                      <c:pt idx="26">
                        <c:v>168.025</c:v>
                      </c:pt>
                      <c:pt idx="27">
                        <c:v>193.7</c:v>
                      </c:pt>
                      <c:pt idx="28">
                        <c:v>198.809</c:v>
                      </c:pt>
                      <c:pt idx="29">
                        <c:v>206.557</c:v>
                      </c:pt>
                      <c:pt idx="30">
                        <c:v>217.8345</c:v>
                      </c:pt>
                      <c:pt idx="31">
                        <c:v>217.1845</c:v>
                      </c:pt>
                      <c:pt idx="32">
                        <c:v>202.7935</c:v>
                      </c:pt>
                      <c:pt idx="33">
                        <c:v>209.2415</c:v>
                      </c:pt>
                      <c:pt idx="34">
                        <c:v>215.9105</c:v>
                      </c:pt>
                      <c:pt idx="35">
                        <c:v>218.042023220596</c:v>
                      </c:pt>
                      <c:pt idx="36">
                        <c:v>159.710247349823</c:v>
                      </c:pt>
                      <c:pt idx="37">
                        <c:v>161.68525795053</c:v>
                      </c:pt>
                      <c:pt idx="38">
                        <c:v>180.089853609288</c:v>
                      </c:pt>
                      <c:pt idx="39">
                        <c:v>175.901116607774</c:v>
                      </c:pt>
                      <c:pt idx="40">
                        <c:v>158.727924280666</c:v>
                      </c:pt>
                      <c:pt idx="41">
                        <c:v>209.878963149924</c:v>
                      </c:pt>
                      <c:pt idx="42">
                        <c:v>218.042023220596</c:v>
                      </c:pt>
                      <c:pt idx="43">
                        <c:v>105.09491367996</c:v>
                      </c:pt>
                      <c:pt idx="44">
                        <c:v>95.1916961130742</c:v>
                      </c:pt>
                      <c:pt idx="45">
                        <c:v>197.420510853104</c:v>
                      </c:pt>
                      <c:pt idx="46">
                        <c:v>250</c:v>
                      </c:pt>
                      <c:pt idx="47">
                        <c:v>97.4315921251894</c:v>
                      </c:pt>
                      <c:pt idx="48">
                        <c:v>68.4692741039879</c:v>
                      </c:pt>
                      <c:pt idx="49">
                        <c:v>54.1358586572439</c:v>
                      </c:pt>
                      <c:pt idx="50">
                        <c:v>33.0908339222615</c:v>
                      </c:pt>
                      <c:pt idx="51">
                        <c:v>9.35354972236246</c:v>
                      </c:pt>
                      <c:pt idx="52">
                        <c:v>6.44749924280666</c:v>
                      </c:pt>
                      <c:pt idx="53">
                        <c:v>11.3808712771328</c:v>
                      </c:pt>
                      <c:pt idx="54">
                        <c:v>8.36703886925793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8.04218374558306</c:v>
                      </c:pt>
                      <c:pt idx="75">
                        <c:v>37.8406875315497</c:v>
                      </c:pt>
                      <c:pt idx="76">
                        <c:v>86.500340232206</c:v>
                      </c:pt>
                      <c:pt idx="77">
                        <c:v>147.207161029783</c:v>
                      </c:pt>
                      <c:pt idx="78">
                        <c:v>172.861</c:v>
                      </c:pt>
                      <c:pt idx="79">
                        <c:v>171.561</c:v>
                      </c:pt>
                      <c:pt idx="80">
                        <c:v>172.211</c:v>
                      </c:pt>
                      <c:pt idx="81">
                        <c:v>169.2535</c:v>
                      </c:pt>
                      <c:pt idx="82">
                        <c:v>162.786</c:v>
                      </c:pt>
                      <c:pt idx="83">
                        <c:v>164.4955</c:v>
                      </c:pt>
                      <c:pt idx="84">
                        <c:v>172.9</c:v>
                      </c:pt>
                      <c:pt idx="85">
                        <c:v>181.727</c:v>
                      </c:pt>
                      <c:pt idx="86">
                        <c:v>181.8375</c:v>
                      </c:pt>
                      <c:pt idx="87">
                        <c:v>180.765</c:v>
                      </c:pt>
                      <c:pt idx="88">
                        <c:v>177.9635</c:v>
                      </c:pt>
                      <c:pt idx="89">
                        <c:v>167.674</c:v>
                      </c:pt>
                      <c:pt idx="90">
                        <c:v>158.574</c:v>
                      </c:pt>
                      <c:pt idx="91">
                        <c:v>158.0735</c:v>
                      </c:pt>
                      <c:pt idx="92">
                        <c:v>159.4905</c:v>
                      </c:pt>
                      <c:pt idx="93">
                        <c:v>180.453</c:v>
                      </c:pt>
                      <c:pt idx="94">
                        <c:v>204.16045229682</c:v>
                      </c:pt>
                      <c:pt idx="95">
                        <c:v>233.9805</c:v>
                      </c:pt>
                      <c:pt idx="96">
                        <c:v>181.145957597173</c:v>
                      </c:pt>
                      <c:pt idx="97">
                        <c:v>83.6973639575972</c:v>
                      </c:pt>
                      <c:pt idx="98">
                        <c:v>46.4761554770318</c:v>
                      </c:pt>
                      <c:pt idx="99">
                        <c:v>46.4761554770318</c:v>
                      </c:pt>
                      <c:pt idx="100">
                        <c:v>50.2429328621908</c:v>
                      </c:pt>
                      <c:pt idx="101">
                        <c:v>55.2715840484603</c:v>
                      </c:pt>
                      <c:pt idx="102">
                        <c:v>26.4082544169611</c:v>
                      </c:pt>
                      <c:pt idx="103">
                        <c:v>30.3549974760222</c:v>
                      </c:pt>
                      <c:pt idx="104">
                        <c:v>92.2471186269561</c:v>
                      </c:pt>
                      <c:pt idx="105">
                        <c:v>130.833739525492</c:v>
                      </c:pt>
                      <c:pt idx="106">
                        <c:v>88.6332720848056</c:v>
                      </c:pt>
                      <c:pt idx="107">
                        <c:v>45.4228127208481</c:v>
                      </c:pt>
                      <c:pt idx="108">
                        <c:v>51.8957617364967</c:v>
                      </c:pt>
                      <c:pt idx="109">
                        <c:v>65.3547208480565</c:v>
                      </c:pt>
                      <c:pt idx="110">
                        <c:v>48.6132741039879</c:v>
                      </c:pt>
                      <c:pt idx="111">
                        <c:v>35.4357758707724</c:v>
                      </c:pt>
                      <c:pt idx="112">
                        <c:v>41.3097546693589</c:v>
                      </c:pt>
                      <c:pt idx="113">
                        <c:v>45.4228127208481</c:v>
                      </c:pt>
                      <c:pt idx="114">
                        <c:v>23.0550550227158</c:v>
                      </c:pt>
                      <c:pt idx="115">
                        <c:v>2.81776880363454</c:v>
                      </c:pt>
                      <c:pt idx="116">
                        <c:v>1.38579000504797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22.646</c:v>
                      </c:pt>
                      <c:pt idx="129">
                        <c:v>74.906305906108</c:v>
                      </c:pt>
                      <c:pt idx="130">
                        <c:v>111.446840989399</c:v>
                      </c:pt>
                      <c:pt idx="131">
                        <c:v>107.453640585563</c:v>
                      </c:pt>
                      <c:pt idx="132">
                        <c:v>74.2500000000001</c:v>
                      </c:pt>
                      <c:pt idx="133">
                        <c:v>47.5396264512872</c:v>
                      </c:pt>
                      <c:pt idx="134">
                        <c:v>42.8334487632509</c:v>
                      </c:pt>
                      <c:pt idx="135">
                        <c:v>46.4761554770318</c:v>
                      </c:pt>
                      <c:pt idx="136">
                        <c:v>53.0106007067138</c:v>
                      </c:pt>
                      <c:pt idx="137">
                        <c:v>59.9201292276628</c:v>
                      </c:pt>
                      <c:pt idx="138">
                        <c:v>69.7343886925795</c:v>
                      </c:pt>
                      <c:pt idx="139">
                        <c:v>81.6256193841494</c:v>
                      </c:pt>
                      <c:pt idx="140">
                        <c:v>90.0699363957597</c:v>
                      </c:pt>
                      <c:pt idx="141">
                        <c:v>102.763881877839</c:v>
                      </c:pt>
                      <c:pt idx="142">
                        <c:v>104.442</c:v>
                      </c:pt>
                      <c:pt idx="143">
                        <c:v>107.0615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Sheet2!$I$3</c15:sqref>
                        </c15:formulaRef>
                      </c:ext>
                    </c:extLst>
                    <c:strCache>
                      <c:ptCount val="1"/>
                      <c:pt idx="0">
                        <c:v>Load</c:v>
                      </c:pt>
                    </c:strCache>
                  </c:strRef>
                </c:tx>
                <c:spPr>
                  <a:ln w="31750" cap="rnd">
                    <a:solidFill>
                      <a:schemeClr val="accent3"/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dLbls>
                  <c:delete val="1"/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Sheet2!$AK$4:$AK$147</c15:sqref>
                        </c15:formulaRef>
                      </c:ext>
                    </c:extLst>
                    <c:strCache>
                      <c:ptCount val="144"/>
                      <c:pt idx="0">
                        <c:v>Hour1</c:v>
                      </c:pt>
                      <c:pt idx="6">
                        <c:v>Hour2</c:v>
                      </c:pt>
                      <c:pt idx="12">
                        <c:v>Hour3</c:v>
                      </c:pt>
                      <c:pt idx="18">
                        <c:v>Hour4</c:v>
                      </c:pt>
                      <c:pt idx="24">
                        <c:v>Hour5</c:v>
                      </c:pt>
                      <c:pt idx="30">
                        <c:v>Hour6</c:v>
                      </c:pt>
                      <c:pt idx="36">
                        <c:v>Hour7</c:v>
                      </c:pt>
                      <c:pt idx="42">
                        <c:v>Hour8</c:v>
                      </c:pt>
                      <c:pt idx="48">
                        <c:v>Hour9</c:v>
                      </c:pt>
                      <c:pt idx="54">
                        <c:v>Hour10</c:v>
                      </c:pt>
                      <c:pt idx="60">
                        <c:v>Hour11</c:v>
                      </c:pt>
                      <c:pt idx="66">
                        <c:v>Hour12</c:v>
                      </c:pt>
                      <c:pt idx="72">
                        <c:v>Hour13</c:v>
                      </c:pt>
                      <c:pt idx="78">
                        <c:v>Hour14</c:v>
                      </c:pt>
                      <c:pt idx="84">
                        <c:v>Hour15</c:v>
                      </c:pt>
                      <c:pt idx="90">
                        <c:v>Hour16</c:v>
                      </c:pt>
                      <c:pt idx="96">
                        <c:v>Hour17</c:v>
                      </c:pt>
                      <c:pt idx="102">
                        <c:v>Hour18</c:v>
                      </c:pt>
                      <c:pt idx="108">
                        <c:v>Hour19</c:v>
                      </c:pt>
                      <c:pt idx="114">
                        <c:v>Hour20</c:v>
                      </c:pt>
                      <c:pt idx="120">
                        <c:v>Hour21</c:v>
                      </c:pt>
                      <c:pt idx="126">
                        <c:v>Hour22</c:v>
                      </c:pt>
                      <c:pt idx="132">
                        <c:v>Hour23</c:v>
                      </c:pt>
                      <c:pt idx="138">
                        <c:v>Hour24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Sheet2!$I$4:$I$147</c15:sqref>
                        </c15:formulaRef>
                      </c:ext>
                    </c:extLst>
                    <c:numCache>
                      <c:formatCode>0</c:formatCode>
                      <c:ptCount val="144"/>
                      <c:pt idx="0">
                        <c:v>148.655</c:v>
                      </c:pt>
                      <c:pt idx="1">
                        <c:v>143.78</c:v>
                      </c:pt>
                      <c:pt idx="2">
                        <c:v>142.7465</c:v>
                      </c:pt>
                      <c:pt idx="3">
                        <c:v>140.712</c:v>
                      </c:pt>
                      <c:pt idx="4">
                        <c:v>138.528</c:v>
                      </c:pt>
                      <c:pt idx="5">
                        <c:v>136.409</c:v>
                      </c:pt>
                      <c:pt idx="6">
                        <c:v>134.303</c:v>
                      </c:pt>
                      <c:pt idx="7">
                        <c:v>131.3325</c:v>
                      </c:pt>
                      <c:pt idx="8">
                        <c:v>127.9915</c:v>
                      </c:pt>
                      <c:pt idx="9">
                        <c:v>126.0935</c:v>
                      </c:pt>
                      <c:pt idx="10">
                        <c:v>125.1055</c:v>
                      </c:pt>
                      <c:pt idx="11">
                        <c:v>125.0795</c:v>
                      </c:pt>
                      <c:pt idx="12">
                        <c:v>126.6525</c:v>
                      </c:pt>
                      <c:pt idx="13">
                        <c:v>128.648</c:v>
                      </c:pt>
                      <c:pt idx="14">
                        <c:v>130.6565</c:v>
                      </c:pt>
                      <c:pt idx="15">
                        <c:v>131.6835</c:v>
                      </c:pt>
                      <c:pt idx="16">
                        <c:v>131.768</c:v>
                      </c:pt>
                      <c:pt idx="17">
                        <c:v>133.471</c:v>
                      </c:pt>
                      <c:pt idx="18">
                        <c:v>135.4015</c:v>
                      </c:pt>
                      <c:pt idx="19">
                        <c:v>137.5985</c:v>
                      </c:pt>
                      <c:pt idx="20">
                        <c:v>139.8215</c:v>
                      </c:pt>
                      <c:pt idx="21">
                        <c:v>141.973</c:v>
                      </c:pt>
                      <c:pt idx="22">
                        <c:v>143.9425</c:v>
                      </c:pt>
                      <c:pt idx="23">
                        <c:v>148.356</c:v>
                      </c:pt>
                      <c:pt idx="24">
                        <c:v>149.8575</c:v>
                      </c:pt>
                      <c:pt idx="25">
                        <c:v>156.819</c:v>
                      </c:pt>
                      <c:pt idx="26">
                        <c:v>168.025</c:v>
                      </c:pt>
                      <c:pt idx="27">
                        <c:v>193.7</c:v>
                      </c:pt>
                      <c:pt idx="28">
                        <c:v>198.809</c:v>
                      </c:pt>
                      <c:pt idx="29">
                        <c:v>206.557</c:v>
                      </c:pt>
                      <c:pt idx="30">
                        <c:v>217.8345</c:v>
                      </c:pt>
                      <c:pt idx="31">
                        <c:v>217.1845</c:v>
                      </c:pt>
                      <c:pt idx="32">
                        <c:v>202.7935</c:v>
                      </c:pt>
                      <c:pt idx="33">
                        <c:v>209.2415</c:v>
                      </c:pt>
                      <c:pt idx="34">
                        <c:v>215.9105</c:v>
                      </c:pt>
                      <c:pt idx="35">
                        <c:v>218.946</c:v>
                      </c:pt>
                      <c:pt idx="36">
                        <c:v>241.371</c:v>
                      </c:pt>
                      <c:pt idx="37">
                        <c:v>250</c:v>
                      </c:pt>
                      <c:pt idx="38">
                        <c:v>250</c:v>
                      </c:pt>
                      <c:pt idx="39">
                        <c:v>250</c:v>
                      </c:pt>
                      <c:pt idx="40">
                        <c:v>250</c:v>
                      </c:pt>
                      <c:pt idx="41">
                        <c:v>250</c:v>
                      </c:pt>
                      <c:pt idx="42">
                        <c:v>250</c:v>
                      </c:pt>
                      <c:pt idx="43">
                        <c:v>250</c:v>
                      </c:pt>
                      <c:pt idx="44">
                        <c:v>250</c:v>
                      </c:pt>
                      <c:pt idx="45">
                        <c:v>250</c:v>
                      </c:pt>
                      <c:pt idx="46">
                        <c:v>250</c:v>
                      </c:pt>
                      <c:pt idx="47">
                        <c:v>250</c:v>
                      </c:pt>
                      <c:pt idx="48">
                        <c:v>250</c:v>
                      </c:pt>
                      <c:pt idx="49">
                        <c:v>250</c:v>
                      </c:pt>
                      <c:pt idx="50">
                        <c:v>250</c:v>
                      </c:pt>
                      <c:pt idx="51">
                        <c:v>250</c:v>
                      </c:pt>
                      <c:pt idx="52">
                        <c:v>250</c:v>
                      </c:pt>
                      <c:pt idx="53">
                        <c:v>250</c:v>
                      </c:pt>
                      <c:pt idx="54">
                        <c:v>250</c:v>
                      </c:pt>
                      <c:pt idx="55">
                        <c:v>250</c:v>
                      </c:pt>
                      <c:pt idx="56">
                        <c:v>249.3855</c:v>
                      </c:pt>
                      <c:pt idx="57">
                        <c:v>224.133</c:v>
                      </c:pt>
                      <c:pt idx="58">
                        <c:v>198.6335</c:v>
                      </c:pt>
                      <c:pt idx="59">
                        <c:v>203.8725</c:v>
                      </c:pt>
                      <c:pt idx="60">
                        <c:v>213.5445</c:v>
                      </c:pt>
                      <c:pt idx="61">
                        <c:v>213.7915</c:v>
                      </c:pt>
                      <c:pt idx="62">
                        <c:v>218.7185</c:v>
                      </c:pt>
                      <c:pt idx="63">
                        <c:v>212.264</c:v>
                      </c:pt>
                      <c:pt idx="64">
                        <c:v>210.8145</c:v>
                      </c:pt>
                      <c:pt idx="65">
                        <c:v>215.2605</c:v>
                      </c:pt>
                      <c:pt idx="66">
                        <c:v>236.1125</c:v>
                      </c:pt>
                      <c:pt idx="67">
                        <c:v>246.545</c:v>
                      </c:pt>
                      <c:pt idx="68">
                        <c:v>250</c:v>
                      </c:pt>
                      <c:pt idx="69">
                        <c:v>250</c:v>
                      </c:pt>
                      <c:pt idx="70">
                        <c:v>250</c:v>
                      </c:pt>
                      <c:pt idx="71">
                        <c:v>250</c:v>
                      </c:pt>
                      <c:pt idx="72">
                        <c:v>233.7855</c:v>
                      </c:pt>
                      <c:pt idx="73">
                        <c:v>217.1975</c:v>
                      </c:pt>
                      <c:pt idx="74">
                        <c:v>204.7435</c:v>
                      </c:pt>
                      <c:pt idx="75">
                        <c:v>189.124</c:v>
                      </c:pt>
                      <c:pt idx="76">
                        <c:v>175.981</c:v>
                      </c:pt>
                      <c:pt idx="77">
                        <c:v>181.077</c:v>
                      </c:pt>
                      <c:pt idx="78">
                        <c:v>172.861</c:v>
                      </c:pt>
                      <c:pt idx="79">
                        <c:v>171.561</c:v>
                      </c:pt>
                      <c:pt idx="80">
                        <c:v>172.211</c:v>
                      </c:pt>
                      <c:pt idx="81">
                        <c:v>169.2535</c:v>
                      </c:pt>
                      <c:pt idx="82">
                        <c:v>162.786</c:v>
                      </c:pt>
                      <c:pt idx="83">
                        <c:v>164.4955</c:v>
                      </c:pt>
                      <c:pt idx="84">
                        <c:v>172.9</c:v>
                      </c:pt>
                      <c:pt idx="85">
                        <c:v>181.727</c:v>
                      </c:pt>
                      <c:pt idx="86">
                        <c:v>181.8375</c:v>
                      </c:pt>
                      <c:pt idx="87">
                        <c:v>180.765</c:v>
                      </c:pt>
                      <c:pt idx="88">
                        <c:v>177.9635</c:v>
                      </c:pt>
                      <c:pt idx="89">
                        <c:v>167.674</c:v>
                      </c:pt>
                      <c:pt idx="90">
                        <c:v>158.574</c:v>
                      </c:pt>
                      <c:pt idx="91">
                        <c:v>158.0735</c:v>
                      </c:pt>
                      <c:pt idx="92">
                        <c:v>159.4905</c:v>
                      </c:pt>
                      <c:pt idx="93">
                        <c:v>180.453</c:v>
                      </c:pt>
                      <c:pt idx="94">
                        <c:v>213.642</c:v>
                      </c:pt>
                      <c:pt idx="95">
                        <c:v>233.9805</c:v>
                      </c:pt>
                      <c:pt idx="96">
                        <c:v>250</c:v>
                      </c:pt>
                      <c:pt idx="97">
                        <c:v>250</c:v>
                      </c:pt>
                      <c:pt idx="98">
                        <c:v>250</c:v>
                      </c:pt>
                      <c:pt idx="99">
                        <c:v>250</c:v>
                      </c:pt>
                      <c:pt idx="100">
                        <c:v>250</c:v>
                      </c:pt>
                      <c:pt idx="101">
                        <c:v>250</c:v>
                      </c:pt>
                      <c:pt idx="102">
                        <c:v>250</c:v>
                      </c:pt>
                      <c:pt idx="103">
                        <c:v>250</c:v>
                      </c:pt>
                      <c:pt idx="104">
                        <c:v>250</c:v>
                      </c:pt>
                      <c:pt idx="105">
                        <c:v>250</c:v>
                      </c:pt>
                      <c:pt idx="106">
                        <c:v>250</c:v>
                      </c:pt>
                      <c:pt idx="107">
                        <c:v>250</c:v>
                      </c:pt>
                      <c:pt idx="108">
                        <c:v>244.9135</c:v>
                      </c:pt>
                      <c:pt idx="109">
                        <c:v>250</c:v>
                      </c:pt>
                      <c:pt idx="110">
                        <c:v>250</c:v>
                      </c:pt>
                      <c:pt idx="111">
                        <c:v>250</c:v>
                      </c:pt>
                      <c:pt idx="112">
                        <c:v>250</c:v>
                      </c:pt>
                      <c:pt idx="113">
                        <c:v>250</c:v>
                      </c:pt>
                      <c:pt idx="114">
                        <c:v>250</c:v>
                      </c:pt>
                      <c:pt idx="115">
                        <c:v>250</c:v>
                      </c:pt>
                      <c:pt idx="116">
                        <c:v>250</c:v>
                      </c:pt>
                      <c:pt idx="117">
                        <c:v>218.439</c:v>
                      </c:pt>
                      <c:pt idx="118">
                        <c:v>191.152</c:v>
                      </c:pt>
                      <c:pt idx="119">
                        <c:v>174.85</c:v>
                      </c:pt>
                      <c:pt idx="120">
                        <c:v>169.312</c:v>
                      </c:pt>
                      <c:pt idx="121">
                        <c:v>170.781</c:v>
                      </c:pt>
                      <c:pt idx="122">
                        <c:v>174.057</c:v>
                      </c:pt>
                      <c:pt idx="123">
                        <c:v>172.3605</c:v>
                      </c:pt>
                      <c:pt idx="124">
                        <c:v>172.9715</c:v>
                      </c:pt>
                      <c:pt idx="125">
                        <c:v>168.0185</c:v>
                      </c:pt>
                      <c:pt idx="126">
                        <c:v>162.1685</c:v>
                      </c:pt>
                      <c:pt idx="127" c:formatCode="0.00">
                        <c:v>152.789</c:v>
                      </c:pt>
                      <c:pt idx="128" c:formatCode="0.00">
                        <c:v>143.5785</c:v>
                      </c:pt>
                      <c:pt idx="129" c:formatCode="0.00">
                        <c:v>129.9545</c:v>
                      </c:pt>
                      <c:pt idx="130" c:formatCode="0.00">
                        <c:v>124.878</c:v>
                      </c:pt>
                      <c:pt idx="131">
                        <c:v>125.3655</c:v>
                      </c:pt>
                      <c:pt idx="132">
                        <c:v>129.3305</c:v>
                      </c:pt>
                      <c:pt idx="133">
                        <c:v>134.056</c:v>
                      </c:pt>
                      <c:pt idx="134">
                        <c:v>141.219</c:v>
                      </c:pt>
                      <c:pt idx="135">
                        <c:v>143.8255</c:v>
                      </c:pt>
                      <c:pt idx="136">
                        <c:v>136.5</c:v>
                      </c:pt>
                      <c:pt idx="137">
                        <c:v>127.8485</c:v>
                      </c:pt>
                      <c:pt idx="138">
                        <c:v>117.9945</c:v>
                      </c:pt>
                      <c:pt idx="139">
                        <c:v>112.0795</c:v>
                      </c:pt>
                      <c:pt idx="140">
                        <c:v>105.1375</c:v>
                      </c:pt>
                      <c:pt idx="141">
                        <c:v>105.3975</c:v>
                      </c:pt>
                      <c:pt idx="142">
                        <c:v>104.442</c:v>
                      </c:pt>
                      <c:pt idx="143">
                        <c:v>107.0615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Sheet2!$F$3</c15:sqref>
                        </c15:formulaRef>
                      </c:ext>
                    </c:extLst>
                    <c:strCache>
                      <c:ptCount val="1"/>
                      <c:pt idx="0">
                        <c:v>Blade Power</c:v>
                      </c:pt>
                    </c:strCache>
                  </c:strRef>
                </c:tx>
                <c:spPr>
                  <a:ln w="31750" cap="rnd">
                    <a:solidFill>
                      <a:schemeClr val="accent4"/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dLbls>
                  <c:delete val="1"/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Sheet2!$AK$4:$AK$147</c15:sqref>
                        </c15:formulaRef>
                      </c:ext>
                    </c:extLst>
                    <c:strCache>
                      <c:ptCount val="144"/>
                      <c:pt idx="0">
                        <c:v>Hour1</c:v>
                      </c:pt>
                      <c:pt idx="6">
                        <c:v>Hour2</c:v>
                      </c:pt>
                      <c:pt idx="12">
                        <c:v>Hour3</c:v>
                      </c:pt>
                      <c:pt idx="18">
                        <c:v>Hour4</c:v>
                      </c:pt>
                      <c:pt idx="24">
                        <c:v>Hour5</c:v>
                      </c:pt>
                      <c:pt idx="30">
                        <c:v>Hour6</c:v>
                      </c:pt>
                      <c:pt idx="36">
                        <c:v>Hour7</c:v>
                      </c:pt>
                      <c:pt idx="42">
                        <c:v>Hour8</c:v>
                      </c:pt>
                      <c:pt idx="48">
                        <c:v>Hour9</c:v>
                      </c:pt>
                      <c:pt idx="54">
                        <c:v>Hour10</c:v>
                      </c:pt>
                      <c:pt idx="60">
                        <c:v>Hour11</c:v>
                      </c:pt>
                      <c:pt idx="66">
                        <c:v>Hour12</c:v>
                      </c:pt>
                      <c:pt idx="72">
                        <c:v>Hour13</c:v>
                      </c:pt>
                      <c:pt idx="78">
                        <c:v>Hour14</c:v>
                      </c:pt>
                      <c:pt idx="84">
                        <c:v>Hour15</c:v>
                      </c:pt>
                      <c:pt idx="90">
                        <c:v>Hour16</c:v>
                      </c:pt>
                      <c:pt idx="96">
                        <c:v>Hour17</c:v>
                      </c:pt>
                      <c:pt idx="102">
                        <c:v>Hour18</c:v>
                      </c:pt>
                      <c:pt idx="108">
                        <c:v>Hour19</c:v>
                      </c:pt>
                      <c:pt idx="114">
                        <c:v>Hour20</c:v>
                      </c:pt>
                      <c:pt idx="120">
                        <c:v>Hour21</c:v>
                      </c:pt>
                      <c:pt idx="126">
                        <c:v>Hour22</c:v>
                      </c:pt>
                      <c:pt idx="132">
                        <c:v>Hour23</c:v>
                      </c:pt>
                      <c:pt idx="138">
                        <c:v>Hour24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Sheet2!$F$4:$F$147</c15:sqref>
                        </c15:formulaRef>
                      </c:ext>
                    </c:extLst>
                    <c:numCache>
                      <c:formatCode>0</c:formatCode>
                      <c:ptCount val="144"/>
                      <c:pt idx="0">
                        <c:v>159.342472682402</c:v>
                      </c:pt>
                      <c:pt idx="1">
                        <c:v>197.175045763032</c:v>
                      </c:pt>
                      <c:pt idx="2">
                        <c:v>245.061937515561</c:v>
                      </c:pt>
                      <c:pt idx="3">
                        <c:v>273.956448701038</c:v>
                      </c:pt>
                      <c:pt idx="4">
                        <c:v>389.743726202271</c:v>
                      </c:pt>
                      <c:pt idx="5">
                        <c:v>456.408609058786</c:v>
                      </c:pt>
                      <c:pt idx="6">
                        <c:v>390.755007928859</c:v>
                      </c:pt>
                      <c:pt idx="7">
                        <c:v>357.877683447295</c:v>
                      </c:pt>
                      <c:pt idx="8">
                        <c:v>319.263704179605</c:v>
                      </c:pt>
                      <c:pt idx="9">
                        <c:v>329.282941119996</c:v>
                      </c:pt>
                      <c:pt idx="10">
                        <c:v>301.219151610155</c:v>
                      </c:pt>
                      <c:pt idx="11">
                        <c:v>325.723176417384</c:v>
                      </c:pt>
                      <c:pt idx="12">
                        <c:v>372.45057133679</c:v>
                      </c:pt>
                      <c:pt idx="13">
                        <c:v>455.745469914192</c:v>
                      </c:pt>
                      <c:pt idx="14">
                        <c:v>519.717473752448</c:v>
                      </c:pt>
                      <c:pt idx="15">
                        <c:v>523.824384817795</c:v>
                      </c:pt>
                      <c:pt idx="16">
                        <c:v>516.43311560838</c:v>
                      </c:pt>
                      <c:pt idx="17">
                        <c:v>456.408609058786</c:v>
                      </c:pt>
                      <c:pt idx="18">
                        <c:v>488.745682978192</c:v>
                      </c:pt>
                      <c:pt idx="19">
                        <c:v>475.024549790776</c:v>
                      </c:pt>
                      <c:pt idx="20">
                        <c:v>460.140800228433</c:v>
                      </c:pt>
                      <c:pt idx="21">
                        <c:v>419.296753050709</c:v>
                      </c:pt>
                      <c:pt idx="22">
                        <c:v>420.23049047501</c:v>
                      </c:pt>
                      <c:pt idx="23">
                        <c:v>439.227845547004</c:v>
                      </c:pt>
                      <c:pt idx="24">
                        <c:v>419.251787709301</c:v>
                      </c:pt>
                      <c:pt idx="25">
                        <c:v>443.495956026698</c:v>
                      </c:pt>
                      <c:pt idx="26">
                        <c:v>430.625059938838</c:v>
                      </c:pt>
                      <c:pt idx="27">
                        <c:v>422.94618528656</c:v>
                      </c:pt>
                      <c:pt idx="28">
                        <c:v>441.670259383333</c:v>
                      </c:pt>
                      <c:pt idx="29">
                        <c:v>438.033030965893</c:v>
                      </c:pt>
                      <c:pt idx="30">
                        <c:v>416.03666774232</c:v>
                      </c:pt>
                      <c:pt idx="31">
                        <c:v>413.097370474049</c:v>
                      </c:pt>
                      <c:pt idx="32">
                        <c:v>456.408609058786</c:v>
                      </c:pt>
                      <c:pt idx="33">
                        <c:v>456.097668616959</c:v>
                      </c:pt>
                      <c:pt idx="34">
                        <c:v>365.929208286805</c:v>
                      </c:pt>
                      <c:pt idx="35">
                        <c:v>220.244467899592</c:v>
                      </c:pt>
                      <c:pt idx="36">
                        <c:v>161.323482171539</c:v>
                      </c:pt>
                      <c:pt idx="37">
                        <c:v>163.318442374273</c:v>
                      </c:pt>
                      <c:pt idx="38">
                        <c:v>181.908943039685</c:v>
                      </c:pt>
                      <c:pt idx="39">
                        <c:v>177.677895563408</c:v>
                      </c:pt>
                      <c:pt idx="40">
                        <c:v>160.331236647138</c:v>
                      </c:pt>
                      <c:pt idx="41">
                        <c:v>211.998952676691</c:v>
                      </c:pt>
                      <c:pt idx="42">
                        <c:v>220.244467899592</c:v>
                      </c:pt>
                      <c:pt idx="43">
                        <c:v>106.156478464606</c:v>
                      </c:pt>
                      <c:pt idx="44">
                        <c:v>96.1532283970447</c:v>
                      </c:pt>
                      <c:pt idx="45">
                        <c:v>199.414657427378</c:v>
                      </c:pt>
                      <c:pt idx="46">
                        <c:v>257.727465467395</c:v>
                      </c:pt>
                      <c:pt idx="47">
                        <c:v>98.4157496214034</c:v>
                      </c:pt>
                      <c:pt idx="48">
                        <c:v>69.1608829333211</c:v>
                      </c:pt>
                      <c:pt idx="49">
                        <c:v>54.6826855123675</c:v>
                      </c:pt>
                      <c:pt idx="50">
                        <c:v>33.4250847699611</c:v>
                      </c:pt>
                      <c:pt idx="51">
                        <c:v>9.44803002258833</c:v>
                      </c:pt>
                      <c:pt idx="52">
                        <c:v>6.51262549778452</c:v>
                      </c:pt>
                      <c:pt idx="53">
                        <c:v>11.4958295728614</c:v>
                      </c:pt>
                      <c:pt idx="54">
                        <c:v>8.45155441339186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8.12341792483136</c:v>
                      </c:pt>
                      <c:pt idx="75">
                        <c:v>38.2229166985351</c:v>
                      </c:pt>
                      <c:pt idx="76">
                        <c:v>87.3740810426323</c:v>
                      </c:pt>
                      <c:pt idx="77">
                        <c:v>148.694102050286</c:v>
                      </c:pt>
                      <c:pt idx="78">
                        <c:v>182.975714744619</c:v>
                      </c:pt>
                      <c:pt idx="79">
                        <c:v>209.677160295535</c:v>
                      </c:pt>
                      <c:pt idx="80">
                        <c:v>271.013970089588</c:v>
                      </c:pt>
                      <c:pt idx="81">
                        <c:v>342.105657279509</c:v>
                      </c:pt>
                      <c:pt idx="82">
                        <c:v>491.478386692767</c:v>
                      </c:pt>
                      <c:pt idx="83">
                        <c:v>498.345279321469</c:v>
                      </c:pt>
                      <c:pt idx="84">
                        <c:v>512.079976163323</c:v>
                      </c:pt>
                      <c:pt idx="85">
                        <c:v>522.997021809087</c:v>
                      </c:pt>
                      <c:pt idx="86">
                        <c:v>523.838722954596</c:v>
                      </c:pt>
                      <c:pt idx="87">
                        <c:v>524.841532965285</c:v>
                      </c:pt>
                      <c:pt idx="88">
                        <c:v>527.572301851851</c:v>
                      </c:pt>
                      <c:pt idx="89">
                        <c:v>480.077481196357</c:v>
                      </c:pt>
                      <c:pt idx="90">
                        <c:v>364.310018917086</c:v>
                      </c:pt>
                      <c:pt idx="91">
                        <c:v>283.319022634217</c:v>
                      </c:pt>
                      <c:pt idx="92">
                        <c:v>200.78924382911</c:v>
                      </c:pt>
                      <c:pt idx="93">
                        <c:v>191.640584543058</c:v>
                      </c:pt>
                      <c:pt idx="94">
                        <c:v>206.222679087697</c:v>
                      </c:pt>
                      <c:pt idx="95">
                        <c:v>242.311339543848</c:v>
                      </c:pt>
                      <c:pt idx="96">
                        <c:v>182.975714744619</c:v>
                      </c:pt>
                      <c:pt idx="97">
                        <c:v>84.5427918763608</c:v>
                      </c:pt>
                      <c:pt idx="98">
                        <c:v>46.9456115929614</c:v>
                      </c:pt>
                      <c:pt idx="99">
                        <c:v>46.9456115929614</c:v>
                      </c:pt>
                      <c:pt idx="100">
                        <c:v>50.7504372345362</c:v>
                      </c:pt>
                      <c:pt idx="101">
                        <c:v>55.8298828772327</c:v>
                      </c:pt>
                      <c:pt idx="102">
                        <c:v>26.6750044615769</c:v>
                      </c:pt>
                      <c:pt idx="103">
                        <c:v>30.6616136121436</c:v>
                      </c:pt>
                      <c:pt idx="104">
                        <c:v>93.1789077039961</c:v>
                      </c:pt>
                      <c:pt idx="105">
                        <c:v>132.155292449992</c:v>
                      </c:pt>
                      <c:pt idx="106">
                        <c:v>89.5285576614199</c:v>
                      </c:pt>
                      <c:pt idx="107">
                        <c:v>45.8816290109576</c:v>
                      </c:pt>
                      <c:pt idx="108">
                        <c:v>52.4199613499967</c:v>
                      </c:pt>
                      <c:pt idx="109">
                        <c:v>66.0148695434914</c:v>
                      </c:pt>
                      <c:pt idx="110">
                        <c:v>49.1043172767554</c:v>
                      </c:pt>
                      <c:pt idx="111">
                        <c:v>35.7937130007801</c:v>
                      </c:pt>
                      <c:pt idx="112">
                        <c:v>41.7270249185444</c:v>
                      </c:pt>
                      <c:pt idx="113">
                        <c:v>45.8816290109576</c:v>
                      </c:pt>
                      <c:pt idx="114">
                        <c:v>23.2879343663796</c:v>
                      </c:pt>
                      <c:pt idx="115">
                        <c:v>2.84623111478236</c:v>
                      </c:pt>
                      <c:pt idx="116">
                        <c:v>1.39978788388682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 c:formatCode="0.00">
                        <c:v>0</c:v>
                      </c:pt>
                      <c:pt idx="128" c:formatCode="0.00">
                        <c:v>22.8747474747475</c:v>
                      </c:pt>
                      <c:pt idx="129" c:formatCode="0.00">
                        <c:v>75.662935258695</c:v>
                      </c:pt>
                      <c:pt idx="130" c:formatCode="0.00">
                        <c:v>112.572566655959</c:v>
                      </c:pt>
                      <c:pt idx="131">
                        <c:v>108.539030894508</c:v>
                      </c:pt>
                      <c:pt idx="132">
                        <c:v>75</c:v>
                      </c:pt>
                      <c:pt idx="133">
                        <c:v>48.0198246982699</c:v>
                      </c:pt>
                      <c:pt idx="134">
                        <c:v>43.2661098618696</c:v>
                      </c:pt>
                      <c:pt idx="135">
                        <c:v>46.9456115929614</c:v>
                      </c:pt>
                      <c:pt idx="136">
                        <c:v>53.5460613199129</c:v>
                      </c:pt>
                      <c:pt idx="137">
                        <c:v>60.5253830582453</c:v>
                      </c:pt>
                      <c:pt idx="138">
                        <c:v>70.438776457151</c:v>
                      </c:pt>
                      <c:pt idx="139">
                        <c:v>82.4501205900499</c:v>
                      </c:pt>
                      <c:pt idx="140">
                        <c:v>90.9797337330906</c:v>
                      </c:pt>
                      <c:pt idx="141">
                        <c:v>103.801900886707</c:v>
                      </c:pt>
                      <c:pt idx="142">
                        <c:v>124.288824642181</c:v>
                      </c:pt>
                      <c:pt idx="143">
                        <c:v>154.426957469935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Sheet2!$C$3</c15:sqref>
                        </c15:formulaRef>
                      </c:ext>
                    </c:extLst>
                    <c:strCache>
                      <c:ptCount val="1"/>
                      <c:pt idx="0">
                        <c:v>Pb_cal</c:v>
                      </c:pt>
                    </c:strCache>
                  </c:strRef>
                </c:tx>
                <c:spPr>
                  <a:ln w="31750" cap="rnd">
                    <a:solidFill>
                      <a:schemeClr val="accent5"/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dLbls>
                  <c:delete val="1"/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Sheet2!$AK$4:$AK$147</c15:sqref>
                        </c15:formulaRef>
                      </c:ext>
                    </c:extLst>
                    <c:strCache>
                      <c:ptCount val="144"/>
                      <c:pt idx="0">
                        <c:v>Hour1</c:v>
                      </c:pt>
                      <c:pt idx="6">
                        <c:v>Hour2</c:v>
                      </c:pt>
                      <c:pt idx="12">
                        <c:v>Hour3</c:v>
                      </c:pt>
                      <c:pt idx="18">
                        <c:v>Hour4</c:v>
                      </c:pt>
                      <c:pt idx="24">
                        <c:v>Hour5</c:v>
                      </c:pt>
                      <c:pt idx="30">
                        <c:v>Hour6</c:v>
                      </c:pt>
                      <c:pt idx="36">
                        <c:v>Hour7</c:v>
                      </c:pt>
                      <c:pt idx="42">
                        <c:v>Hour8</c:v>
                      </c:pt>
                      <c:pt idx="48">
                        <c:v>Hour9</c:v>
                      </c:pt>
                      <c:pt idx="54">
                        <c:v>Hour10</c:v>
                      </c:pt>
                      <c:pt idx="60">
                        <c:v>Hour11</c:v>
                      </c:pt>
                      <c:pt idx="66">
                        <c:v>Hour12</c:v>
                      </c:pt>
                      <c:pt idx="72">
                        <c:v>Hour13</c:v>
                      </c:pt>
                      <c:pt idx="78">
                        <c:v>Hour14</c:v>
                      </c:pt>
                      <c:pt idx="84">
                        <c:v>Hour15</c:v>
                      </c:pt>
                      <c:pt idx="90">
                        <c:v>Hour16</c:v>
                      </c:pt>
                      <c:pt idx="96">
                        <c:v>Hour17</c:v>
                      </c:pt>
                      <c:pt idx="102">
                        <c:v>Hour18</c:v>
                      </c:pt>
                      <c:pt idx="108">
                        <c:v>Hour19</c:v>
                      </c:pt>
                      <c:pt idx="114">
                        <c:v>Hour20</c:v>
                      </c:pt>
                      <c:pt idx="120">
                        <c:v>Hour21</c:v>
                      </c:pt>
                      <c:pt idx="126">
                        <c:v>Hour22</c:v>
                      </c:pt>
                      <c:pt idx="132">
                        <c:v>Hour23</c:v>
                      </c:pt>
                      <c:pt idx="138">
                        <c:v>Hour24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Sheet2!$C$4:$C$147</c15:sqref>
                        </c15:formulaRef>
                      </c:ext>
                    </c:extLst>
                    <c:numCache>
                      <c:formatCode>0</c:formatCode>
                      <c:ptCount val="144"/>
                      <c:pt idx="0">
                        <c:v>159.342472682402</c:v>
                      </c:pt>
                      <c:pt idx="1">
                        <c:v>197.175045763032</c:v>
                      </c:pt>
                      <c:pt idx="2">
                        <c:v>251.234657529357</c:v>
                      </c:pt>
                      <c:pt idx="3">
                        <c:v>276.441988792519</c:v>
                      </c:pt>
                      <c:pt idx="4">
                        <c:v>392.44620256069</c:v>
                      </c:pt>
                      <c:pt idx="5">
                        <c:v>456.408609058786</c:v>
                      </c:pt>
                      <c:pt idx="6">
                        <c:v>390.755007928859</c:v>
                      </c:pt>
                      <c:pt idx="7">
                        <c:v>357.877683447295</c:v>
                      </c:pt>
                      <c:pt idx="8">
                        <c:v>319.263704179605</c:v>
                      </c:pt>
                      <c:pt idx="9">
                        <c:v>332.852240731393</c:v>
                      </c:pt>
                      <c:pt idx="10">
                        <c:v>306.021108612628</c:v>
                      </c:pt>
                      <c:pt idx="11">
                        <c:v>331.325181140022</c:v>
                      </c:pt>
                      <c:pt idx="12">
                        <c:v>372.45057133679</c:v>
                      </c:pt>
                      <c:pt idx="13">
                        <c:v>456.408609058786</c:v>
                      </c:pt>
                      <c:pt idx="14">
                        <c:v>526.556321417099</c:v>
                      </c:pt>
                      <c:pt idx="15">
                        <c:v>543.013399007745</c:v>
                      </c:pt>
                      <c:pt idx="16">
                        <c:v>516.43311560838</c:v>
                      </c:pt>
                      <c:pt idx="17">
                        <c:v>456.408609058786</c:v>
                      </c:pt>
                      <c:pt idx="18">
                        <c:v>488.745682978192</c:v>
                      </c:pt>
                      <c:pt idx="19">
                        <c:v>475.261448406325</c:v>
                      </c:pt>
                      <c:pt idx="20">
                        <c:v>460.140800228433</c:v>
                      </c:pt>
                      <c:pt idx="21">
                        <c:v>423.672084805654</c:v>
                      </c:pt>
                      <c:pt idx="22">
                        <c:v>421.898011921333</c:v>
                      </c:pt>
                      <c:pt idx="23">
                        <c:v>439.849286402643</c:v>
                      </c:pt>
                      <c:pt idx="24">
                        <c:v>429.022302785554</c:v>
                      </c:pt>
                      <c:pt idx="25">
                        <c:v>443.495956026698</c:v>
                      </c:pt>
                      <c:pt idx="26">
                        <c:v>430.815062283613</c:v>
                      </c:pt>
                      <c:pt idx="27">
                        <c:v>430.815062283613</c:v>
                      </c:pt>
                      <c:pt idx="28">
                        <c:v>441.670259383333</c:v>
                      </c:pt>
                      <c:pt idx="29">
                        <c:v>438.033030965893</c:v>
                      </c:pt>
                      <c:pt idx="30">
                        <c:v>416.603706933036</c:v>
                      </c:pt>
                      <c:pt idx="31">
                        <c:v>413.097370474049</c:v>
                      </c:pt>
                      <c:pt idx="32">
                        <c:v>456.408609058786</c:v>
                      </c:pt>
                      <c:pt idx="33">
                        <c:v>458.272315277969</c:v>
                      </c:pt>
                      <c:pt idx="34">
                        <c:v>365.929208286805</c:v>
                      </c:pt>
                      <c:pt idx="35">
                        <c:v>220.244467899592</c:v>
                      </c:pt>
                      <c:pt idx="36">
                        <c:v>161.323482171539</c:v>
                      </c:pt>
                      <c:pt idx="37">
                        <c:v>163.318442374273</c:v>
                      </c:pt>
                      <c:pt idx="38">
                        <c:v>181.908943039685</c:v>
                      </c:pt>
                      <c:pt idx="39">
                        <c:v>177.677895563408</c:v>
                      </c:pt>
                      <c:pt idx="40">
                        <c:v>160.331236647138</c:v>
                      </c:pt>
                      <c:pt idx="41">
                        <c:v>211.998952676691</c:v>
                      </c:pt>
                      <c:pt idx="42">
                        <c:v>220.244467899592</c:v>
                      </c:pt>
                      <c:pt idx="43">
                        <c:v>106.156478464606</c:v>
                      </c:pt>
                      <c:pt idx="44">
                        <c:v>96.1532283970447</c:v>
                      </c:pt>
                      <c:pt idx="45">
                        <c:v>199.414657427378</c:v>
                      </c:pt>
                      <c:pt idx="46">
                        <c:v>257.727465467395</c:v>
                      </c:pt>
                      <c:pt idx="47">
                        <c:v>98.4157496214034</c:v>
                      </c:pt>
                      <c:pt idx="48">
                        <c:v>69.1608829333211</c:v>
                      </c:pt>
                      <c:pt idx="49">
                        <c:v>54.6826855123675</c:v>
                      </c:pt>
                      <c:pt idx="50">
                        <c:v>33.4250847699611</c:v>
                      </c:pt>
                      <c:pt idx="51">
                        <c:v>9.44803002258833</c:v>
                      </c:pt>
                      <c:pt idx="52">
                        <c:v>6.51262549778452</c:v>
                      </c:pt>
                      <c:pt idx="53">
                        <c:v>11.4958295728614</c:v>
                      </c:pt>
                      <c:pt idx="54">
                        <c:v>8.45155441339186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8.12341792483136</c:v>
                      </c:pt>
                      <c:pt idx="75">
                        <c:v>38.2229166985351</c:v>
                      </c:pt>
                      <c:pt idx="76">
                        <c:v>87.3740810426323</c:v>
                      </c:pt>
                      <c:pt idx="77">
                        <c:v>148.694102050286</c:v>
                      </c:pt>
                      <c:pt idx="78">
                        <c:v>182.975714744619</c:v>
                      </c:pt>
                      <c:pt idx="79">
                        <c:v>209.677160295535</c:v>
                      </c:pt>
                      <c:pt idx="80">
                        <c:v>271.013970089588</c:v>
                      </c:pt>
                      <c:pt idx="81">
                        <c:v>342.105657279509</c:v>
                      </c:pt>
                      <c:pt idx="82">
                        <c:v>512.418612169142</c:v>
                      </c:pt>
                      <c:pt idx="83">
                        <c:v>641.025641025641</c:v>
                      </c:pt>
                      <c:pt idx="84">
                        <c:v>627.920443200302</c:v>
                      </c:pt>
                      <c:pt idx="85">
                        <c:v>609.860722316553</c:v>
                      </c:pt>
                      <c:pt idx="86">
                        <c:v>641.025641025641</c:v>
                      </c:pt>
                      <c:pt idx="87">
                        <c:v>612.099812868718</c:v>
                      </c:pt>
                      <c:pt idx="88">
                        <c:v>559.793154156405</c:v>
                      </c:pt>
                      <c:pt idx="89">
                        <c:v>481.01128090598</c:v>
                      </c:pt>
                      <c:pt idx="90">
                        <c:v>364.310018917086</c:v>
                      </c:pt>
                      <c:pt idx="91">
                        <c:v>283.319022634217</c:v>
                      </c:pt>
                      <c:pt idx="92">
                        <c:v>203.938425139839</c:v>
                      </c:pt>
                      <c:pt idx="93">
                        <c:v>191.640584543058</c:v>
                      </c:pt>
                      <c:pt idx="94">
                        <c:v>206.222679087697</c:v>
                      </c:pt>
                      <c:pt idx="95">
                        <c:v>242.311339543848</c:v>
                      </c:pt>
                      <c:pt idx="96">
                        <c:v>182.975714744619</c:v>
                      </c:pt>
                      <c:pt idx="97">
                        <c:v>84.5427918763608</c:v>
                      </c:pt>
                      <c:pt idx="98">
                        <c:v>46.9456115929614</c:v>
                      </c:pt>
                      <c:pt idx="99">
                        <c:v>46.9456115929614</c:v>
                      </c:pt>
                      <c:pt idx="100">
                        <c:v>50.7504372345362</c:v>
                      </c:pt>
                      <c:pt idx="101">
                        <c:v>55.8298828772327</c:v>
                      </c:pt>
                      <c:pt idx="102">
                        <c:v>26.6750044615769</c:v>
                      </c:pt>
                      <c:pt idx="103">
                        <c:v>30.6616136121436</c:v>
                      </c:pt>
                      <c:pt idx="104">
                        <c:v>93.1789077039961</c:v>
                      </c:pt>
                      <c:pt idx="105">
                        <c:v>132.155292449992</c:v>
                      </c:pt>
                      <c:pt idx="106">
                        <c:v>89.5285576614199</c:v>
                      </c:pt>
                      <c:pt idx="107">
                        <c:v>45.8816290109576</c:v>
                      </c:pt>
                      <c:pt idx="108">
                        <c:v>52.4199613499967</c:v>
                      </c:pt>
                      <c:pt idx="109">
                        <c:v>66.0148695434914</c:v>
                      </c:pt>
                      <c:pt idx="110">
                        <c:v>49.1043172767554</c:v>
                      </c:pt>
                      <c:pt idx="111">
                        <c:v>35.7937130007801</c:v>
                      </c:pt>
                      <c:pt idx="112">
                        <c:v>41.7270249185444</c:v>
                      </c:pt>
                      <c:pt idx="113">
                        <c:v>45.8816290109576</c:v>
                      </c:pt>
                      <c:pt idx="114">
                        <c:v>23.2879343663796</c:v>
                      </c:pt>
                      <c:pt idx="115">
                        <c:v>2.84623111478236</c:v>
                      </c:pt>
                      <c:pt idx="116">
                        <c:v>1.39978788388682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 c:formatCode="0.00">
                        <c:v>0</c:v>
                      </c:pt>
                      <c:pt idx="128" c:formatCode="0.00">
                        <c:v>22.8747474747475</c:v>
                      </c:pt>
                      <c:pt idx="129" c:formatCode="0.00">
                        <c:v>75.662935258695</c:v>
                      </c:pt>
                      <c:pt idx="130" c:formatCode="0.00">
                        <c:v>112.572566655959</c:v>
                      </c:pt>
                      <c:pt idx="131">
                        <c:v>108.539030894508</c:v>
                      </c:pt>
                      <c:pt idx="132">
                        <c:v>75</c:v>
                      </c:pt>
                      <c:pt idx="133">
                        <c:v>48.0198246982699</c:v>
                      </c:pt>
                      <c:pt idx="134">
                        <c:v>43.2661098618696</c:v>
                      </c:pt>
                      <c:pt idx="135">
                        <c:v>46.9456115929614</c:v>
                      </c:pt>
                      <c:pt idx="136">
                        <c:v>53.5460613199129</c:v>
                      </c:pt>
                      <c:pt idx="137">
                        <c:v>60.5253830582453</c:v>
                      </c:pt>
                      <c:pt idx="138">
                        <c:v>70.438776457151</c:v>
                      </c:pt>
                      <c:pt idx="139">
                        <c:v>82.4501205900499</c:v>
                      </c:pt>
                      <c:pt idx="140">
                        <c:v>90.9797337330906</c:v>
                      </c:pt>
                      <c:pt idx="141">
                        <c:v>103.801900886707</c:v>
                      </c:pt>
                      <c:pt idx="142">
                        <c:v>124.288824642181</c:v>
                      </c:pt>
                      <c:pt idx="143">
                        <c:v>154.450662098012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-982804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</a:p>
        </c:txPr>
        <c:crossAx val="-982802256"/>
        <c:crosses val="autoZero"/>
        <c:auto val="1"/>
        <c:lblAlgn val="l"/>
        <c:lblOffset val="100"/>
        <c:tickLblSkip val="18"/>
        <c:noMultiLvlLbl val="0"/>
      </c:catAx>
      <c:valAx>
        <c:axId val="-982802256"/>
        <c:scaling>
          <c:orientation val="minMax"/>
          <c:max val="200"/>
          <c:min val="-45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</a:p>
        </c:txPr>
        <c:crossAx val="-982804432"/>
        <c:crosses val="autoZero"/>
        <c:crossBetween val="between"/>
        <c:majorUnit val="15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832508283527861"/>
          <c:y val="0.152537380742203"/>
          <c:w val="0.828617302751209"/>
          <c:h val="0.690430982687975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Sheet2!$Q$3</c:f>
              <c:strCache>
                <c:ptCount val="1"/>
                <c:pt idx="0">
                  <c:v>NPD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chemeClr val="accent3"/>
              </a:solidFill>
            </a:ln>
            <a:effectLst/>
          </c:spPr>
          <c:invertIfNegative val="0"/>
          <c:dLbls>
            <c:delete val="1"/>
          </c:dLbls>
          <c:cat>
            <c:strRef>
              <c:f>Sheet2!$AK$4:$AK$147</c:f>
              <c:strCache>
                <c:ptCount val="144"/>
                <c:pt idx="0">
                  <c:v>Hour1</c:v>
                </c:pt>
                <c:pt idx="6">
                  <c:v>Hour2</c:v>
                </c:pt>
                <c:pt idx="12">
                  <c:v>Hour3</c:v>
                </c:pt>
                <c:pt idx="18">
                  <c:v>Hour4</c:v>
                </c:pt>
                <c:pt idx="24">
                  <c:v>Hour5</c:v>
                </c:pt>
                <c:pt idx="30">
                  <c:v>Hour6</c:v>
                </c:pt>
                <c:pt idx="36">
                  <c:v>Hour7</c:v>
                </c:pt>
                <c:pt idx="42">
                  <c:v>Hour8</c:v>
                </c:pt>
                <c:pt idx="48">
                  <c:v>Hour9</c:v>
                </c:pt>
                <c:pt idx="54">
                  <c:v>Hour10</c:v>
                </c:pt>
                <c:pt idx="60">
                  <c:v>Hour11</c:v>
                </c:pt>
                <c:pt idx="66">
                  <c:v>Hour12</c:v>
                </c:pt>
                <c:pt idx="72">
                  <c:v>Hour13</c:v>
                </c:pt>
                <c:pt idx="78">
                  <c:v>Hour14</c:v>
                </c:pt>
                <c:pt idx="84">
                  <c:v>Hour15</c:v>
                </c:pt>
                <c:pt idx="90">
                  <c:v>Hour16</c:v>
                </c:pt>
                <c:pt idx="96">
                  <c:v>Hour17</c:v>
                </c:pt>
                <c:pt idx="102">
                  <c:v>Hour18</c:v>
                </c:pt>
                <c:pt idx="108">
                  <c:v>Hour19</c:v>
                </c:pt>
                <c:pt idx="114">
                  <c:v>Hour20</c:v>
                </c:pt>
                <c:pt idx="120">
                  <c:v>Hour21</c:v>
                </c:pt>
                <c:pt idx="126">
                  <c:v>Hour22</c:v>
                </c:pt>
                <c:pt idx="132">
                  <c:v>Hour23</c:v>
                </c:pt>
                <c:pt idx="138">
                  <c:v>Hour24</c:v>
                </c:pt>
              </c:strCache>
            </c:strRef>
          </c:cat>
          <c:val>
            <c:numRef>
              <c:f>Sheet2!$Q$4:$Q$147</c:f>
              <c:numCache>
                <c:formatCode>0.0_);[Red]\(0.0\)</c:formatCode>
                <c:ptCount val="144"/>
                <c:pt idx="0">
                  <c:v>0.1215</c:v>
                </c:pt>
                <c:pt idx="1">
                  <c:v>0.3285</c:v>
                </c:pt>
                <c:pt idx="2">
                  <c:v>0.549</c:v>
                </c:pt>
                <c:pt idx="3">
                  <c:v>0.7065</c:v>
                </c:pt>
                <c:pt idx="4">
                  <c:v>1.2105</c:v>
                </c:pt>
                <c:pt idx="5">
                  <c:v>1.422</c:v>
                </c:pt>
                <c:pt idx="6">
                  <c:v>1.2195</c:v>
                </c:pt>
                <c:pt idx="7">
                  <c:v>1.107</c:v>
                </c:pt>
                <c:pt idx="8">
                  <c:v>0.954</c:v>
                </c:pt>
                <c:pt idx="9">
                  <c:v>0.999</c:v>
                </c:pt>
                <c:pt idx="10">
                  <c:v>0.882</c:v>
                </c:pt>
                <c:pt idx="11">
                  <c:v>0.981</c:v>
                </c:pt>
                <c:pt idx="12">
                  <c:v>1.1655</c:v>
                </c:pt>
                <c:pt idx="13">
                  <c:v>1.3905</c:v>
                </c:pt>
                <c:pt idx="14">
                  <c:v>1.5255</c:v>
                </c:pt>
                <c:pt idx="15">
                  <c:v>1.521</c:v>
                </c:pt>
                <c:pt idx="16">
                  <c:v>1.4985</c:v>
                </c:pt>
                <c:pt idx="17">
                  <c:v>1.35</c:v>
                </c:pt>
                <c:pt idx="18">
                  <c:v>1.4175</c:v>
                </c:pt>
                <c:pt idx="19">
                  <c:v>1.3635</c:v>
                </c:pt>
                <c:pt idx="20">
                  <c:v>1.341</c:v>
                </c:pt>
                <c:pt idx="21">
                  <c:v>1.1835</c:v>
                </c:pt>
                <c:pt idx="22">
                  <c:v>1.1745</c:v>
                </c:pt>
                <c:pt idx="23">
                  <c:v>1.215</c:v>
                </c:pt>
                <c:pt idx="24">
                  <c:v>1.143</c:v>
                </c:pt>
                <c:pt idx="25">
                  <c:v>1.197</c:v>
                </c:pt>
                <c:pt idx="26">
                  <c:v>1.1115</c:v>
                </c:pt>
                <c:pt idx="27">
                  <c:v>0.9945</c:v>
                </c:pt>
                <c:pt idx="28">
                  <c:v>1.044</c:v>
                </c:pt>
                <c:pt idx="29">
                  <c:v>0.999</c:v>
                </c:pt>
                <c:pt idx="30">
                  <c:v>0.873</c:v>
                </c:pt>
                <c:pt idx="31">
                  <c:v>0.864</c:v>
                </c:pt>
                <c:pt idx="32">
                  <c:v>1.089</c:v>
                </c:pt>
                <c:pt idx="33">
                  <c:v>1.0305</c:v>
                </c:pt>
                <c:pt idx="34">
                  <c:v>0.693</c:v>
                </c:pt>
                <c:pt idx="35">
                  <c:v>-0.1395</c:v>
                </c:pt>
                <c:pt idx="36">
                  <c:v>-0.927</c:v>
                </c:pt>
                <c:pt idx="37">
                  <c:v>-0.9135</c:v>
                </c:pt>
                <c:pt idx="38">
                  <c:v>-0.756</c:v>
                </c:pt>
                <c:pt idx="39">
                  <c:v>-0.7875</c:v>
                </c:pt>
                <c:pt idx="40">
                  <c:v>-0.9315</c:v>
                </c:pt>
                <c:pt idx="41">
                  <c:v>-0.4185</c:v>
                </c:pt>
                <c:pt idx="42">
                  <c:v>-0.378</c:v>
                </c:pt>
                <c:pt idx="43">
                  <c:v>-1.323</c:v>
                </c:pt>
                <c:pt idx="44">
                  <c:v>-1.377</c:v>
                </c:pt>
                <c:pt idx="45">
                  <c:v>-0.6615</c:v>
                </c:pt>
                <c:pt idx="46">
                  <c:v>0.108</c:v>
                </c:pt>
                <c:pt idx="47">
                  <c:v>-1.3815</c:v>
                </c:pt>
                <c:pt idx="48">
                  <c:v>-1.494</c:v>
                </c:pt>
                <c:pt idx="49">
                  <c:v>-1.4985</c:v>
                </c:pt>
                <c:pt idx="50">
                  <c:v>-1.503</c:v>
                </c:pt>
                <c:pt idx="51">
                  <c:v>-1.5075</c:v>
                </c:pt>
                <c:pt idx="52">
                  <c:v>-1.5165</c:v>
                </c:pt>
                <c:pt idx="53">
                  <c:v>-1.521</c:v>
                </c:pt>
                <c:pt idx="54">
                  <c:v>-1.5255</c:v>
                </c:pt>
                <c:pt idx="55">
                  <c:v>-1.53</c:v>
                </c:pt>
                <c:pt idx="56">
                  <c:v>-1.5345</c:v>
                </c:pt>
                <c:pt idx="57">
                  <c:v>-1.539</c:v>
                </c:pt>
                <c:pt idx="58">
                  <c:v>-1.5075</c:v>
                </c:pt>
                <c:pt idx="59">
                  <c:v>-1.512</c:v>
                </c:pt>
                <c:pt idx="60">
                  <c:v>-1.5165</c:v>
                </c:pt>
                <c:pt idx="61">
                  <c:v>-1.521</c:v>
                </c:pt>
                <c:pt idx="62">
                  <c:v>-1.557</c:v>
                </c:pt>
                <c:pt idx="63">
                  <c:v>-1.5615</c:v>
                </c:pt>
                <c:pt idx="64">
                  <c:v>-1.548</c:v>
                </c:pt>
                <c:pt idx="65">
                  <c:v>-1.566</c:v>
                </c:pt>
                <c:pt idx="66">
                  <c:v>-1.5705</c:v>
                </c:pt>
                <c:pt idx="67">
                  <c:v>-1.5885</c:v>
                </c:pt>
                <c:pt idx="68">
                  <c:v>-1.575</c:v>
                </c:pt>
                <c:pt idx="69">
                  <c:v>-1.593</c:v>
                </c:pt>
                <c:pt idx="70">
                  <c:v>-1.593</c:v>
                </c:pt>
                <c:pt idx="71">
                  <c:v>-1.611</c:v>
                </c:pt>
                <c:pt idx="72">
                  <c:v>-1.611</c:v>
                </c:pt>
                <c:pt idx="73">
                  <c:v>-1.5975</c:v>
                </c:pt>
                <c:pt idx="74">
                  <c:v>-1.629</c:v>
                </c:pt>
                <c:pt idx="75">
                  <c:v>-1.6155</c:v>
                </c:pt>
                <c:pt idx="76">
                  <c:v>-1.2285</c:v>
                </c:pt>
                <c:pt idx="77">
                  <c:v>-0.693</c:v>
                </c:pt>
                <c:pt idx="78">
                  <c:v>0.3645</c:v>
                </c:pt>
                <c:pt idx="79">
                  <c:v>0.3645</c:v>
                </c:pt>
                <c:pt idx="80">
                  <c:v>0.702</c:v>
                </c:pt>
                <c:pt idx="81">
                  <c:v>1.0395</c:v>
                </c:pt>
                <c:pt idx="82">
                  <c:v>1.629</c:v>
                </c:pt>
                <c:pt idx="83">
                  <c:v>1.629</c:v>
                </c:pt>
                <c:pt idx="84">
                  <c:v>1.629</c:v>
                </c:pt>
                <c:pt idx="85">
                  <c:v>1.6245</c:v>
                </c:pt>
                <c:pt idx="86">
                  <c:v>1.611</c:v>
                </c:pt>
                <c:pt idx="87">
                  <c:v>1.6065</c:v>
                </c:pt>
                <c:pt idx="88">
                  <c:v>1.6065</c:v>
                </c:pt>
                <c:pt idx="89">
                  <c:v>1.4985</c:v>
                </c:pt>
                <c:pt idx="90">
                  <c:v>1.1115</c:v>
                </c:pt>
                <c:pt idx="91">
                  <c:v>0.747</c:v>
                </c:pt>
                <c:pt idx="92">
                  <c:v>0.2295</c:v>
                </c:pt>
                <c:pt idx="93">
                  <c:v>0.2295</c:v>
                </c:pt>
                <c:pt idx="94">
                  <c:v>-0.2295</c:v>
                </c:pt>
                <c:pt idx="95">
                  <c:v>0.2295</c:v>
                </c:pt>
                <c:pt idx="96">
                  <c:v>-0.927</c:v>
                </c:pt>
                <c:pt idx="97">
                  <c:v>-1.5885</c:v>
                </c:pt>
                <c:pt idx="98">
                  <c:v>-1.575</c:v>
                </c:pt>
                <c:pt idx="99">
                  <c:v>-1.6065</c:v>
                </c:pt>
                <c:pt idx="100">
                  <c:v>-1.593</c:v>
                </c:pt>
                <c:pt idx="101">
                  <c:v>-1.611</c:v>
                </c:pt>
                <c:pt idx="102">
                  <c:v>-1.611</c:v>
                </c:pt>
                <c:pt idx="103">
                  <c:v>-1.5975</c:v>
                </c:pt>
                <c:pt idx="104">
                  <c:v>-1.629</c:v>
                </c:pt>
                <c:pt idx="105">
                  <c:v>-1.494</c:v>
                </c:pt>
                <c:pt idx="106">
                  <c:v>-1.647</c:v>
                </c:pt>
                <c:pt idx="107">
                  <c:v>-1.647</c:v>
                </c:pt>
                <c:pt idx="108">
                  <c:v>-1.6605</c:v>
                </c:pt>
                <c:pt idx="109">
                  <c:v>-1.6605</c:v>
                </c:pt>
                <c:pt idx="110">
                  <c:v>-1.674</c:v>
                </c:pt>
                <c:pt idx="111">
                  <c:v>-1.674</c:v>
                </c:pt>
                <c:pt idx="112">
                  <c:v>-1.683</c:v>
                </c:pt>
                <c:pt idx="113">
                  <c:v>-1.6965</c:v>
                </c:pt>
                <c:pt idx="114">
                  <c:v>-1.6965</c:v>
                </c:pt>
                <c:pt idx="115">
                  <c:v>-1.7055</c:v>
                </c:pt>
                <c:pt idx="116">
                  <c:v>-1.719</c:v>
                </c:pt>
                <c:pt idx="117">
                  <c:v>-1.728</c:v>
                </c:pt>
                <c:pt idx="118">
                  <c:v>-1.728</c:v>
                </c:pt>
                <c:pt idx="119">
                  <c:v>-1.737</c:v>
                </c:pt>
                <c:pt idx="120">
                  <c:v>-1.71</c:v>
                </c:pt>
                <c:pt idx="121">
                  <c:v>-1.746</c:v>
                </c:pt>
                <c:pt idx="122">
                  <c:v>-1.7685</c:v>
                </c:pt>
                <c:pt idx="123">
                  <c:v>-1.764</c:v>
                </c:pt>
                <c:pt idx="124">
                  <c:v>-1.773</c:v>
                </c:pt>
                <c:pt idx="125">
                  <c:v>-1.782</c:v>
                </c:pt>
                <c:pt idx="126">
                  <c:v>-1.7775</c:v>
                </c:pt>
                <c:pt idx="127">
                  <c:v>-1.7865</c:v>
                </c:pt>
                <c:pt idx="128">
                  <c:v>-1.782</c:v>
                </c:pt>
                <c:pt idx="129">
                  <c:v>-1.0215</c:v>
                </c:pt>
                <c:pt idx="130">
                  <c:v>-0.306</c:v>
                </c:pt>
                <c:pt idx="131">
                  <c:v>-0.2655</c:v>
                </c:pt>
                <c:pt idx="132">
                  <c:v>-1.035</c:v>
                </c:pt>
                <c:pt idx="133">
                  <c:v>-1.5615</c:v>
                </c:pt>
                <c:pt idx="134">
                  <c:v>-1.7055</c:v>
                </c:pt>
                <c:pt idx="135">
                  <c:v>-1.7145</c:v>
                </c:pt>
                <c:pt idx="136">
                  <c:v>-1.593</c:v>
                </c:pt>
                <c:pt idx="137">
                  <c:v>-1.2195</c:v>
                </c:pt>
                <c:pt idx="138">
                  <c:v>-0.9945</c:v>
                </c:pt>
                <c:pt idx="139">
                  <c:v>-0.657</c:v>
                </c:pt>
                <c:pt idx="140">
                  <c:v>-0.4725</c:v>
                </c:pt>
                <c:pt idx="141">
                  <c:v>-0.2745</c:v>
                </c:pt>
                <c:pt idx="142">
                  <c:v>0.243</c:v>
                </c:pt>
                <c:pt idx="143">
                  <c:v>0.4005</c:v>
                </c:pt>
              </c:numCache>
            </c:numRef>
          </c:val>
        </c:ser>
        <c:ser>
          <c:idx val="2"/>
          <c:order val="1"/>
          <c:tx>
            <c:strRef>
              <c:f>Sheet2!$R$3</c:f>
              <c:strCache>
                <c:ptCount val="1"/>
                <c:pt idx="0">
                  <c:v>Wobble Angle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3175">
              <a:solidFill>
                <a:schemeClr val="accent2"/>
              </a:solidFill>
            </a:ln>
            <a:effectLst/>
          </c:spPr>
          <c:invertIfNegative val="0"/>
          <c:dLbls>
            <c:delete val="1"/>
          </c:dLbls>
          <c:cat>
            <c:strRef>
              <c:f>Sheet2!$AK$4:$AK$147</c:f>
              <c:strCache>
                <c:ptCount val="144"/>
                <c:pt idx="0">
                  <c:v>Hour1</c:v>
                </c:pt>
                <c:pt idx="6">
                  <c:v>Hour2</c:v>
                </c:pt>
                <c:pt idx="12">
                  <c:v>Hour3</c:v>
                </c:pt>
                <c:pt idx="18">
                  <c:v>Hour4</c:v>
                </c:pt>
                <c:pt idx="24">
                  <c:v>Hour5</c:v>
                </c:pt>
                <c:pt idx="30">
                  <c:v>Hour6</c:v>
                </c:pt>
                <c:pt idx="36">
                  <c:v>Hour7</c:v>
                </c:pt>
                <c:pt idx="42">
                  <c:v>Hour8</c:v>
                </c:pt>
                <c:pt idx="48">
                  <c:v>Hour9</c:v>
                </c:pt>
                <c:pt idx="54">
                  <c:v>Hour10</c:v>
                </c:pt>
                <c:pt idx="60">
                  <c:v>Hour11</c:v>
                </c:pt>
                <c:pt idx="66">
                  <c:v>Hour12</c:v>
                </c:pt>
                <c:pt idx="72">
                  <c:v>Hour13</c:v>
                </c:pt>
                <c:pt idx="78">
                  <c:v>Hour14</c:v>
                </c:pt>
                <c:pt idx="84">
                  <c:v>Hour15</c:v>
                </c:pt>
                <c:pt idx="90">
                  <c:v>Hour16</c:v>
                </c:pt>
                <c:pt idx="96">
                  <c:v>Hour17</c:v>
                </c:pt>
                <c:pt idx="102">
                  <c:v>Hour18</c:v>
                </c:pt>
                <c:pt idx="108">
                  <c:v>Hour19</c:v>
                </c:pt>
                <c:pt idx="114">
                  <c:v>Hour20</c:v>
                </c:pt>
                <c:pt idx="120">
                  <c:v>Hour21</c:v>
                </c:pt>
                <c:pt idx="126">
                  <c:v>Hour22</c:v>
                </c:pt>
                <c:pt idx="132">
                  <c:v>Hour23</c:v>
                </c:pt>
                <c:pt idx="138">
                  <c:v>Hour24</c:v>
                </c:pt>
              </c:strCache>
            </c:strRef>
          </c:cat>
          <c:val>
            <c:numRef>
              <c:f>Sheet2!$R$4:$R$147</c:f>
              <c:numCache>
                <c:formatCode>0.0_);[Red]\(0.0\)</c:formatCode>
                <c:ptCount val="144"/>
                <c:pt idx="0">
                  <c:v>0.0549778714378214</c:v>
                </c:pt>
                <c:pt idx="1">
                  <c:v>0.149225651045515</c:v>
                </c:pt>
                <c:pt idx="2">
                  <c:v>0.251327412287183</c:v>
                </c:pt>
                <c:pt idx="3">
                  <c:v>0.325940237809941</c:v>
                </c:pt>
                <c:pt idx="4">
                  <c:v>0.581194640914112</c:v>
                </c:pt>
                <c:pt idx="5">
                  <c:v>0.702931356240716</c:v>
                </c:pt>
                <c:pt idx="6">
                  <c:v>0.589048622548086</c:v>
                </c:pt>
                <c:pt idx="7">
                  <c:v>0.530143760293278</c:v>
                </c:pt>
                <c:pt idx="8">
                  <c:v>0.451603943953533</c:v>
                </c:pt>
                <c:pt idx="9">
                  <c:v>0.475165888855456</c:v>
                </c:pt>
                <c:pt idx="10">
                  <c:v>0.416261026600648</c:v>
                </c:pt>
                <c:pt idx="11">
                  <c:v>0.467311907221482</c:v>
                </c:pt>
                <c:pt idx="12">
                  <c:v>0.565486677646163</c:v>
                </c:pt>
                <c:pt idx="13">
                  <c:v>0.695077374606742</c:v>
                </c:pt>
                <c:pt idx="14">
                  <c:v>0.781471172580461</c:v>
                </c:pt>
                <c:pt idx="15">
                  <c:v>0.781471172580461</c:v>
                </c:pt>
                <c:pt idx="16">
                  <c:v>0.769690200129499</c:v>
                </c:pt>
                <c:pt idx="17">
                  <c:v>0.679369411338793</c:v>
                </c:pt>
                <c:pt idx="18">
                  <c:v>0.722566310325652</c:v>
                </c:pt>
                <c:pt idx="19">
                  <c:v>0.691150383789754</c:v>
                </c:pt>
                <c:pt idx="20">
                  <c:v>0.679369411338793</c:v>
                </c:pt>
                <c:pt idx="21">
                  <c:v>0.589048622548086</c:v>
                </c:pt>
                <c:pt idx="22">
                  <c:v>0.585121631731099</c:v>
                </c:pt>
                <c:pt idx="23">
                  <c:v>0.608683576633022</c:v>
                </c:pt>
                <c:pt idx="24">
                  <c:v>0.56941366846315</c:v>
                </c:pt>
                <c:pt idx="25">
                  <c:v>0.600829594999048</c:v>
                </c:pt>
                <c:pt idx="26">
                  <c:v>0.553705705195201</c:v>
                </c:pt>
                <c:pt idx="27">
                  <c:v>0.490873852123405</c:v>
                </c:pt>
                <c:pt idx="28">
                  <c:v>0.518362787842316</c:v>
                </c:pt>
                <c:pt idx="29">
                  <c:v>0.494800842940392</c:v>
                </c:pt>
                <c:pt idx="30">
                  <c:v>0.428041999051609</c:v>
                </c:pt>
                <c:pt idx="31">
                  <c:v>0.424115008234622</c:v>
                </c:pt>
                <c:pt idx="32">
                  <c:v>0.545851723561227</c:v>
                </c:pt>
                <c:pt idx="33">
                  <c:v>0.514435797025329</c:v>
                </c:pt>
                <c:pt idx="34">
                  <c:v>0.337721210260903</c:v>
                </c:pt>
                <c:pt idx="35">
                  <c:v>-0.0667588438887831</c:v>
                </c:pt>
                <c:pt idx="36">
                  <c:v>-0.459457925587507</c:v>
                </c:pt>
                <c:pt idx="37">
                  <c:v>-0.451603943953533</c:v>
                </c:pt>
                <c:pt idx="38">
                  <c:v>-0.369137136796801</c:v>
                </c:pt>
                <c:pt idx="39">
                  <c:v>-0.38484510006475</c:v>
                </c:pt>
                <c:pt idx="40">
                  <c:v>-0.459457925587507</c:v>
                </c:pt>
                <c:pt idx="41">
                  <c:v>-0.200276531666349</c:v>
                </c:pt>
                <c:pt idx="42">
                  <c:v>-0.180641577581413</c:v>
                </c:pt>
                <c:pt idx="43">
                  <c:v>-0.679369411338793</c:v>
                </c:pt>
                <c:pt idx="44">
                  <c:v>-0.710785337874691</c:v>
                </c:pt>
                <c:pt idx="45">
                  <c:v>-0.318086256175967</c:v>
                </c:pt>
                <c:pt idx="46">
                  <c:v>0.0510508806208341</c:v>
                </c:pt>
                <c:pt idx="47">
                  <c:v>-0.710785337874691</c:v>
                </c:pt>
                <c:pt idx="48">
                  <c:v>-0.781471172580461</c:v>
                </c:pt>
                <c:pt idx="49">
                  <c:v>-0.781471172580461</c:v>
                </c:pt>
                <c:pt idx="50">
                  <c:v>-0.781471172580461</c:v>
                </c:pt>
                <c:pt idx="51">
                  <c:v>-0.781471172580461</c:v>
                </c:pt>
                <c:pt idx="52">
                  <c:v>-0.785398163397448</c:v>
                </c:pt>
                <c:pt idx="53">
                  <c:v>-0.785398163397448</c:v>
                </c:pt>
                <c:pt idx="54">
                  <c:v>-0.785398163397448</c:v>
                </c:pt>
                <c:pt idx="55">
                  <c:v>-0.785398163397448</c:v>
                </c:pt>
                <c:pt idx="56">
                  <c:v>-0.785398163397448</c:v>
                </c:pt>
                <c:pt idx="57">
                  <c:v>-0.785398163397448</c:v>
                </c:pt>
                <c:pt idx="58">
                  <c:v>-0.761836218495525</c:v>
                </c:pt>
                <c:pt idx="59">
                  <c:v>-0.761836218495525</c:v>
                </c:pt>
                <c:pt idx="60">
                  <c:v>-0.761836218495525</c:v>
                </c:pt>
                <c:pt idx="61">
                  <c:v>-0.761836218495525</c:v>
                </c:pt>
                <c:pt idx="62">
                  <c:v>-0.781471172580461</c:v>
                </c:pt>
                <c:pt idx="63">
                  <c:v>-0.781471172580461</c:v>
                </c:pt>
                <c:pt idx="64">
                  <c:v>-0.769690200129499</c:v>
                </c:pt>
                <c:pt idx="65">
                  <c:v>-0.777544181763474</c:v>
                </c:pt>
                <c:pt idx="66">
                  <c:v>-0.777544181763474</c:v>
                </c:pt>
                <c:pt idx="67">
                  <c:v>-0.785398163397448</c:v>
                </c:pt>
                <c:pt idx="68">
                  <c:v>-0.773617190946487</c:v>
                </c:pt>
                <c:pt idx="69">
                  <c:v>-0.781471172580461</c:v>
                </c:pt>
                <c:pt idx="70">
                  <c:v>-0.777544181763474</c:v>
                </c:pt>
                <c:pt idx="71">
                  <c:v>-0.785398163397448</c:v>
                </c:pt>
                <c:pt idx="72">
                  <c:v>-0.781471172580461</c:v>
                </c:pt>
                <c:pt idx="73">
                  <c:v>-0.769690200129499</c:v>
                </c:pt>
                <c:pt idx="74">
                  <c:v>-0.785398163397448</c:v>
                </c:pt>
                <c:pt idx="75">
                  <c:v>-0.773617190946487</c:v>
                </c:pt>
                <c:pt idx="76">
                  <c:v>-0.557632696012188</c:v>
                </c:pt>
                <c:pt idx="77">
                  <c:v>-0.302378292908018</c:v>
                </c:pt>
                <c:pt idx="78">
                  <c:v>0.15707963267949</c:v>
                </c:pt>
                <c:pt idx="79">
                  <c:v>0.15707963267949</c:v>
                </c:pt>
                <c:pt idx="80">
                  <c:v>0.306305283725005</c:v>
                </c:pt>
                <c:pt idx="81">
                  <c:v>0.463384916404494</c:v>
                </c:pt>
                <c:pt idx="82">
                  <c:v>0.777544181763474</c:v>
                </c:pt>
                <c:pt idx="83">
                  <c:v>0.781471172580461</c:v>
                </c:pt>
                <c:pt idx="84">
                  <c:v>0.785398163397448</c:v>
                </c:pt>
                <c:pt idx="85">
                  <c:v>0.785398163397448</c:v>
                </c:pt>
                <c:pt idx="86">
                  <c:v>0.781471172580461</c:v>
                </c:pt>
                <c:pt idx="87">
                  <c:v>0.781471172580461</c:v>
                </c:pt>
                <c:pt idx="88">
                  <c:v>0.785398163397448</c:v>
                </c:pt>
                <c:pt idx="89">
                  <c:v>0.722566310325652</c:v>
                </c:pt>
                <c:pt idx="90">
                  <c:v>0.514435797025329</c:v>
                </c:pt>
                <c:pt idx="91">
                  <c:v>0.337721210260903</c:v>
                </c:pt>
                <c:pt idx="92">
                  <c:v>0.102101761241668</c:v>
                </c:pt>
                <c:pt idx="93">
                  <c:v>0.102101761241668</c:v>
                </c:pt>
                <c:pt idx="94">
                  <c:v>-0.102101761241668</c:v>
                </c:pt>
                <c:pt idx="95">
                  <c:v>0.102101761241668</c:v>
                </c:pt>
                <c:pt idx="96">
                  <c:v>-0.424115008234622</c:v>
                </c:pt>
                <c:pt idx="97">
                  <c:v>-0.781471172580461</c:v>
                </c:pt>
                <c:pt idx="98">
                  <c:v>-0.769690200129499</c:v>
                </c:pt>
                <c:pt idx="99">
                  <c:v>-0.785398163397448</c:v>
                </c:pt>
                <c:pt idx="100">
                  <c:v>-0.773617190946487</c:v>
                </c:pt>
                <c:pt idx="101">
                  <c:v>-0.781471172580461</c:v>
                </c:pt>
                <c:pt idx="102">
                  <c:v>-0.777544181763474</c:v>
                </c:pt>
                <c:pt idx="103">
                  <c:v>-0.765763209312512</c:v>
                </c:pt>
                <c:pt idx="104">
                  <c:v>-0.781471172580461</c:v>
                </c:pt>
                <c:pt idx="105">
                  <c:v>-0.699004365423729</c:v>
                </c:pt>
                <c:pt idx="106">
                  <c:v>-0.785398163397448</c:v>
                </c:pt>
                <c:pt idx="107">
                  <c:v>-0.781471172580461</c:v>
                </c:pt>
                <c:pt idx="108">
                  <c:v>-0.785398163397448</c:v>
                </c:pt>
                <c:pt idx="109">
                  <c:v>-0.781471172580461</c:v>
                </c:pt>
                <c:pt idx="110">
                  <c:v>-0.785398163397448</c:v>
                </c:pt>
                <c:pt idx="111">
                  <c:v>-0.781471172580461</c:v>
                </c:pt>
                <c:pt idx="112">
                  <c:v>-0.781471172580461</c:v>
                </c:pt>
                <c:pt idx="113">
                  <c:v>-0.785398163397448</c:v>
                </c:pt>
                <c:pt idx="114">
                  <c:v>-0.781471172580461</c:v>
                </c:pt>
                <c:pt idx="115">
                  <c:v>-0.781471172580461</c:v>
                </c:pt>
                <c:pt idx="116">
                  <c:v>-0.785398163397448</c:v>
                </c:pt>
                <c:pt idx="117">
                  <c:v>-0.785398163397448</c:v>
                </c:pt>
                <c:pt idx="118">
                  <c:v>-0.781471172580461</c:v>
                </c:pt>
                <c:pt idx="119">
                  <c:v>-0.781471172580461</c:v>
                </c:pt>
                <c:pt idx="120">
                  <c:v>-0.761836218495525</c:v>
                </c:pt>
                <c:pt idx="121">
                  <c:v>-0.777544181763474</c:v>
                </c:pt>
                <c:pt idx="122">
                  <c:v>-0.785398163397448</c:v>
                </c:pt>
                <c:pt idx="123">
                  <c:v>-0.777544181763474</c:v>
                </c:pt>
                <c:pt idx="124">
                  <c:v>-0.777544181763474</c:v>
                </c:pt>
                <c:pt idx="125">
                  <c:v>-0.777544181763474</c:v>
                </c:pt>
                <c:pt idx="126">
                  <c:v>-0.769690200129499</c:v>
                </c:pt>
                <c:pt idx="127">
                  <c:v>-0.769690200129499</c:v>
                </c:pt>
                <c:pt idx="128">
                  <c:v>-0.761836218495525</c:v>
                </c:pt>
                <c:pt idx="129">
                  <c:v>-0.404480054149686</c:v>
                </c:pt>
                <c:pt idx="130">
                  <c:v>-0.117809724509617</c:v>
                </c:pt>
                <c:pt idx="131">
                  <c:v>-0.102101761241668</c:v>
                </c:pt>
                <c:pt idx="132">
                  <c:v>-0.408407044966673</c:v>
                </c:pt>
                <c:pt idx="133">
                  <c:v>-0.64009950316892</c:v>
                </c:pt>
                <c:pt idx="134">
                  <c:v>-0.706858347057703</c:v>
                </c:pt>
                <c:pt idx="135">
                  <c:v>-0.706858347057703</c:v>
                </c:pt>
                <c:pt idx="136">
                  <c:v>-0.644026493985908</c:v>
                </c:pt>
                <c:pt idx="137">
                  <c:v>-0.475165888855456</c:v>
                </c:pt>
                <c:pt idx="138">
                  <c:v>-0.380918109247762</c:v>
                </c:pt>
                <c:pt idx="139">
                  <c:v>-0.247400421470196</c:v>
                </c:pt>
                <c:pt idx="140">
                  <c:v>-0.176714586764426</c:v>
                </c:pt>
                <c:pt idx="141">
                  <c:v>-0.102101761241668</c:v>
                </c:pt>
                <c:pt idx="142">
                  <c:v>0.0903207887907066</c:v>
                </c:pt>
                <c:pt idx="143">
                  <c:v>0.149225651045515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-982800080"/>
        <c:axId val="-982801712"/>
      </c:barChart>
      <c:lineChart>
        <c:grouping val="standard"/>
        <c:varyColors val="0"/>
        <c:ser>
          <c:idx val="0"/>
          <c:order val="2"/>
          <c:tx>
            <c:strRef>
              <c:f>Sheet2!$M$3</c:f>
              <c:strCache>
                <c:ptCount val="1"/>
                <c:pt idx="0">
                  <c:v>Pressure Ratio</c:v>
                </c:pt>
              </c:strCache>
            </c:strRef>
          </c:tx>
          <c:spPr>
            <a:ln w="25400" cap="flat" cmpd="sng" algn="ctr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Sheet2!$AK$4:$AK$147</c:f>
              <c:strCache>
                <c:ptCount val="144"/>
                <c:pt idx="0">
                  <c:v>Hour1</c:v>
                </c:pt>
                <c:pt idx="6">
                  <c:v>Hour2</c:v>
                </c:pt>
                <c:pt idx="12">
                  <c:v>Hour3</c:v>
                </c:pt>
                <c:pt idx="18">
                  <c:v>Hour4</c:v>
                </c:pt>
                <c:pt idx="24">
                  <c:v>Hour5</c:v>
                </c:pt>
                <c:pt idx="30">
                  <c:v>Hour6</c:v>
                </c:pt>
                <c:pt idx="36">
                  <c:v>Hour7</c:v>
                </c:pt>
                <c:pt idx="42">
                  <c:v>Hour8</c:v>
                </c:pt>
                <c:pt idx="48">
                  <c:v>Hour9</c:v>
                </c:pt>
                <c:pt idx="54">
                  <c:v>Hour10</c:v>
                </c:pt>
                <c:pt idx="60">
                  <c:v>Hour11</c:v>
                </c:pt>
                <c:pt idx="66">
                  <c:v>Hour12</c:v>
                </c:pt>
                <c:pt idx="72">
                  <c:v>Hour13</c:v>
                </c:pt>
                <c:pt idx="78">
                  <c:v>Hour14</c:v>
                </c:pt>
                <c:pt idx="84">
                  <c:v>Hour15</c:v>
                </c:pt>
                <c:pt idx="90">
                  <c:v>Hour16</c:v>
                </c:pt>
                <c:pt idx="96">
                  <c:v>Hour17</c:v>
                </c:pt>
                <c:pt idx="102">
                  <c:v>Hour18</c:v>
                </c:pt>
                <c:pt idx="108">
                  <c:v>Hour19</c:v>
                </c:pt>
                <c:pt idx="114">
                  <c:v>Hour20</c:v>
                </c:pt>
                <c:pt idx="120">
                  <c:v>Hour21</c:v>
                </c:pt>
                <c:pt idx="126">
                  <c:v>Hour22</c:v>
                </c:pt>
                <c:pt idx="132">
                  <c:v>Hour23</c:v>
                </c:pt>
                <c:pt idx="138">
                  <c:v>Hour24</c:v>
                </c:pt>
              </c:strCache>
            </c:strRef>
          </c:cat>
          <c:val>
            <c:numRef>
              <c:f>Sheet2!$M$4:$M$147</c:f>
              <c:numCache>
                <c:formatCode>0.00</c:formatCode>
                <c:ptCount val="144"/>
                <c:pt idx="0">
                  <c:v>6.39979069835902</c:v>
                </c:pt>
                <c:pt idx="1">
                  <c:v>6.40606725843518</c:v>
                </c:pt>
                <c:pt idx="2">
                  <c:v>6.41975361661923</c:v>
                </c:pt>
                <c:pt idx="3">
                  <c:v>6.43810529882467</c:v>
                </c:pt>
                <c:pt idx="4">
                  <c:v>6.47426179401727</c:v>
                </c:pt>
                <c:pt idx="5">
                  <c:v>6.52069304304001</c:v>
                </c:pt>
                <c:pt idx="6">
                  <c:v>6.55741866433975</c:v>
                </c:pt>
                <c:pt idx="7">
                  <c:v>6.58955726043993</c:v>
                </c:pt>
                <c:pt idx="8">
                  <c:v>6.61633168709633</c:v>
                </c:pt>
                <c:pt idx="9">
                  <c:v>6.64483437985301</c:v>
                </c:pt>
                <c:pt idx="10">
                  <c:v>6.66922421596581</c:v>
                </c:pt>
                <c:pt idx="11">
                  <c:v>6.69722692173184</c:v>
                </c:pt>
                <c:pt idx="12">
                  <c:v>6.73189630563816</c:v>
                </c:pt>
                <c:pt idx="13">
                  <c:v>6.77856710966863</c:v>
                </c:pt>
                <c:pt idx="14">
                  <c:v>6.83427737978466</c:v>
                </c:pt>
                <c:pt idx="15">
                  <c:v>6.89023968906312</c:v>
                </c:pt>
                <c:pt idx="16">
                  <c:v>6.94489696954924</c:v>
                </c:pt>
                <c:pt idx="17">
                  <c:v>6.99027653312995</c:v>
                </c:pt>
                <c:pt idx="18">
                  <c:v>7.03997858410391</c:v>
                </c:pt>
                <c:pt idx="19">
                  <c:v>7.08718373774024</c:v>
                </c:pt>
                <c:pt idx="20">
                  <c:v>7.13173755072884</c:v>
                </c:pt>
                <c:pt idx="21">
                  <c:v>7.16988236846768</c:v>
                </c:pt>
                <c:pt idx="22">
                  <c:v>7.20777104208142</c:v>
                </c:pt>
                <c:pt idx="23">
                  <c:v>7.24767255386722</c:v>
                </c:pt>
                <c:pt idx="24">
                  <c:v>7.28434516434399</c:v>
                </c:pt>
                <c:pt idx="25">
                  <c:v>7.32341632312672</c:v>
                </c:pt>
                <c:pt idx="26">
                  <c:v>7.35888337923219</c:v>
                </c:pt>
                <c:pt idx="27">
                  <c:v>7.38940602129438</c:v>
                </c:pt>
                <c:pt idx="28">
                  <c:v>7.42181466295094</c:v>
                </c:pt>
                <c:pt idx="29">
                  <c:v>7.45249488940166</c:v>
                </c:pt>
                <c:pt idx="30">
                  <c:v>7.47830140471787</c:v>
                </c:pt>
                <c:pt idx="31">
                  <c:v>7.50372596597552</c:v>
                </c:pt>
                <c:pt idx="32">
                  <c:v>7.53740015267541</c:v>
                </c:pt>
                <c:pt idx="33">
                  <c:v>7.5700147239778</c:v>
                </c:pt>
                <c:pt idx="34">
                  <c:v>7.5886817674551</c:v>
                </c:pt>
                <c:pt idx="35">
                  <c:v>7.58584737307909</c:v>
                </c:pt>
                <c:pt idx="36">
                  <c:v>7.55534943625382</c:v>
                </c:pt>
                <c:pt idx="37">
                  <c:v>7.52261919999438</c:v>
                </c:pt>
                <c:pt idx="38">
                  <c:v>7.4961361229554</c:v>
                </c:pt>
                <c:pt idx="39">
                  <c:v>7.46846085535749</c:v>
                </c:pt>
                <c:pt idx="40">
                  <c:v>7.43535879781565</c:v>
                </c:pt>
                <c:pt idx="41">
                  <c:v>7.42028435085972</c:v>
                </c:pt>
                <c:pt idx="42">
                  <c:v>7.40687695420929</c:v>
                </c:pt>
                <c:pt idx="43">
                  <c:v>7.35497175113543</c:v>
                </c:pt>
                <c:pt idx="44">
                  <c:v>7.30012048318316</c:v>
                </c:pt>
                <c:pt idx="45">
                  <c:v>7.27959615002573</c:v>
                </c:pt>
                <c:pt idx="46">
                  <c:v>7.27808440254138</c:v>
                </c:pt>
                <c:pt idx="47">
                  <c:v>7.22359634087006</c:v>
                </c:pt>
                <c:pt idx="48">
                  <c:v>7.16149640658692</c:v>
                </c:pt>
                <c:pt idx="49">
                  <c:v>7.09978791163076</c:v>
                </c:pt>
                <c:pt idx="50">
                  <c:v>7.03845930333599</c:v>
                </c:pt>
                <c:pt idx="51">
                  <c:v>6.97749936949246</c:v>
                </c:pt>
                <c:pt idx="52">
                  <c:v>6.91628882528772</c:v>
                </c:pt>
                <c:pt idx="53">
                  <c:v>6.855428570622</c:v>
                </c:pt>
                <c:pt idx="54">
                  <c:v>6.79490815981108</c:v>
                </c:pt>
                <c:pt idx="55">
                  <c:v>6.73471742586248</c:v>
                </c:pt>
                <c:pt idx="56">
                  <c:v>6.67484646615434</c:v>
                </c:pt>
                <c:pt idx="57">
                  <c:v>6.61528562879851</c:v>
                </c:pt>
                <c:pt idx="58">
                  <c:v>6.55865431612693</c:v>
                </c:pt>
                <c:pt idx="59">
                  <c:v>6.50231347480379</c:v>
                </c:pt>
                <c:pt idx="60">
                  <c:v>6.44625443650959</c:v>
                </c:pt>
                <c:pt idx="61">
                  <c:v>6.39046874413061</c:v>
                </c:pt>
                <c:pt idx="62">
                  <c:v>6.33291674222262</c:v>
                </c:pt>
                <c:pt idx="63">
                  <c:v>6.27562007445917</c:v>
                </c:pt>
                <c:pt idx="64">
                  <c:v>6.21986442272474</c:v>
                </c:pt>
                <c:pt idx="65">
                  <c:v>6.16361377260144</c:v>
                </c:pt>
                <c:pt idx="66">
                  <c:v>6.10759312336222</c:v>
                </c:pt>
                <c:pt idx="67">
                  <c:v>6.05105703852144</c:v>
                </c:pt>
                <c:pt idx="68">
                  <c:v>5.99601590769382</c:v>
                </c:pt>
                <c:pt idx="69">
                  <c:v>5.94044582127158</c:v>
                </c:pt>
                <c:pt idx="70">
                  <c:v>5.88561082856516</c:v>
                </c:pt>
                <c:pt idx="71">
                  <c:v>5.83022885174153</c:v>
                </c:pt>
                <c:pt idx="72">
                  <c:v>5.775559489142</c:v>
                </c:pt>
                <c:pt idx="73">
                  <c:v>5.72231986461029</c:v>
                </c:pt>
                <c:pt idx="74">
                  <c:v>5.66778276877265</c:v>
                </c:pt>
                <c:pt idx="75">
                  <c:v>5.61465573978957</c:v>
                </c:pt>
                <c:pt idx="76">
                  <c:v>5.57950362894934</c:v>
                </c:pt>
                <c:pt idx="77">
                  <c:v>5.56551588816403</c:v>
                </c:pt>
                <c:pt idx="78">
                  <c:v>5.56578241706368</c:v>
                </c:pt>
                <c:pt idx="79">
                  <c:v>5.57051665855253</c:v>
                </c:pt>
                <c:pt idx="80">
                  <c:v>5.58491634333826</c:v>
                </c:pt>
                <c:pt idx="81">
                  <c:v>5.61107874896999</c:v>
                </c:pt>
                <c:pt idx="82">
                  <c:v>5.66191186955807</c:v>
                </c:pt>
                <c:pt idx="83">
                  <c:v>5.71335696780224</c:v>
                </c:pt>
                <c:pt idx="84">
                  <c:v>5.76542518101371</c:v>
                </c:pt>
                <c:pt idx="85">
                  <c:v>5.81760175711008</c:v>
                </c:pt>
                <c:pt idx="86">
                  <c:v>5.86968774785005</c:v>
                </c:pt>
                <c:pt idx="87">
                  <c:v>5.92189652486432</c:v>
                </c:pt>
                <c:pt idx="88">
                  <c:v>5.97476788896251</c:v>
                </c:pt>
                <c:pt idx="89">
                  <c:v>6.02168391876642</c:v>
                </c:pt>
                <c:pt idx="90">
                  <c:v>6.05195221931323</c:v>
                </c:pt>
                <c:pt idx="91">
                  <c:v>6.0697077470782</c:v>
                </c:pt>
                <c:pt idx="92">
                  <c:v>6.07446171647012</c:v>
                </c:pt>
                <c:pt idx="93">
                  <c:v>6.07452555575734</c:v>
                </c:pt>
                <c:pt idx="94">
                  <c:v>6.06963840761252</c:v>
                </c:pt>
                <c:pt idx="95">
                  <c:v>6.069180624213</c:v>
                </c:pt>
                <c:pt idx="96">
                  <c:v>6.04233276646984</c:v>
                </c:pt>
                <c:pt idx="97">
                  <c:v>5.98653368691648</c:v>
                </c:pt>
                <c:pt idx="98">
                  <c:v>5.93221225735489</c:v>
                </c:pt>
                <c:pt idx="99">
                  <c:v>5.87661898531375</c:v>
                </c:pt>
                <c:pt idx="100">
                  <c:v>5.82248115887709</c:v>
                </c:pt>
                <c:pt idx="101">
                  <c:v>5.7677906692895</c:v>
                </c:pt>
                <c:pt idx="102">
                  <c:v>5.71379922152164</c:v>
                </c:pt>
                <c:pt idx="103">
                  <c:v>5.6612215830808</c:v>
                </c:pt>
                <c:pt idx="104">
                  <c:v>5.60734443144151</c:v>
                </c:pt>
                <c:pt idx="105">
                  <c:v>5.56125382386756</c:v>
                </c:pt>
                <c:pt idx="106">
                  <c:v>5.50747358427431</c:v>
                </c:pt>
                <c:pt idx="107">
                  <c:v>5.4543403197053</c:v>
                </c:pt>
                <c:pt idx="108">
                  <c:v>5.4011115932857</c:v>
                </c:pt>
                <c:pt idx="109">
                  <c:v>5.34850788893304</c:v>
                </c:pt>
                <c:pt idx="110">
                  <c:v>5.29578919334495</c:v>
                </c:pt>
                <c:pt idx="111">
                  <c:v>5.24367468842382</c:v>
                </c:pt>
                <c:pt idx="112">
                  <c:v>5.19192021414578</c:v>
                </c:pt>
                <c:pt idx="113">
                  <c:v>5.14002171758671</c:v>
                </c:pt>
                <c:pt idx="114">
                  <c:v>5.08869536987442</c:v>
                </c:pt>
                <c:pt idx="115">
                  <c:v>5.03769133266903</c:v>
                </c:pt>
                <c:pt idx="116">
                  <c:v>4.98651652457607</c:v>
                </c:pt>
                <c:pt idx="117">
                  <c:v>4.93563945413702</c:v>
                </c:pt>
                <c:pt idx="118">
                  <c:v>4.88529397052373</c:v>
                </c:pt>
                <c:pt idx="119">
                  <c:v>4.83522352567877</c:v>
                </c:pt>
                <c:pt idx="120">
                  <c:v>4.78708286790118</c:v>
                </c:pt>
                <c:pt idx="121">
                  <c:v>4.73778342472907</c:v>
                </c:pt>
                <c:pt idx="122">
                  <c:v>4.6880128607461</c:v>
                </c:pt>
                <c:pt idx="123">
                  <c:v>4.63918413713337</c:v>
                </c:pt>
                <c:pt idx="124">
                  <c:v>4.59057556942643</c:v>
                </c:pt>
                <c:pt idx="125">
                  <c:v>4.54217657888889</c:v>
                </c:pt>
                <c:pt idx="126">
                  <c:v>4.49467844613104</c:v>
                </c:pt>
                <c:pt idx="127">
                  <c:v>4.44737075184932</c:v>
                </c:pt>
                <c:pt idx="128">
                  <c:v>4.40093678277793</c:v>
                </c:pt>
                <c:pt idx="129">
                  <c:v>4.37806878373016</c:v>
                </c:pt>
                <c:pt idx="130">
                  <c:v>4.37198180860192</c:v>
                </c:pt>
                <c:pt idx="131">
                  <c:v>4.36572692263922</c:v>
                </c:pt>
                <c:pt idx="132">
                  <c:v>4.34269293822341</c:v>
                </c:pt>
                <c:pt idx="133">
                  <c:v>4.30586775953739</c:v>
                </c:pt>
                <c:pt idx="134">
                  <c:v>4.26427807084691</c:v>
                </c:pt>
                <c:pt idx="135">
                  <c:v>4.22284613047063</c:v>
                </c:pt>
                <c:pt idx="136">
                  <c:v>4.18694009272479</c:v>
                </c:pt>
                <c:pt idx="137">
                  <c:v>4.16046902636557</c:v>
                </c:pt>
                <c:pt idx="138">
                  <c:v>4.13945822192898</c:v>
                </c:pt>
                <c:pt idx="139">
                  <c:v>4.1260466631764</c:v>
                </c:pt>
                <c:pt idx="140">
                  <c:v>4.11922375125731</c:v>
                </c:pt>
                <c:pt idx="141">
                  <c:v>4.11773385346124</c:v>
                </c:pt>
                <c:pt idx="142">
                  <c:v>4.12074514982778</c:v>
                </c:pt>
                <c:pt idx="143">
                  <c:v>4.12868245373243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-982809872"/>
        <c:axId val="-982797360"/>
      </c:lineChart>
      <c:catAx>
        <c:axId val="-98280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982797360"/>
        <c:crosses val="autoZero"/>
        <c:auto val="1"/>
        <c:lblAlgn val="l"/>
        <c:lblOffset val="100"/>
        <c:tickLblSkip val="18"/>
        <c:noMultiLvlLbl val="0"/>
      </c:catAx>
      <c:valAx>
        <c:axId val="-982797360"/>
        <c:scaling>
          <c:orientation val="minMax"/>
          <c:max val="8.2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982809872"/>
        <c:crosses val="autoZero"/>
        <c:crossBetween val="between"/>
        <c:majorUnit val="2.5"/>
      </c:valAx>
      <c:catAx>
        <c:axId val="-98280008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982801712"/>
        <c:crosses val="autoZero"/>
        <c:auto val="1"/>
        <c:lblAlgn val="ctr"/>
        <c:lblOffset val="100"/>
        <c:noMultiLvlLbl val="0"/>
      </c:catAx>
      <c:valAx>
        <c:axId val="-982801712"/>
        <c:scaling>
          <c:orientation val="minMax"/>
          <c:max val="3.5"/>
          <c:min val="-2"/>
        </c:scaling>
        <c:delete val="0"/>
        <c:axPos val="r"/>
        <c:numFmt formatCode="0.0_);[Red]\(0.0\)" sourceLinked="1"/>
        <c:majorTickMark val="none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982800080"/>
        <c:crosses val="max"/>
        <c:crossBetween val="between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.415738592366579"/>
          <c:y val="0.0490474418183542"/>
          <c:w val="0.493739456513978"/>
          <c:h val="0.07857088759953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lang="zh-CN" sz="1200"/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812281901268609"/>
          <c:y val="0.137415171331703"/>
          <c:w val="0.878785135411999"/>
          <c:h val="0.708905113735071"/>
        </c:manualLayout>
      </c:layout>
      <c:lineChart>
        <c:grouping val="standard"/>
        <c:varyColors val="0"/>
        <c:ser>
          <c:idx val="5"/>
          <c:order val="0"/>
          <c:tx>
            <c:strRef>
              <c:f>Sheet2!$K$3</c:f>
              <c:strCache>
                <c:ptCount val="1"/>
                <c:pt idx="0">
                  <c:v>CVT Ratio</c:v>
                </c:pt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Sheet2!$AK$4:$AK$147</c:f>
              <c:strCache>
                <c:ptCount val="144"/>
                <c:pt idx="0">
                  <c:v>Hour1</c:v>
                </c:pt>
                <c:pt idx="6">
                  <c:v>Hour2</c:v>
                </c:pt>
                <c:pt idx="12">
                  <c:v>Hour3</c:v>
                </c:pt>
                <c:pt idx="18">
                  <c:v>Hour4</c:v>
                </c:pt>
                <c:pt idx="24">
                  <c:v>Hour5</c:v>
                </c:pt>
                <c:pt idx="30">
                  <c:v>Hour6</c:v>
                </c:pt>
                <c:pt idx="36">
                  <c:v>Hour7</c:v>
                </c:pt>
                <c:pt idx="42">
                  <c:v>Hour8</c:v>
                </c:pt>
                <c:pt idx="48">
                  <c:v>Hour9</c:v>
                </c:pt>
                <c:pt idx="54">
                  <c:v>Hour10</c:v>
                </c:pt>
                <c:pt idx="60">
                  <c:v>Hour11</c:v>
                </c:pt>
                <c:pt idx="66">
                  <c:v>Hour12</c:v>
                </c:pt>
                <c:pt idx="72">
                  <c:v>Hour13</c:v>
                </c:pt>
                <c:pt idx="78">
                  <c:v>Hour14</c:v>
                </c:pt>
                <c:pt idx="84">
                  <c:v>Hour15</c:v>
                </c:pt>
                <c:pt idx="90">
                  <c:v>Hour16</c:v>
                </c:pt>
                <c:pt idx="96">
                  <c:v>Hour17</c:v>
                </c:pt>
                <c:pt idx="102">
                  <c:v>Hour18</c:v>
                </c:pt>
                <c:pt idx="108">
                  <c:v>Hour19</c:v>
                </c:pt>
                <c:pt idx="114">
                  <c:v>Hour20</c:v>
                </c:pt>
                <c:pt idx="120">
                  <c:v>Hour21</c:v>
                </c:pt>
                <c:pt idx="126">
                  <c:v>Hour22</c:v>
                </c:pt>
                <c:pt idx="132">
                  <c:v>Hour23</c:v>
                </c:pt>
                <c:pt idx="138">
                  <c:v>Hour24</c:v>
                </c:pt>
              </c:strCache>
            </c:strRef>
          </c:cat>
          <c:val>
            <c:numRef>
              <c:f>Sheet2!$K$4:$K$147</c:f>
              <c:numCache>
                <c:formatCode>0.00</c:formatCode>
                <c:ptCount val="144"/>
                <c:pt idx="0">
                  <c:v>1.25057941548089</c:v>
                </c:pt>
                <c:pt idx="1">
                  <c:v>1.34415209350149</c:v>
                </c:pt>
                <c:pt idx="2">
                  <c:v>1.46072131019386</c:v>
                </c:pt>
                <c:pt idx="3">
                  <c:v>1.51567023472938</c:v>
                </c:pt>
                <c:pt idx="4">
                  <c:v>1.73307171456614</c:v>
                </c:pt>
                <c:pt idx="5">
                  <c:v>1.83413178862184</c:v>
                </c:pt>
                <c:pt idx="6">
                  <c:v>1.72610830847876</c:v>
                </c:pt>
                <c:pt idx="7">
                  <c:v>1.6672019574268</c:v>
                </c:pt>
                <c:pt idx="8">
                  <c:v>1.59629631538661</c:v>
                </c:pt>
                <c:pt idx="9">
                  <c:v>1.6192818297222</c:v>
                </c:pt>
                <c:pt idx="10">
                  <c:v>1.5685345727478</c:v>
                </c:pt>
                <c:pt idx="11">
                  <c:v>1.61292440316084</c:v>
                </c:pt>
                <c:pt idx="12">
                  <c:v>1.68491864140799</c:v>
                </c:pt>
                <c:pt idx="13">
                  <c:v>1.81064261139927</c:v>
                </c:pt>
                <c:pt idx="14">
                  <c:v>1.90086385770154</c:v>
                </c:pt>
                <c:pt idx="15">
                  <c:v>1.89159636145578</c:v>
                </c:pt>
                <c:pt idx="16">
                  <c:v>1.87585806087304</c:v>
                </c:pt>
                <c:pt idx="17">
                  <c:v>1.79035157985482</c:v>
                </c:pt>
                <c:pt idx="18">
                  <c:v>1.82942220531253</c:v>
                </c:pt>
                <c:pt idx="19">
                  <c:v>1.8063229220403</c:v>
                </c:pt>
                <c:pt idx="20">
                  <c:v>1.78279943023449</c:v>
                </c:pt>
                <c:pt idx="21">
                  <c:v>1.72577968653854</c:v>
                </c:pt>
                <c:pt idx="22">
                  <c:v>1.72042476984634</c:v>
                </c:pt>
                <c:pt idx="23">
                  <c:v>1.74379033612942</c:v>
                </c:pt>
                <c:pt idx="24">
                  <c:v>1.72330199580185</c:v>
                </c:pt>
                <c:pt idx="25">
                  <c:v>1.74169983825557</c:v>
                </c:pt>
                <c:pt idx="26">
                  <c:v>1.71969205427694</c:v>
                </c:pt>
                <c:pt idx="27">
                  <c:v>1.71237115119921</c:v>
                </c:pt>
                <c:pt idx="28">
                  <c:v>1.72589654590017</c:v>
                </c:pt>
                <c:pt idx="29">
                  <c:v>1.71758726459111</c:v>
                </c:pt>
                <c:pt idx="30">
                  <c:v>1.68629945784735</c:v>
                </c:pt>
                <c:pt idx="31">
                  <c:v>1.67950918003267</c:v>
                </c:pt>
                <c:pt idx="32">
                  <c:v>1.73837484774664</c:v>
                </c:pt>
                <c:pt idx="33">
                  <c:v>1.73644540181355</c:v>
                </c:pt>
                <c:pt idx="34">
                  <c:v>1.60878841080272</c:v>
                </c:pt>
                <c:pt idx="35">
                  <c:v>1.36795834893448</c:v>
                </c:pt>
                <c:pt idx="36">
                  <c:v>1.26336077337129</c:v>
                </c:pt>
                <c:pt idx="37">
                  <c:v>1.26890521802355</c:v>
                </c:pt>
                <c:pt idx="38">
                  <c:v>1.30652387914934</c:v>
                </c:pt>
                <c:pt idx="39">
                  <c:v>1.29930362355714</c:v>
                </c:pt>
                <c:pt idx="40">
                  <c:v>1.26604192640562</c:v>
                </c:pt>
                <c:pt idx="41">
                  <c:v>1.36082176195459</c:v>
                </c:pt>
                <c:pt idx="42">
                  <c:v>1.37525098286887</c:v>
                </c:pt>
                <c:pt idx="43">
                  <c:v>1.14149380849783</c:v>
                </c:pt>
                <c:pt idx="44">
                  <c:v>1.11641173105902</c:v>
                </c:pt>
                <c:pt idx="45">
                  <c:v>1.34670309033181</c:v>
                </c:pt>
                <c:pt idx="46">
                  <c:v>1.43458357029989</c:v>
                </c:pt>
                <c:pt idx="47">
                  <c:v>1.127327010918</c:v>
                </c:pt>
                <c:pt idx="48">
                  <c:v>1.03729383649338</c:v>
                </c:pt>
                <c:pt idx="49">
                  <c:v>0.986229330219488</c:v>
                </c:pt>
                <c:pt idx="50">
                  <c:v>0.895775952982922</c:v>
                </c:pt>
                <c:pt idx="51">
                  <c:v>0.760941325556371</c:v>
                </c:pt>
                <c:pt idx="52">
                  <c:v>0.742106521604497</c:v>
                </c:pt>
                <c:pt idx="53">
                  <c:v>0.77928463118301</c:v>
                </c:pt>
                <c:pt idx="54">
                  <c:v>0.760974409270183</c:v>
                </c:pt>
                <c:pt idx="55">
                  <c:v>0.698268280963384</c:v>
                </c:pt>
                <c:pt idx="56">
                  <c:v>0.700491200206346</c:v>
                </c:pt>
                <c:pt idx="57">
                  <c:v>0.702682620972397</c:v>
                </c:pt>
                <c:pt idx="58">
                  <c:v>0.703980773260152</c:v>
                </c:pt>
                <c:pt idx="59">
                  <c:v>0.70609774183999</c:v>
                </c:pt>
                <c:pt idx="60">
                  <c:v>0.708184341145191</c:v>
                </c:pt>
                <c:pt idx="61">
                  <c:v>0.710241220021838</c:v>
                </c:pt>
                <c:pt idx="62">
                  <c:v>0.713686143827974</c:v>
                </c:pt>
                <c:pt idx="63">
                  <c:v>0.715690398757213</c:v>
                </c:pt>
                <c:pt idx="64">
                  <c:v>0.717173584298994</c:v>
                </c:pt>
                <c:pt idx="65">
                  <c:v>0.720084627863437</c:v>
                </c:pt>
                <c:pt idx="66">
                  <c:v>0.721997618103146</c:v>
                </c:pt>
                <c:pt idx="67">
                  <c:v>0.724886981605464</c:v>
                </c:pt>
                <c:pt idx="68">
                  <c:v>0.726184054877443</c:v>
                </c:pt>
                <c:pt idx="69">
                  <c:v>0.728989829423857</c:v>
                </c:pt>
                <c:pt idx="70">
                  <c:v>0.731190425555772</c:v>
                </c:pt>
                <c:pt idx="71">
                  <c:v>0.733952244070093</c:v>
                </c:pt>
                <c:pt idx="72">
                  <c:v>0.736059327546704</c:v>
                </c:pt>
                <c:pt idx="73">
                  <c:v>0.737166592891475</c:v>
                </c:pt>
                <c:pt idx="74">
                  <c:v>0.807471361985648</c:v>
                </c:pt>
                <c:pt idx="75">
                  <c:v>0.991540675922605</c:v>
                </c:pt>
                <c:pt idx="76">
                  <c:v>1.16046305635202</c:v>
                </c:pt>
                <c:pt idx="77">
                  <c:v>1.28414183694313</c:v>
                </c:pt>
                <c:pt idx="78">
                  <c:v>1.32889732197571</c:v>
                </c:pt>
                <c:pt idx="79">
                  <c:v>1.38286269545695</c:v>
                </c:pt>
                <c:pt idx="80">
                  <c:v>1.53205121905893</c:v>
                </c:pt>
                <c:pt idx="81">
                  <c:v>1.68874965034884</c:v>
                </c:pt>
                <c:pt idx="82">
                  <c:v>1.98544087783716</c:v>
                </c:pt>
                <c:pt idx="83">
                  <c:v>1.79077268286904</c:v>
                </c:pt>
                <c:pt idx="84">
                  <c:v>1.91308642779036</c:v>
                </c:pt>
                <c:pt idx="85">
                  <c:v>1.96286671995567</c:v>
                </c:pt>
                <c:pt idx="86">
                  <c:v>1.91406094300791</c:v>
                </c:pt>
                <c:pt idx="87">
                  <c:v>1.95241652074781</c:v>
                </c:pt>
                <c:pt idx="88">
                  <c:v>2.00751989217047</c:v>
                </c:pt>
                <c:pt idx="89">
                  <c:v>1.91694303015831</c:v>
                </c:pt>
                <c:pt idx="90">
                  <c:v>1.70831456792668</c:v>
                </c:pt>
                <c:pt idx="91">
                  <c:v>1.54289797564153</c:v>
                </c:pt>
                <c:pt idx="92">
                  <c:v>1.35342620518696</c:v>
                </c:pt>
                <c:pt idx="93">
                  <c:v>1.32902015886392</c:v>
                </c:pt>
                <c:pt idx="94">
                  <c:v>1.35786366815479</c:v>
                </c:pt>
                <c:pt idx="95">
                  <c:v>1.42442561267218</c:v>
                </c:pt>
                <c:pt idx="96">
                  <c:v>1.37021569749954</c:v>
                </c:pt>
                <c:pt idx="97">
                  <c:v>1.16103943840927</c:v>
                </c:pt>
                <c:pt idx="98">
                  <c:v>1.01495867174959</c:v>
                </c:pt>
                <c:pt idx="99">
                  <c:v>1.02017865431033</c:v>
                </c:pt>
                <c:pt idx="100">
                  <c:v>1.0389113282235</c:v>
                </c:pt>
                <c:pt idx="101">
                  <c:v>1.0648324938509</c:v>
                </c:pt>
                <c:pt idx="102">
                  <c:v>0.925118327217526</c:v>
                </c:pt>
                <c:pt idx="103">
                  <c:v>0.948651372687684</c:v>
                </c:pt>
                <c:pt idx="104">
                  <c:v>1.21568165663344</c:v>
                </c:pt>
                <c:pt idx="105">
                  <c:v>1.323177409714</c:v>
                </c:pt>
                <c:pt idx="106">
                  <c:v>1.21065012475612</c:v>
                </c:pt>
                <c:pt idx="107">
                  <c:v>1.03885493558604</c:v>
                </c:pt>
                <c:pt idx="108">
                  <c:v>1.07285057426807</c:v>
                </c:pt>
                <c:pt idx="109">
                  <c:v>1.13316996537954</c:v>
                </c:pt>
                <c:pt idx="110">
                  <c:v>1.06416732714894</c:v>
                </c:pt>
                <c:pt idx="111">
                  <c:v>1.00083493426343</c:v>
                </c:pt>
                <c:pt idx="112">
                  <c:v>1.03507005553933</c:v>
                </c:pt>
                <c:pt idx="113">
                  <c:v>1.05900654392023</c:v>
                </c:pt>
                <c:pt idx="114">
                  <c:v>0.938728670408144</c:v>
                </c:pt>
                <c:pt idx="115">
                  <c:v>0.793580541624725</c:v>
                </c:pt>
                <c:pt idx="116">
                  <c:v>0.783340985115752</c:v>
                </c:pt>
                <c:pt idx="117">
                  <c:v>0.773112554774615</c:v>
                </c:pt>
                <c:pt idx="118">
                  <c:v>0.774505741722179</c:v>
                </c:pt>
                <c:pt idx="119">
                  <c:v>0.777017180229869</c:v>
                </c:pt>
                <c:pt idx="120">
                  <c:v>0.776266017634522</c:v>
                </c:pt>
                <c:pt idx="121">
                  <c:v>0.780748521670835</c:v>
                </c:pt>
                <c:pt idx="122">
                  <c:v>0.784198852706641</c:v>
                </c:pt>
                <c:pt idx="123">
                  <c:v>0.785426243274281</c:v>
                </c:pt>
                <c:pt idx="124">
                  <c:v>0.787692847811785</c:v>
                </c:pt>
                <c:pt idx="125">
                  <c:v>0.789913245520785</c:v>
                </c:pt>
                <c:pt idx="126">
                  <c:v>0.790980419678304</c:v>
                </c:pt>
                <c:pt idx="127">
                  <c:v>0.793101233261606</c:v>
                </c:pt>
                <c:pt idx="128">
                  <c:v>0.971407273435913</c:v>
                </c:pt>
                <c:pt idx="129">
                  <c:v>1.13303608946691</c:v>
                </c:pt>
                <c:pt idx="130">
                  <c:v>1.16401551282146</c:v>
                </c:pt>
                <c:pt idx="131">
                  <c:v>1.14803974181366</c:v>
                </c:pt>
                <c:pt idx="132">
                  <c:v>1.1329481995427</c:v>
                </c:pt>
                <c:pt idx="133">
                  <c:v>1.08686928640986</c:v>
                </c:pt>
                <c:pt idx="134">
                  <c:v>1.08301040912709</c:v>
                </c:pt>
                <c:pt idx="135">
                  <c:v>1.1040248846234</c:v>
                </c:pt>
                <c:pt idx="136">
                  <c:v>1.12044054055525</c:v>
                </c:pt>
                <c:pt idx="137">
                  <c:v>1.10310338595314</c:v>
                </c:pt>
                <c:pt idx="138">
                  <c:v>1.11454427705424</c:v>
                </c:pt>
                <c:pt idx="139">
                  <c:v>1.11605969329364</c:v>
                </c:pt>
                <c:pt idx="140">
                  <c:v>1.12172132381082</c:v>
                </c:pt>
                <c:pt idx="141">
                  <c:v>1.13675324337576</c:v>
                </c:pt>
                <c:pt idx="142">
                  <c:v>1.18910171951242</c:v>
                </c:pt>
                <c:pt idx="143">
                  <c:v>1.28432522977459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-982809328"/>
        <c:axId val="-982796816"/>
      </c:lineChart>
      <c:catAx>
        <c:axId val="-982809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-982796816"/>
        <c:crosses val="autoZero"/>
        <c:auto val="1"/>
        <c:lblAlgn val="l"/>
        <c:lblOffset val="100"/>
        <c:tickLblSkip val="18"/>
        <c:noMultiLvlLbl val="0"/>
      </c:catAx>
      <c:valAx>
        <c:axId val="-982796816"/>
        <c:scaling>
          <c:orientation val="minMax"/>
          <c:max val="2.5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-982809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73355"/>
          <c:y val="0.0834075065843228"/>
          <c:w val="0.174720555555556"/>
          <c:h val="0.08504520434714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lang="zh-CN" sz="1200">
          <a:solidFill>
            <a:sysClr val="windowText" lastClr="000000"/>
          </a:solidFill>
        </a:defRPr>
      </a:pPr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876214274206718"/>
          <c:y val="0.162426694687392"/>
          <c:w val="0.867788653192784"/>
          <c:h val="0.570888194444444"/>
        </c:manualLayout>
      </c:layout>
      <c:lineChart>
        <c:grouping val="standard"/>
        <c:varyColors val="0"/>
        <c:ser>
          <c:idx val="4"/>
          <c:order val="0"/>
          <c:tx>
            <c:strRef>
              <c:f>Sheet2!$S$3</c:f>
              <c:strCache>
                <c:ptCount val="1"/>
                <c:pt idx="0">
                  <c:v>Gen Speed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Sheet2!$AK$4:$AK$147</c:f>
              <c:strCache>
                <c:ptCount val="144"/>
                <c:pt idx="0">
                  <c:v>Hour1</c:v>
                </c:pt>
                <c:pt idx="6">
                  <c:v>Hour2</c:v>
                </c:pt>
                <c:pt idx="12">
                  <c:v>Hour3</c:v>
                </c:pt>
                <c:pt idx="18">
                  <c:v>Hour4</c:v>
                </c:pt>
                <c:pt idx="24">
                  <c:v>Hour5</c:v>
                </c:pt>
                <c:pt idx="30">
                  <c:v>Hour6</c:v>
                </c:pt>
                <c:pt idx="36">
                  <c:v>Hour7</c:v>
                </c:pt>
                <c:pt idx="42">
                  <c:v>Hour8</c:v>
                </c:pt>
                <c:pt idx="48">
                  <c:v>Hour9</c:v>
                </c:pt>
                <c:pt idx="54">
                  <c:v>Hour10</c:v>
                </c:pt>
                <c:pt idx="60">
                  <c:v>Hour11</c:v>
                </c:pt>
                <c:pt idx="66">
                  <c:v>Hour12</c:v>
                </c:pt>
                <c:pt idx="72">
                  <c:v>Hour13</c:v>
                </c:pt>
                <c:pt idx="78">
                  <c:v>Hour14</c:v>
                </c:pt>
                <c:pt idx="84">
                  <c:v>Hour15</c:v>
                </c:pt>
                <c:pt idx="90">
                  <c:v>Hour16</c:v>
                </c:pt>
                <c:pt idx="96">
                  <c:v>Hour17</c:v>
                </c:pt>
                <c:pt idx="102">
                  <c:v>Hour18</c:v>
                </c:pt>
                <c:pt idx="108">
                  <c:v>Hour19</c:v>
                </c:pt>
                <c:pt idx="114">
                  <c:v>Hour20</c:v>
                </c:pt>
                <c:pt idx="120">
                  <c:v>Hour21</c:v>
                </c:pt>
                <c:pt idx="126">
                  <c:v>Hour22</c:v>
                </c:pt>
                <c:pt idx="132">
                  <c:v>Hour23</c:v>
                </c:pt>
                <c:pt idx="138">
                  <c:v>Hour24</c:v>
                </c:pt>
              </c:strCache>
            </c:strRef>
          </c:cat>
          <c:val>
            <c:numRef>
              <c:f>Sheet2!$S$4:$S$147</c:f>
              <c:numCache>
                <c:formatCode>0</c:formatCode>
                <c:ptCount val="144"/>
                <c:pt idx="0">
                  <c:v>156.165443947196</c:v>
                </c:pt>
                <c:pt idx="1">
                  <c:v>166.063253774836</c:v>
                </c:pt>
                <c:pt idx="2">
                  <c:v>178.435516059385</c:v>
                </c:pt>
                <c:pt idx="3">
                  <c:v>183.659360135083</c:v>
                </c:pt>
                <c:pt idx="4">
                  <c:v>204.554736437877</c:v>
                </c:pt>
                <c:pt idx="5">
                  <c:v>214.452546265516</c:v>
                </c:pt>
                <c:pt idx="6">
                  <c:v>204.279797275998</c:v>
                </c:pt>
                <c:pt idx="7">
                  <c:v>198.781014038421</c:v>
                </c:pt>
                <c:pt idx="8">
                  <c:v>191.907534991449</c:v>
                </c:pt>
                <c:pt idx="9">
                  <c:v>194.381987448359</c:v>
                </c:pt>
                <c:pt idx="10">
                  <c:v>189.433082534539</c:v>
                </c:pt>
                <c:pt idx="11">
                  <c:v>194.10704828648</c:v>
                </c:pt>
                <c:pt idx="12">
                  <c:v>201.255466495331</c:v>
                </c:pt>
                <c:pt idx="13">
                  <c:v>214.452546265516</c:v>
                </c:pt>
                <c:pt idx="14">
                  <c:v>224.350356093156</c:v>
                </c:pt>
                <c:pt idx="15">
                  <c:v>223.97543905423</c:v>
                </c:pt>
                <c:pt idx="16">
                  <c:v>222.975660283761</c:v>
                </c:pt>
                <c:pt idx="17">
                  <c:v>214.452546265516</c:v>
                </c:pt>
                <c:pt idx="18">
                  <c:v>219.126512017457</c:v>
                </c:pt>
                <c:pt idx="19">
                  <c:v>217.201937884305</c:v>
                </c:pt>
                <c:pt idx="20">
                  <c:v>215.002424589274</c:v>
                </c:pt>
                <c:pt idx="21">
                  <c:v>209.503641351697</c:v>
                </c:pt>
                <c:pt idx="22">
                  <c:v>209.228702189818</c:v>
                </c:pt>
                <c:pt idx="23">
                  <c:v>211.978093808606</c:v>
                </c:pt>
                <c:pt idx="24">
                  <c:v>210.328458837333</c:v>
                </c:pt>
                <c:pt idx="25">
                  <c:v>212.527972132364</c:v>
                </c:pt>
                <c:pt idx="26">
                  <c:v>210.603397999212</c:v>
                </c:pt>
                <c:pt idx="27">
                  <c:v>210.603397999212</c:v>
                </c:pt>
                <c:pt idx="28">
                  <c:v>212.253032970485</c:v>
                </c:pt>
                <c:pt idx="29">
                  <c:v>211.703154646728</c:v>
                </c:pt>
                <c:pt idx="30">
                  <c:v>208.403884704181</c:v>
                </c:pt>
                <c:pt idx="31">
                  <c:v>207.854006380423</c:v>
                </c:pt>
                <c:pt idx="32">
                  <c:v>214.452546265516</c:v>
                </c:pt>
                <c:pt idx="33">
                  <c:v>214.727485427395</c:v>
                </c:pt>
                <c:pt idx="34">
                  <c:v>200.155709847815</c:v>
                </c:pt>
                <c:pt idx="35">
                  <c:v>171.562037012413</c:v>
                </c:pt>
                <c:pt idx="36">
                  <c:v>156.715322270954</c:v>
                </c:pt>
                <c:pt idx="37">
                  <c:v>157.265200594712</c:v>
                </c:pt>
                <c:pt idx="38">
                  <c:v>162.214105508532</c:v>
                </c:pt>
                <c:pt idx="39">
                  <c:v>161.114348861016</c:v>
                </c:pt>
                <c:pt idx="40">
                  <c:v>156.440383109075</c:v>
                </c:pt>
                <c:pt idx="41">
                  <c:v>169.637462879261</c:v>
                </c:pt>
                <c:pt idx="42">
                  <c:v>171.562037012413</c:v>
                </c:pt>
                <c:pt idx="43">
                  <c:v>139.669094234464</c:v>
                </c:pt>
                <c:pt idx="44">
                  <c:v>136.094885130039</c:v>
                </c:pt>
                <c:pt idx="45">
                  <c:v>166.613132098593</c:v>
                </c:pt>
                <c:pt idx="46">
                  <c:v>179.810211868779</c:v>
                </c:pt>
                <c:pt idx="47">
                  <c:v>136.919702615676</c:v>
                </c:pt>
                <c:pt idx="48">
                  <c:v>125.372257816763</c:v>
                </c:pt>
                <c:pt idx="49">
                  <c:v>118.773717931671</c:v>
                </c:pt>
                <c:pt idx="50">
                  <c:v>107.501212294637</c:v>
                </c:pt>
                <c:pt idx="51">
                  <c:v>91.004862581905</c:v>
                </c:pt>
                <c:pt idx="52">
                  <c:v>88.5304101249952</c:v>
                </c:pt>
                <c:pt idx="53">
                  <c:v>92.6544975531782</c:v>
                </c:pt>
                <c:pt idx="54">
                  <c:v>90.1800450962684</c:v>
                </c:pt>
                <c:pt idx="55">
                  <c:v>82.4817485636601</c:v>
                </c:pt>
                <c:pt idx="56">
                  <c:v>82.4817485636601</c:v>
                </c:pt>
                <c:pt idx="57">
                  <c:v>82.4817485636601</c:v>
                </c:pt>
                <c:pt idx="58">
                  <c:v>82.4817485636601</c:v>
                </c:pt>
                <c:pt idx="59">
                  <c:v>82.4817485636601</c:v>
                </c:pt>
                <c:pt idx="60">
                  <c:v>82.4817485636601</c:v>
                </c:pt>
                <c:pt idx="61">
                  <c:v>82.4817485636601</c:v>
                </c:pt>
                <c:pt idx="62">
                  <c:v>82.4817485636601</c:v>
                </c:pt>
                <c:pt idx="63">
                  <c:v>82.4817485636601</c:v>
                </c:pt>
                <c:pt idx="64">
                  <c:v>82.4817485636601</c:v>
                </c:pt>
                <c:pt idx="65">
                  <c:v>82.4817485636601</c:v>
                </c:pt>
                <c:pt idx="66">
                  <c:v>82.4817485636601</c:v>
                </c:pt>
                <c:pt idx="67">
                  <c:v>82.4817485636601</c:v>
                </c:pt>
                <c:pt idx="68">
                  <c:v>82.4817485636601</c:v>
                </c:pt>
                <c:pt idx="69">
                  <c:v>82.4817485636601</c:v>
                </c:pt>
                <c:pt idx="70">
                  <c:v>82.4817485636601</c:v>
                </c:pt>
                <c:pt idx="71">
                  <c:v>82.4817485636601</c:v>
                </c:pt>
                <c:pt idx="72">
                  <c:v>82.4817485636601</c:v>
                </c:pt>
                <c:pt idx="73">
                  <c:v>82.4817485636601</c:v>
                </c:pt>
                <c:pt idx="74">
                  <c:v>89.9051059343895</c:v>
                </c:pt>
                <c:pt idx="75">
                  <c:v>110.250603913426</c:v>
                </c:pt>
                <c:pt idx="76">
                  <c:v>132.795615187493</c:v>
                </c:pt>
                <c:pt idx="77">
                  <c:v>153.141113166529</c:v>
                </c:pt>
                <c:pt idx="78">
                  <c:v>162.48904467041</c:v>
                </c:pt>
                <c:pt idx="79">
                  <c:v>169.087584555503</c:v>
                </c:pt>
                <c:pt idx="80">
                  <c:v>182.559603487568</c:v>
                </c:pt>
                <c:pt idx="81">
                  <c:v>196.031622419632</c:v>
                </c:pt>
                <c:pt idx="82">
                  <c:v>219.898216255912</c:v>
                </c:pt>
                <c:pt idx="83">
                  <c:v>198.855997446206</c:v>
                </c:pt>
                <c:pt idx="84">
                  <c:v>213.005991356995</c:v>
                </c:pt>
                <c:pt idx="85">
                  <c:v>219.045279992356</c:v>
                </c:pt>
                <c:pt idx="86">
                  <c:v>214.486913660751</c:v>
                </c:pt>
                <c:pt idx="87">
                  <c:v>219.301473302289</c:v>
                </c:pt>
                <c:pt idx="88">
                  <c:v>226.149957879999</c:v>
                </c:pt>
                <c:pt idx="89">
                  <c:v>218.026755369942</c:v>
                </c:pt>
                <c:pt idx="90">
                  <c:v>199.880770685936</c:v>
                </c:pt>
                <c:pt idx="91">
                  <c:v>185.034055944478</c:v>
                </c:pt>
                <c:pt idx="92">
                  <c:v>167.712888746109</c:v>
                </c:pt>
                <c:pt idx="93">
                  <c:v>164.688557965441</c:v>
                </c:pt>
                <c:pt idx="94">
                  <c:v>168.262767069867</c:v>
                </c:pt>
                <c:pt idx="95">
                  <c:v>176.510941926233</c:v>
                </c:pt>
                <c:pt idx="96">
                  <c:v>162.48904467041</c:v>
                </c:pt>
                <c:pt idx="97">
                  <c:v>131.695858539977</c:v>
                </c:pt>
                <c:pt idx="98">
                  <c:v>114.924569665366</c:v>
                </c:pt>
                <c:pt idx="99">
                  <c:v>114.924569665366</c:v>
                </c:pt>
                <c:pt idx="100">
                  <c:v>116.849143798518</c:v>
                </c:pt>
                <c:pt idx="101">
                  <c:v>119.323596255428</c:v>
                </c:pt>
                <c:pt idx="102">
                  <c:v>103.377124866454</c:v>
                </c:pt>
                <c:pt idx="103">
                  <c:v>105.851577323364</c:v>
                </c:pt>
                <c:pt idx="104">
                  <c:v>134.995128482524</c:v>
                </c:pt>
                <c:pt idx="105">
                  <c:v>148.192208252709</c:v>
                </c:pt>
                <c:pt idx="106">
                  <c:v>133.620432673129</c:v>
                </c:pt>
                <c:pt idx="107">
                  <c:v>114.374691341609</c:v>
                </c:pt>
                <c:pt idx="108">
                  <c:v>117.673961284155</c:v>
                </c:pt>
                <c:pt idx="109">
                  <c:v>123.997562007369</c:v>
                </c:pt>
                <c:pt idx="110">
                  <c:v>116.024326312882</c:v>
                </c:pt>
                <c:pt idx="111">
                  <c:v>108.875908104031</c:v>
                </c:pt>
                <c:pt idx="112">
                  <c:v>112.175178046578</c:v>
                </c:pt>
                <c:pt idx="113">
                  <c:v>114.374691341609</c:v>
                </c:pt>
                <c:pt idx="114">
                  <c:v>101.177611571423</c:v>
                </c:pt>
                <c:pt idx="115">
                  <c:v>85.2311401824488</c:v>
                </c:pt>
                <c:pt idx="116">
                  <c:v>83.8564443730544</c:v>
                </c:pt>
                <c:pt idx="117">
                  <c:v>82.4817485636601</c:v>
                </c:pt>
                <c:pt idx="118">
                  <c:v>82.4817485636601</c:v>
                </c:pt>
                <c:pt idx="119">
                  <c:v>82.4817485636601</c:v>
                </c:pt>
                <c:pt idx="120">
                  <c:v>82.4817485636601</c:v>
                </c:pt>
                <c:pt idx="121">
                  <c:v>82.4817485636601</c:v>
                </c:pt>
                <c:pt idx="122">
                  <c:v>82.4817485636601</c:v>
                </c:pt>
                <c:pt idx="123">
                  <c:v>82.4817485636601</c:v>
                </c:pt>
                <c:pt idx="124">
                  <c:v>82.4817485636601</c:v>
                </c:pt>
                <c:pt idx="125">
                  <c:v>82.4817485636601</c:v>
                </c:pt>
                <c:pt idx="126">
                  <c:v>82.4817485636601</c:v>
                </c:pt>
                <c:pt idx="127">
                  <c:v>82.4817485636601</c:v>
                </c:pt>
                <c:pt idx="128">
                  <c:v>100.902672409544</c:v>
                </c:pt>
                <c:pt idx="129">
                  <c:v>128.121649435552</c:v>
                </c:pt>
                <c:pt idx="130">
                  <c:v>141.868607529495</c:v>
                </c:pt>
                <c:pt idx="131">
                  <c:v>140.493911720101</c:v>
                </c:pt>
                <c:pt idx="132">
                  <c:v>127.846710273673</c:v>
                </c:pt>
                <c:pt idx="133">
                  <c:v>115.474447989124</c:v>
                </c:pt>
                <c:pt idx="134">
                  <c:v>112.999995532214</c:v>
                </c:pt>
                <c:pt idx="135">
                  <c:v>114.924569665366</c:v>
                </c:pt>
                <c:pt idx="136">
                  <c:v>118.223839607913</c:v>
                </c:pt>
                <c:pt idx="137">
                  <c:v>121.523109550459</c:v>
                </c:pt>
                <c:pt idx="138">
                  <c:v>125.922136140521</c:v>
                </c:pt>
                <c:pt idx="139">
                  <c:v>130.871041054341</c:v>
                </c:pt>
                <c:pt idx="140">
                  <c:v>134.170310996887</c:v>
                </c:pt>
                <c:pt idx="141">
                  <c:v>138.844276748828</c:v>
                </c:pt>
                <c:pt idx="142">
                  <c:v>145.7177557958</c:v>
                </c:pt>
                <c:pt idx="143">
                  <c:v>154.790748137802</c:v>
                </c:pt>
              </c:numCache>
            </c:numRef>
          </c:val>
          <c:smooth val="0"/>
        </c:ser>
        <c:ser>
          <c:idx val="5"/>
          <c:order val="1"/>
          <c:tx>
            <c:strRef>
              <c:f>Sheet2!$U$3</c:f>
              <c:strCache>
                <c:ptCount val="1"/>
                <c:pt idx="0">
                  <c:v>VDM Speed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Sheet2!$AK$4:$AK$147</c:f>
              <c:strCache>
                <c:ptCount val="144"/>
                <c:pt idx="0">
                  <c:v>Hour1</c:v>
                </c:pt>
                <c:pt idx="6">
                  <c:v>Hour2</c:v>
                </c:pt>
                <c:pt idx="12">
                  <c:v>Hour3</c:v>
                </c:pt>
                <c:pt idx="18">
                  <c:v>Hour4</c:v>
                </c:pt>
                <c:pt idx="24">
                  <c:v>Hour5</c:v>
                </c:pt>
                <c:pt idx="30">
                  <c:v>Hour6</c:v>
                </c:pt>
                <c:pt idx="36">
                  <c:v>Hour7</c:v>
                </c:pt>
                <c:pt idx="42">
                  <c:v>Hour8</c:v>
                </c:pt>
                <c:pt idx="48">
                  <c:v>Hour9</c:v>
                </c:pt>
                <c:pt idx="54">
                  <c:v>Hour10</c:v>
                </c:pt>
                <c:pt idx="60">
                  <c:v>Hour11</c:v>
                </c:pt>
                <c:pt idx="66">
                  <c:v>Hour12</c:v>
                </c:pt>
                <c:pt idx="72">
                  <c:v>Hour13</c:v>
                </c:pt>
                <c:pt idx="78">
                  <c:v>Hour14</c:v>
                </c:pt>
                <c:pt idx="84">
                  <c:v>Hour15</c:v>
                </c:pt>
                <c:pt idx="90">
                  <c:v>Hour16</c:v>
                </c:pt>
                <c:pt idx="96">
                  <c:v>Hour17</c:v>
                </c:pt>
                <c:pt idx="102">
                  <c:v>Hour18</c:v>
                </c:pt>
                <c:pt idx="108">
                  <c:v>Hour19</c:v>
                </c:pt>
                <c:pt idx="114">
                  <c:v>Hour20</c:v>
                </c:pt>
                <c:pt idx="120">
                  <c:v>Hour21</c:v>
                </c:pt>
                <c:pt idx="126">
                  <c:v>Hour22</c:v>
                </c:pt>
                <c:pt idx="132">
                  <c:v>Hour23</c:v>
                </c:pt>
                <c:pt idx="138">
                  <c:v>Hour24</c:v>
                </c:pt>
              </c:strCache>
            </c:strRef>
          </c:cat>
          <c:val>
            <c:numRef>
              <c:f>Sheet2!$U$4:$U$147</c:f>
              <c:numCache>
                <c:formatCode>0</c:formatCode>
                <c:ptCount val="144"/>
                <c:pt idx="0">
                  <c:v>124.874471796056</c:v>
                </c:pt>
                <c:pt idx="1">
                  <c:v>123.544987637704</c:v>
                </c:pt>
                <c:pt idx="2">
                  <c:v>122.155756073486</c:v>
                </c:pt>
                <c:pt idx="3">
                  <c:v>121.173693278917</c:v>
                </c:pt>
                <c:pt idx="4">
                  <c:v>118.030162698193</c:v>
                </c:pt>
                <c:pt idx="5">
                  <c:v>116.923193630843</c:v>
                </c:pt>
                <c:pt idx="6">
                  <c:v>118.347033191696</c:v>
                </c:pt>
                <c:pt idx="7">
                  <c:v>119.230314691583</c:v>
                </c:pt>
                <c:pt idx="8">
                  <c:v>120.220496120716</c:v>
                </c:pt>
                <c:pt idx="9">
                  <c:v>120.042097601816</c:v>
                </c:pt>
                <c:pt idx="10">
                  <c:v>120.770740936035</c:v>
                </c:pt>
                <c:pt idx="11">
                  <c:v>120.344789815375</c:v>
                </c:pt>
                <c:pt idx="12">
                  <c:v>119.445213287659</c:v>
                </c:pt>
                <c:pt idx="13">
                  <c:v>118.440019535267</c:v>
                </c:pt>
                <c:pt idx="14">
                  <c:v>118.02547309434</c:v>
                </c:pt>
                <c:pt idx="15">
                  <c:v>118.405513786175</c:v>
                </c:pt>
                <c:pt idx="16">
                  <c:v>118.865955231169</c:v>
                </c:pt>
                <c:pt idx="17">
                  <c:v>119.78236491567</c:v>
                </c:pt>
                <c:pt idx="18">
                  <c:v>119.779081822188</c:v>
                </c:pt>
                <c:pt idx="19">
                  <c:v>120.245353272143</c:v>
                </c:pt>
                <c:pt idx="20">
                  <c:v>120.598212531959</c:v>
                </c:pt>
                <c:pt idx="21">
                  <c:v>121.396516012949</c:v>
                </c:pt>
                <c:pt idx="22">
                  <c:v>121.614560460266</c:v>
                </c:pt>
                <c:pt idx="23">
                  <c:v>121.561686297173</c:v>
                </c:pt>
                <c:pt idx="24">
                  <c:v>122.049680990166</c:v>
                </c:pt>
                <c:pt idx="25">
                  <c:v>122.023305890196</c:v>
                </c:pt>
                <c:pt idx="26">
                  <c:v>122.465762097018</c:v>
                </c:pt>
                <c:pt idx="27">
                  <c:v>122.989340162454</c:v>
                </c:pt>
                <c:pt idx="28">
                  <c:v>122.981318593335</c:v>
                </c:pt>
                <c:pt idx="29">
                  <c:v>123.256127366038</c:v>
                </c:pt>
                <c:pt idx="30">
                  <c:v>123.586521797392</c:v>
                </c:pt>
                <c:pt idx="31">
                  <c:v>123.75877955986</c:v>
                </c:pt>
                <c:pt idx="32">
                  <c:v>123.363811058069</c:v>
                </c:pt>
                <c:pt idx="33">
                  <c:v>123.659220844567</c:v>
                </c:pt>
                <c:pt idx="34">
                  <c:v>124.413943128758</c:v>
                </c:pt>
                <c:pt idx="35">
                  <c:v>125.414664230125</c:v>
                </c:pt>
                <c:pt idx="36">
                  <c:v>124.046373430416</c:v>
                </c:pt>
                <c:pt idx="37">
                  <c:v>123.937705008155</c:v>
                </c:pt>
                <c:pt idx="38">
                  <c:v>124.157015495306</c:v>
                </c:pt>
                <c:pt idx="39">
                  <c:v>124.000538396044</c:v>
                </c:pt>
                <c:pt idx="40">
                  <c:v>123.566510591967</c:v>
                </c:pt>
                <c:pt idx="41">
                  <c:v>124.658105581444</c:v>
                </c:pt>
                <c:pt idx="42">
                  <c:v>124.749619632718</c:v>
                </c:pt>
                <c:pt idx="43">
                  <c:v>122.356418575992</c:v>
                </c:pt>
                <c:pt idx="44">
                  <c:v>121.903847249026</c:v>
                </c:pt>
                <c:pt idx="45">
                  <c:v>123.719276576058</c:v>
                </c:pt>
                <c:pt idx="46">
                  <c:v>125.339656462949</c:v>
                </c:pt>
                <c:pt idx="47">
                  <c:v>121.455177858446</c:v>
                </c:pt>
                <c:pt idx="48">
                  <c:v>120.864747679008</c:v>
                </c:pt>
                <c:pt idx="49">
                  <c:v>120.432149290507</c:v>
                </c:pt>
                <c:pt idx="50">
                  <c:v>120.009040136274</c:v>
                </c:pt>
                <c:pt idx="51">
                  <c:v>119.595111377826</c:v>
                </c:pt>
                <c:pt idx="52">
                  <c:v>119.296095031728</c:v>
                </c:pt>
                <c:pt idx="53">
                  <c:v>118.896862385855</c:v>
                </c:pt>
                <c:pt idx="54">
                  <c:v>118.506015442433</c:v>
                </c:pt>
                <c:pt idx="55">
                  <c:v>118.123292740524</c:v>
                </c:pt>
                <c:pt idx="56">
                  <c:v>117.748443576969</c:v>
                </c:pt>
                <c:pt idx="57">
                  <c:v>117.381227458734</c:v>
                </c:pt>
                <c:pt idx="58">
                  <c:v>117.16477451747</c:v>
                </c:pt>
                <c:pt idx="59">
                  <c:v>116.813499996083</c:v>
                </c:pt>
                <c:pt idx="60">
                  <c:v>116.469319881149</c:v>
                </c:pt>
                <c:pt idx="61">
                  <c:v>116.132021401298</c:v>
                </c:pt>
                <c:pt idx="62">
                  <c:v>115.571458514321</c:v>
                </c:pt>
                <c:pt idx="63">
                  <c:v>115.247806463365</c:v>
                </c:pt>
                <c:pt idx="64">
                  <c:v>115.009462659284</c:v>
                </c:pt>
                <c:pt idx="65">
                  <c:v>114.544520702229</c:v>
                </c:pt>
                <c:pt idx="66">
                  <c:v>114.241025864266</c:v>
                </c:pt>
                <c:pt idx="67">
                  <c:v>113.785666809716</c:v>
                </c:pt>
                <c:pt idx="68">
                  <c:v>113.582428600116</c:v>
                </c:pt>
                <c:pt idx="69">
                  <c:v>113.145266551727</c:v>
                </c:pt>
                <c:pt idx="70">
                  <c:v>112.804743717707</c:v>
                </c:pt>
                <c:pt idx="71">
                  <c:v>112.380266195879</c:v>
                </c:pt>
                <c:pt idx="72">
                  <c:v>112.058560331778</c:v>
                </c:pt>
                <c:pt idx="73">
                  <c:v>111.890242123062</c:v>
                </c:pt>
                <c:pt idx="74">
                  <c:v>111.34154121987</c:v>
                </c:pt>
                <c:pt idx="75">
                  <c:v>111.191206362603</c:v>
                </c:pt>
                <c:pt idx="76">
                  <c:v>114.433298380858</c:v>
                </c:pt>
                <c:pt idx="77">
                  <c:v>119.255606165031</c:v>
                </c:pt>
                <c:pt idx="78">
                  <c:v>122.273588774213</c:v>
                </c:pt>
                <c:pt idx="79">
                  <c:v>122.273588774213</c:v>
                </c:pt>
                <c:pt idx="80">
                  <c:v>119.160248180022</c:v>
                </c:pt>
                <c:pt idx="81">
                  <c:v>116.080925541058</c:v>
                </c:pt>
                <c:pt idx="82">
                  <c:v>110.755358525437</c:v>
                </c:pt>
                <c:pt idx="83">
                  <c:v>111.044801692873</c:v>
                </c:pt>
                <c:pt idx="84">
                  <c:v>111.34154121987</c:v>
                </c:pt>
                <c:pt idx="85">
                  <c:v>111.594576323197</c:v>
                </c:pt>
                <c:pt idx="86">
                  <c:v>112.058560331778</c:v>
                </c:pt>
                <c:pt idx="87">
                  <c:v>112.323098566228</c:v>
                </c:pt>
                <c:pt idx="88">
                  <c:v>112.651415690577</c:v>
                </c:pt>
                <c:pt idx="89">
                  <c:v>113.73669010494</c:v>
                </c:pt>
                <c:pt idx="90">
                  <c:v>117.004663215233</c:v>
                </c:pt>
                <c:pt idx="91">
                  <c:v>119.926306771866</c:v>
                </c:pt>
                <c:pt idx="92">
                  <c:v>123.917276097769</c:v>
                </c:pt>
                <c:pt idx="93">
                  <c:v>123.917276097769</c:v>
                </c:pt>
                <c:pt idx="94">
                  <c:v>123.917276097769</c:v>
                </c:pt>
                <c:pt idx="95">
                  <c:v>123.917276097769</c:v>
                </c:pt>
                <c:pt idx="96">
                  <c:v>118.586471434338</c:v>
                </c:pt>
                <c:pt idx="97">
                  <c:v>113.429272239376</c:v>
                </c:pt>
                <c:pt idx="98">
                  <c:v>113.230787483454</c:v>
                </c:pt>
                <c:pt idx="99">
                  <c:v>112.651415690577</c:v>
                </c:pt>
                <c:pt idx="100">
                  <c:v>112.472682339816</c:v>
                </c:pt>
                <c:pt idx="101">
                  <c:v>112.058560331778</c:v>
                </c:pt>
                <c:pt idx="102">
                  <c:v>111.744759372978</c:v>
                </c:pt>
                <c:pt idx="103">
                  <c:v>111.581114380796</c:v>
                </c:pt>
                <c:pt idx="104">
                  <c:v>111.044801692873</c:v>
                </c:pt>
                <c:pt idx="105">
                  <c:v>111.997232695153</c:v>
                </c:pt>
                <c:pt idx="106">
                  <c:v>110.370808163958</c:v>
                </c:pt>
                <c:pt idx="107">
                  <c:v>110.096884005357</c:v>
                </c:pt>
                <c:pt idx="108">
                  <c:v>109.683458355266</c:v>
                </c:pt>
                <c:pt idx="109">
                  <c:v>109.425387007886</c:v>
                </c:pt>
                <c:pt idx="110">
                  <c:v>109.028273423624</c:v>
                </c:pt>
                <c:pt idx="111">
                  <c:v>108.785079713628</c:v>
                </c:pt>
                <c:pt idx="112">
                  <c:v>108.374479047341</c:v>
                </c:pt>
                <c:pt idx="113">
                  <c:v>108.001874018848</c:v>
                </c:pt>
                <c:pt idx="114">
                  <c:v>107.781529169054</c:v>
                </c:pt>
                <c:pt idx="115">
                  <c:v>107.400743480872</c:v>
                </c:pt>
                <c:pt idx="116">
                  <c:v>107.049734363973</c:v>
                </c:pt>
                <c:pt idx="117">
                  <c:v>106.687891762029</c:v>
                </c:pt>
                <c:pt idx="118">
                  <c:v>106.495980753164</c:v>
                </c:pt>
                <c:pt idx="119">
                  <c:v>106.151769436114</c:v>
                </c:pt>
                <c:pt idx="120">
                  <c:v>106.254488396906</c:v>
                </c:pt>
                <c:pt idx="121">
                  <c:v>105.644450516724</c:v>
                </c:pt>
                <c:pt idx="122">
                  <c:v>105.179634322311</c:v>
                </c:pt>
                <c:pt idx="123">
                  <c:v>105.015269441228</c:v>
                </c:pt>
                <c:pt idx="124">
                  <c:v>104.713085554598</c:v>
                </c:pt>
                <c:pt idx="125">
                  <c:v>104.418743490344</c:v>
                </c:pt>
                <c:pt idx="126">
                  <c:v>104.277863916285</c:v>
                </c:pt>
                <c:pt idx="127">
                  <c:v>103.999016902869</c:v>
                </c:pt>
                <c:pt idx="128">
                  <c:v>103.87267541517</c:v>
                </c:pt>
                <c:pt idx="129">
                  <c:v>113.078171672213</c:v>
                </c:pt>
                <c:pt idx="130">
                  <c:v>121.878622721806</c:v>
                </c:pt>
                <c:pt idx="131">
                  <c:v>122.377219710313</c:v>
                </c:pt>
                <c:pt idx="132">
                  <c:v>112.844268012674</c:v>
                </c:pt>
                <c:pt idx="133">
                  <c:v>106.245019003673</c:v>
                </c:pt>
                <c:pt idx="134">
                  <c:v>104.338789895189</c:v>
                </c:pt>
                <c:pt idx="135">
                  <c:v>104.095995720757</c:v>
                </c:pt>
                <c:pt idx="136">
                  <c:v>105.515496207702</c:v>
                </c:pt>
                <c:pt idx="137">
                  <c:v>110.16475073681</c:v>
                </c:pt>
                <c:pt idx="138">
                  <c:v>112.980828786215</c:v>
                </c:pt>
                <c:pt idx="139">
                  <c:v>117.261685768906</c:v>
                </c:pt>
                <c:pt idx="140">
                  <c:v>119.611090695031</c:v>
                </c:pt>
                <c:pt idx="141">
                  <c:v>122.141086957895</c:v>
                </c:pt>
                <c:pt idx="142">
                  <c:v>122.544399191979</c:v>
                </c:pt>
                <c:pt idx="143">
                  <c:v>120.523014380843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-982806064"/>
        <c:axId val="-1236501616"/>
      </c:lineChart>
      <c:catAx>
        <c:axId val="-982806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1236501616"/>
        <c:crosses val="autoZero"/>
        <c:auto val="1"/>
        <c:lblAlgn val="l"/>
        <c:lblOffset val="100"/>
        <c:tickLblSkip val="18"/>
        <c:noMultiLvlLbl val="0"/>
      </c:catAx>
      <c:valAx>
        <c:axId val="-1236501616"/>
        <c:scaling>
          <c:orientation val="minMax"/>
          <c:max val="250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982806064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51296946167298"/>
          <c:y val="0.0562856990948658"/>
          <c:w val="0.40384309080599"/>
          <c:h val="0.1121142438949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lang="zh-CN" sz="1400"/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940542558637341"/>
          <c:y val="0.207298530976944"/>
          <c:w val="0.860282518245386"/>
          <c:h val="0.526016319444444"/>
        </c:manualLayout>
      </c:layout>
      <c:lineChart>
        <c:grouping val="standard"/>
        <c:varyColors val="0"/>
        <c:ser>
          <c:idx val="4"/>
          <c:order val="0"/>
          <c:tx>
            <c:strRef>
              <c:f>Sheet2!$T$3</c:f>
              <c:strCache>
                <c:ptCount val="1"/>
                <c:pt idx="0">
                  <c:v>Gen Torque</c:v>
                </c:pt>
              </c:strCache>
            </c:strRef>
          </c:tx>
          <c:spPr>
            <a:ln w="28575" cap="rnd" cmpd="sng" algn="ctr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Sheet2!$AK$4:$AK$147</c:f>
              <c:strCache>
                <c:ptCount val="144"/>
                <c:pt idx="0">
                  <c:v>Hour1</c:v>
                </c:pt>
                <c:pt idx="6">
                  <c:v>Hour2</c:v>
                </c:pt>
                <c:pt idx="12">
                  <c:v>Hour3</c:v>
                </c:pt>
                <c:pt idx="18">
                  <c:v>Hour4</c:v>
                </c:pt>
                <c:pt idx="24">
                  <c:v>Hour5</c:v>
                </c:pt>
                <c:pt idx="30">
                  <c:v>Hour6</c:v>
                </c:pt>
                <c:pt idx="36">
                  <c:v>Hour7</c:v>
                </c:pt>
                <c:pt idx="42">
                  <c:v>Hour8</c:v>
                </c:pt>
                <c:pt idx="48">
                  <c:v>Hour9</c:v>
                </c:pt>
                <c:pt idx="54">
                  <c:v>Hour10</c:v>
                </c:pt>
                <c:pt idx="60">
                  <c:v>Hour11</c:v>
                </c:pt>
                <c:pt idx="66">
                  <c:v>Hour12</c:v>
                </c:pt>
                <c:pt idx="72">
                  <c:v>Hour13</c:v>
                </c:pt>
                <c:pt idx="78">
                  <c:v>Hour14</c:v>
                </c:pt>
                <c:pt idx="84">
                  <c:v>Hour15</c:v>
                </c:pt>
                <c:pt idx="90">
                  <c:v>Hour16</c:v>
                </c:pt>
                <c:pt idx="96">
                  <c:v>Hour17</c:v>
                </c:pt>
                <c:pt idx="102">
                  <c:v>Hour18</c:v>
                </c:pt>
                <c:pt idx="108">
                  <c:v>Hour19</c:v>
                </c:pt>
                <c:pt idx="114">
                  <c:v>Hour20</c:v>
                </c:pt>
                <c:pt idx="120">
                  <c:v>Hour21</c:v>
                </c:pt>
                <c:pt idx="126">
                  <c:v>Hour22</c:v>
                </c:pt>
                <c:pt idx="132">
                  <c:v>Hour23</c:v>
                </c:pt>
                <c:pt idx="138">
                  <c:v>Hour24</c:v>
                </c:pt>
              </c:strCache>
            </c:strRef>
          </c:cat>
          <c:val>
            <c:numRef>
              <c:f>Sheet2!$T$4:$T$147</c:f>
              <c:numCache>
                <c:formatCode>0</c:formatCode>
                <c:ptCount val="144"/>
                <c:pt idx="0">
                  <c:v>961.522356426928</c:v>
                </c:pt>
                <c:pt idx="1">
                  <c:v>874.560265025537</c:v>
                </c:pt>
                <c:pt idx="2">
                  <c:v>808.069979691693</c:v>
                </c:pt>
                <c:pt idx="3">
                  <c:v>773.896485476118</c:v>
                </c:pt>
                <c:pt idx="4">
                  <c:v>684.057847615611</c:v>
                </c:pt>
                <c:pt idx="5">
                  <c:v>642.505165297842</c:v>
                </c:pt>
                <c:pt idx="6">
                  <c:v>664.087187125554</c:v>
                </c:pt>
                <c:pt idx="7">
                  <c:v>667.362985096002</c:v>
                </c:pt>
                <c:pt idx="8">
                  <c:v>673.680392174825</c:v>
                </c:pt>
                <c:pt idx="9">
                  <c:v>655.241637299387</c:v>
                </c:pt>
                <c:pt idx="10">
                  <c:v>667.091461683579</c:v>
                </c:pt>
                <c:pt idx="11">
                  <c:v>650.893053128403</c:v>
                </c:pt>
                <c:pt idx="12">
                  <c:v>635.668786590631</c:v>
                </c:pt>
                <c:pt idx="13">
                  <c:v>605.949787075903</c:v>
                </c:pt>
                <c:pt idx="14">
                  <c:v>588.259653002124</c:v>
                </c:pt>
                <c:pt idx="15">
                  <c:v>593.875993391537</c:v>
                </c:pt>
                <c:pt idx="16">
                  <c:v>596.921608975647</c:v>
                </c:pt>
                <c:pt idx="17">
                  <c:v>628.666780912317</c:v>
                </c:pt>
                <c:pt idx="18">
                  <c:v>624.15629519214</c:v>
                </c:pt>
                <c:pt idx="19">
                  <c:v>639.903976880803</c:v>
                </c:pt>
                <c:pt idx="20">
                  <c:v>656.89416597809</c:v>
                </c:pt>
                <c:pt idx="21">
                  <c:v>684.508726348729</c:v>
                </c:pt>
                <c:pt idx="22">
                  <c:v>694.916438924126</c:v>
                </c:pt>
                <c:pt idx="23">
                  <c:v>706.934111738207</c:v>
                </c:pt>
                <c:pt idx="24">
                  <c:v>719.689636666247</c:v>
                </c:pt>
                <c:pt idx="25">
                  <c:v>745.327914785615</c:v>
                </c:pt>
                <c:pt idx="26">
                  <c:v>805.885488242963</c:v>
                </c:pt>
                <c:pt idx="27">
                  <c:v>929.028531900979</c:v>
                </c:pt>
                <c:pt idx="28">
                  <c:v>946.12156493941</c:v>
                </c:pt>
                <c:pt idx="29">
                  <c:v>985.547119935936</c:v>
                </c:pt>
                <c:pt idx="30">
                  <c:v>1055.80972637423</c:v>
                </c:pt>
                <c:pt idx="31">
                  <c:v>1055.4440910163</c:v>
                </c:pt>
                <c:pt idx="32">
                  <c:v>955.185297442456</c:v>
                </c:pt>
                <c:pt idx="33">
                  <c:v>984.294349111237</c:v>
                </c:pt>
                <c:pt idx="34">
                  <c:v>1089.6087566387</c:v>
                </c:pt>
                <c:pt idx="35">
                  <c:v>1289.08224458523</c:v>
                </c:pt>
                <c:pt idx="36">
                  <c:v>1555.74507569563</c:v>
                </c:pt>
                <c:pt idx="37">
                  <c:v>1604.5466549406</c:v>
                </c:pt>
                <c:pt idx="38">
                  <c:v>1556.74040635123</c:v>
                </c:pt>
                <c:pt idx="39">
                  <c:v>1562.72163367148</c:v>
                </c:pt>
                <c:pt idx="40">
                  <c:v>1600.07092130885</c:v>
                </c:pt>
                <c:pt idx="41">
                  <c:v>1468.70802986498</c:v>
                </c:pt>
                <c:pt idx="42">
                  <c:v>1471.91801241542</c:v>
                </c:pt>
                <c:pt idx="43">
                  <c:v>1796.96910525958</c:v>
                </c:pt>
                <c:pt idx="44">
                  <c:v>1832.14347108622</c:v>
                </c:pt>
                <c:pt idx="45">
                  <c:v>1515.63834941786</c:v>
                </c:pt>
                <c:pt idx="46">
                  <c:v>1404.39883753398</c:v>
                </c:pt>
                <c:pt idx="47">
                  <c:v>1827.32242350053</c:v>
                </c:pt>
                <c:pt idx="48">
                  <c:v>1936.0108834763</c:v>
                </c:pt>
                <c:pt idx="49">
                  <c:v>1909.10907866858</c:v>
                </c:pt>
                <c:pt idx="50">
                  <c:v>1898.00626325827</c:v>
                </c:pt>
                <c:pt idx="51">
                  <c:v>1962.95791836579</c:v>
                </c:pt>
                <c:pt idx="52">
                  <c:v>1988.63271437065</c:v>
                </c:pt>
                <c:pt idx="53">
                  <c:v>1939.05956059362</c:v>
                </c:pt>
                <c:pt idx="54">
                  <c:v>1943.60522426788</c:v>
                </c:pt>
                <c:pt idx="55">
                  <c:v>2006.61437043438</c:v>
                </c:pt>
                <c:pt idx="56">
                  <c:v>1991.03897106215</c:v>
                </c:pt>
                <c:pt idx="57">
                  <c:v>1975.80469283063</c:v>
                </c:pt>
                <c:pt idx="58">
                  <c:v>1871.38698218919</c:v>
                </c:pt>
                <c:pt idx="59">
                  <c:v>1857.31389091849</c:v>
                </c:pt>
                <c:pt idx="60">
                  <c:v>1843.5442656938</c:v>
                </c:pt>
                <c:pt idx="61">
                  <c:v>1830.06825116933</c:v>
                </c:pt>
                <c:pt idx="62">
                  <c:v>1885.21481375085</c:v>
                </c:pt>
                <c:pt idx="63">
                  <c:v>1871.97896919879</c:v>
                </c:pt>
                <c:pt idx="64">
                  <c:v>1815.76715795257</c:v>
                </c:pt>
                <c:pt idx="65">
                  <c:v>1827.77160979939</c:v>
                </c:pt>
                <c:pt idx="66">
                  <c:v>1815.47625885341</c:v>
                </c:pt>
                <c:pt idx="67">
                  <c:v>1827.84906648829</c:v>
                </c:pt>
                <c:pt idx="68">
                  <c:v>1773.6613277194</c:v>
                </c:pt>
                <c:pt idx="69">
                  <c:v>1786.40338333055</c:v>
                </c:pt>
                <c:pt idx="70">
                  <c:v>1757.48113627329</c:v>
                </c:pt>
                <c:pt idx="71">
                  <c:v>1770.58422554885</c:v>
                </c:pt>
                <c:pt idx="72">
                  <c:v>1742.43994006929</c:v>
                </c:pt>
                <c:pt idx="73">
                  <c:v>1691.17723580541</c:v>
                </c:pt>
                <c:pt idx="74">
                  <c:v>1676.09030626885</c:v>
                </c:pt>
                <c:pt idx="75">
                  <c:v>1602.06491051503</c:v>
                </c:pt>
                <c:pt idx="76">
                  <c:v>1338.58776592593</c:v>
                </c:pt>
                <c:pt idx="77">
                  <c:v>1194.36287763668</c:v>
                </c:pt>
                <c:pt idx="78">
                  <c:v>1074.57749573973</c:v>
                </c:pt>
                <c:pt idx="79">
                  <c:v>1024.87678116341</c:v>
                </c:pt>
                <c:pt idx="80">
                  <c:v>952.842259335599</c:v>
                </c:pt>
                <c:pt idx="81">
                  <c:v>872.120167159366</c:v>
                </c:pt>
                <c:pt idx="82">
                  <c:v>747.756420356511</c:v>
                </c:pt>
                <c:pt idx="83">
                  <c:v>835.564794831089</c:v>
                </c:pt>
                <c:pt idx="84">
                  <c:v>819.913390857443</c:v>
                </c:pt>
                <c:pt idx="85">
                  <c:v>838.012242350219</c:v>
                </c:pt>
                <c:pt idx="86">
                  <c:v>856.342418702316</c:v>
                </c:pt>
                <c:pt idx="87">
                  <c:v>832.602290998851</c:v>
                </c:pt>
                <c:pt idx="88">
                  <c:v>794.875722269632</c:v>
                </c:pt>
                <c:pt idx="89">
                  <c:v>776.820608462932</c:v>
                </c:pt>
                <c:pt idx="90">
                  <c:v>801.356513816102</c:v>
                </c:pt>
                <c:pt idx="91">
                  <c:v>862.923320818918</c:v>
                </c:pt>
                <c:pt idx="92">
                  <c:v>960.579215801343</c:v>
                </c:pt>
                <c:pt idx="93">
                  <c:v>1106.79065885079</c:v>
                </c:pt>
                <c:pt idx="94">
                  <c:v>1282.51783658351</c:v>
                </c:pt>
                <c:pt idx="95">
                  <c:v>1338.97613833318</c:v>
                </c:pt>
                <c:pt idx="96">
                  <c:v>1554.10632782948</c:v>
                </c:pt>
                <c:pt idx="97">
                  <c:v>1768.00220785898</c:v>
                </c:pt>
                <c:pt idx="98">
                  <c:v>1660.5578823179</c:v>
                </c:pt>
                <c:pt idx="99">
                  <c:v>1687.15741329729</c:v>
                </c:pt>
                <c:pt idx="100">
                  <c:v>1654.91594274815</c:v>
                </c:pt>
                <c:pt idx="101">
                  <c:v>1672.33792949171</c:v>
                </c:pt>
                <c:pt idx="102">
                  <c:v>1626.28878778832</c:v>
                </c:pt>
                <c:pt idx="103">
                  <c:v>1586.56992790467</c:v>
                </c:pt>
                <c:pt idx="104">
                  <c:v>1729.9026155141</c:v>
                </c:pt>
                <c:pt idx="105">
                  <c:v>1697.00355396012</c:v>
                </c:pt>
                <c:pt idx="106">
                  <c:v>1712.74702632958</c:v>
                </c:pt>
                <c:pt idx="107">
                  <c:v>1600.79736037089</c:v>
                </c:pt>
                <c:pt idx="108">
                  <c:v>1610.07898658613</c:v>
                </c:pt>
                <c:pt idx="109">
                  <c:v>1621.04183967013</c:v>
                </c:pt>
                <c:pt idx="110">
                  <c:v>1585.66228917291</c:v>
                </c:pt>
                <c:pt idx="111">
                  <c:v>1549.2208480358</c:v>
                </c:pt>
                <c:pt idx="112">
                  <c:v>1544.49912218501</c:v>
                </c:pt>
                <c:pt idx="113">
                  <c:v>1550.6659167456</c:v>
                </c:pt>
                <c:pt idx="114">
                  <c:v>1510.87085393659</c:v>
                </c:pt>
                <c:pt idx="115">
                  <c:v>1539.04626633603</c:v>
                </c:pt>
                <c:pt idx="116">
                  <c:v>1547.09821946778</c:v>
                </c:pt>
                <c:pt idx="117">
                  <c:v>1541.46688377936</c:v>
                </c:pt>
                <c:pt idx="118">
                  <c:v>1519.89635085131</c:v>
                </c:pt>
                <c:pt idx="119">
                  <c:v>1506.24364278473</c:v>
                </c:pt>
                <c:pt idx="120">
                  <c:v>1442.42146608136</c:v>
                </c:pt>
                <c:pt idx="121">
                  <c:v>1472.49464278376</c:v>
                </c:pt>
                <c:pt idx="122">
                  <c:v>1481.39724372029</c:v>
                </c:pt>
                <c:pt idx="123">
                  <c:v>1447.72035860846</c:v>
                </c:pt>
                <c:pt idx="124">
                  <c:v>1435.833248156</c:v>
                </c:pt>
                <c:pt idx="125">
                  <c:v>1424.26135368605</c:v>
                </c:pt>
                <c:pt idx="126">
                  <c:v>1392.23504845743</c:v>
                </c:pt>
                <c:pt idx="127">
                  <c:v>1381.38598031442</c:v>
                </c:pt>
                <c:pt idx="128">
                  <c:v>1330.63956248878</c:v>
                </c:pt>
                <c:pt idx="129">
                  <c:v>1012.99719614276</c:v>
                </c:pt>
                <c:pt idx="130">
                  <c:v>889.128300728325</c:v>
                </c:pt>
                <c:pt idx="131">
                  <c:v>871.991594335297</c:v>
                </c:pt>
                <c:pt idx="132">
                  <c:v>1012.02475522109</c:v>
                </c:pt>
                <c:pt idx="133">
                  <c:v>1172.64124980147</c:v>
                </c:pt>
                <c:pt idx="134">
                  <c:v>1254.64932059408</c:v>
                </c:pt>
                <c:pt idx="135">
                  <c:v>1259.34343695675</c:v>
                </c:pt>
                <c:pt idx="136">
                  <c:v>1166.25198721392</c:v>
                </c:pt>
                <c:pt idx="137">
                  <c:v>1006.33226569358</c:v>
                </c:pt>
                <c:pt idx="138">
                  <c:v>946.508432031039</c:v>
                </c:pt>
                <c:pt idx="139">
                  <c:v>865.062394625623</c:v>
                </c:pt>
                <c:pt idx="140">
                  <c:v>791.527530646917</c:v>
                </c:pt>
                <c:pt idx="141">
                  <c:v>766.773566077292</c:v>
                </c:pt>
                <c:pt idx="142">
                  <c:v>723.981570542488</c:v>
                </c:pt>
                <c:pt idx="143">
                  <c:v>698.639489723606</c:v>
                </c:pt>
              </c:numCache>
            </c:numRef>
          </c:val>
          <c:smooth val="0"/>
        </c:ser>
        <c:ser>
          <c:idx val="5"/>
          <c:order val="1"/>
          <c:tx>
            <c:strRef>
              <c:f>Sheet2!$V$3</c:f>
              <c:strCache>
                <c:ptCount val="1"/>
                <c:pt idx="0">
                  <c:v>VDM Torque</c:v>
                </c:pt>
              </c:strCache>
            </c:strRef>
          </c:tx>
          <c:spPr>
            <a:ln w="28575" cap="rnd" cmpd="sng" algn="ctr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Sheet2!$AK$4:$AK$147</c:f>
              <c:strCache>
                <c:ptCount val="144"/>
                <c:pt idx="0">
                  <c:v>Hour1</c:v>
                </c:pt>
                <c:pt idx="6">
                  <c:v>Hour2</c:v>
                </c:pt>
                <c:pt idx="12">
                  <c:v>Hour3</c:v>
                </c:pt>
                <c:pt idx="18">
                  <c:v>Hour4</c:v>
                </c:pt>
                <c:pt idx="24">
                  <c:v>Hour5</c:v>
                </c:pt>
                <c:pt idx="30">
                  <c:v>Hour6</c:v>
                </c:pt>
                <c:pt idx="36">
                  <c:v>Hour7</c:v>
                </c:pt>
                <c:pt idx="42">
                  <c:v>Hour8</c:v>
                </c:pt>
                <c:pt idx="48">
                  <c:v>Hour9</c:v>
                </c:pt>
                <c:pt idx="54">
                  <c:v>Hour10</c:v>
                </c:pt>
                <c:pt idx="60">
                  <c:v>Hour11</c:v>
                </c:pt>
                <c:pt idx="66">
                  <c:v>Hour12</c:v>
                </c:pt>
                <c:pt idx="72">
                  <c:v>Hour13</c:v>
                </c:pt>
                <c:pt idx="78">
                  <c:v>Hour14</c:v>
                </c:pt>
                <c:pt idx="84">
                  <c:v>Hour15</c:v>
                </c:pt>
                <c:pt idx="90">
                  <c:v>Hour16</c:v>
                </c:pt>
                <c:pt idx="96">
                  <c:v>Hour17</c:v>
                </c:pt>
                <c:pt idx="102">
                  <c:v>Hour18</c:v>
                </c:pt>
                <c:pt idx="108">
                  <c:v>Hour19</c:v>
                </c:pt>
                <c:pt idx="114">
                  <c:v>Hour20</c:v>
                </c:pt>
                <c:pt idx="120">
                  <c:v>Hour21</c:v>
                </c:pt>
                <c:pt idx="126">
                  <c:v>Hour22</c:v>
                </c:pt>
                <c:pt idx="132">
                  <c:v>Hour23</c:v>
                </c:pt>
                <c:pt idx="138">
                  <c:v>Hour24</c:v>
                </c:pt>
              </c:strCache>
            </c:strRef>
          </c:cat>
          <c:val>
            <c:numRef>
              <c:f>Sheet2!$V$4:$V$147</c:f>
              <c:numCache>
                <c:formatCode>0</c:formatCode>
                <c:ptCount val="144"/>
                <c:pt idx="0">
                  <c:v>176.580748140662</c:v>
                </c:pt>
                <c:pt idx="1">
                  <c:v>482.889603801066</c:v>
                </c:pt>
                <c:pt idx="2">
                  <c:v>825.778145210725</c:v>
                </c:pt>
                <c:pt idx="3">
                  <c:v>1087.88559464201</c:v>
                </c:pt>
                <c:pt idx="4">
                  <c:v>2116.54756516593</c:v>
                </c:pt>
                <c:pt idx="5">
                  <c:v>2739.69230962382</c:v>
                </c:pt>
                <c:pt idx="6">
                  <c:v>2167.35479742458</c:v>
                </c:pt>
                <c:pt idx="7">
                  <c:v>1908.80156227118</c:v>
                </c:pt>
                <c:pt idx="8">
                  <c:v>1583.16144353184</c:v>
                </c:pt>
                <c:pt idx="9">
                  <c:v>1682.04132913927</c:v>
                </c:pt>
                <c:pt idx="10">
                  <c:v>1447.78411008979</c:v>
                </c:pt>
                <c:pt idx="11">
                  <c:v>1656.7418284608</c:v>
                </c:pt>
                <c:pt idx="12">
                  <c:v>2087.38173761929</c:v>
                </c:pt>
                <c:pt idx="13">
                  <c:v>2750.7424977223</c:v>
                </c:pt>
                <c:pt idx="14">
                  <c:v>3285.23327177225</c:v>
                </c:pt>
                <c:pt idx="15">
                  <c:v>3300.61274984131</c:v>
                </c:pt>
                <c:pt idx="16">
                  <c:v>3238.63319163127</c:v>
                </c:pt>
                <c:pt idx="17">
                  <c:v>2708.45871836559</c:v>
                </c:pt>
                <c:pt idx="18">
                  <c:v>2968.22048087331</c:v>
                </c:pt>
                <c:pt idx="19">
                  <c:v>2794.58753962713</c:v>
                </c:pt>
                <c:pt idx="20">
                  <c:v>2738.21000004376</c:v>
                </c:pt>
                <c:pt idx="21">
                  <c:v>2272.6326208094</c:v>
                </c:pt>
                <c:pt idx="22">
                  <c:v>2259.87763955565</c:v>
                </c:pt>
                <c:pt idx="23">
                  <c:v>2380.46467523533</c:v>
                </c:pt>
                <c:pt idx="24">
                  <c:v>2194.84863389091</c:v>
                </c:pt>
                <c:pt idx="25">
                  <c:v>2354.93304722847</c:v>
                </c:pt>
                <c:pt idx="26">
                  <c:v>2130.41451952855</c:v>
                </c:pt>
                <c:pt idx="27">
                  <c:v>1848.04324773003</c:v>
                </c:pt>
                <c:pt idx="28">
                  <c:v>1976.2048773012</c:v>
                </c:pt>
                <c:pt idx="29">
                  <c:v>1874.57540830032</c:v>
                </c:pt>
                <c:pt idx="30">
                  <c:v>1585.94817951749</c:v>
                </c:pt>
                <c:pt idx="31">
                  <c:v>1574.17382761169</c:v>
                </c:pt>
                <c:pt idx="32">
                  <c:v>2121.02517553129</c:v>
                </c:pt>
                <c:pt idx="33">
                  <c:v>1979.16998376965</c:v>
                </c:pt>
                <c:pt idx="34">
                  <c:v>1232.6410411598</c:v>
                </c:pt>
                <c:pt idx="35">
                  <c:v>-99.1803923084445</c:v>
                </c:pt>
                <c:pt idx="36">
                  <c:v>-734.464588963359</c:v>
                </c:pt>
                <c:pt idx="37">
                  <c:v>-718.271402336178</c:v>
                </c:pt>
                <c:pt idx="38">
                  <c:v>-571.909066542496</c:v>
                </c:pt>
                <c:pt idx="39">
                  <c:v>-597.569848123823</c:v>
                </c:pt>
                <c:pt idx="40">
                  <c:v>-728.227015985343</c:v>
                </c:pt>
                <c:pt idx="41">
                  <c:v>-298.006704391408</c:v>
                </c:pt>
                <c:pt idx="42">
                  <c:v>-268.038823726449</c:v>
                </c:pt>
                <c:pt idx="43">
                  <c:v>-1183.62870145933</c:v>
                </c:pt>
                <c:pt idx="44">
                  <c:v>-1256.66359429365</c:v>
                </c:pt>
                <c:pt idx="45">
                  <c:v>-478.87432033936</c:v>
                </c:pt>
                <c:pt idx="46">
                  <c:v>175.694517434589</c:v>
                </c:pt>
                <c:pt idx="47">
                  <c:v>-1249.68482911567</c:v>
                </c:pt>
                <c:pt idx="48">
                  <c:v>-1435.99499456096</c:v>
                </c:pt>
                <c:pt idx="49">
                  <c:v>-1428.76548091107</c:v>
                </c:pt>
                <c:pt idx="50">
                  <c:v>-1421.66697841579</c:v>
                </c:pt>
                <c:pt idx="51">
                  <c:v>-1414.6956647571</c:v>
                </c:pt>
                <c:pt idx="52">
                  <c:v>-1421.1851967857</c:v>
                </c:pt>
                <c:pt idx="53">
                  <c:v>-1414.39190543041</c:v>
                </c:pt>
                <c:pt idx="54">
                  <c:v>-1407.71632340864</c:v>
                </c:pt>
                <c:pt idx="55">
                  <c:v>-1401.15516699964</c:v>
                </c:pt>
                <c:pt idx="56">
                  <c:v>-1394.70527849693</c:v>
                </c:pt>
                <c:pt idx="57">
                  <c:v>-1388.36362008779</c:v>
                </c:pt>
                <c:pt idx="58">
                  <c:v>-1317.42045479053</c:v>
                </c:pt>
                <c:pt idx="59">
                  <c:v>-1311.44514426559</c:v>
                </c:pt>
                <c:pt idx="60">
                  <c:v>-1305.56918117236</c:v>
                </c:pt>
                <c:pt idx="61">
                  <c:v>-1299.78990743374</c:v>
                </c:pt>
                <c:pt idx="62">
                  <c:v>-1345.45169071322</c:v>
                </c:pt>
                <c:pt idx="63">
                  <c:v>-1339.757374931</c:v>
                </c:pt>
                <c:pt idx="64">
                  <c:v>-1302.22024092124</c:v>
                </c:pt>
                <c:pt idx="65">
                  <c:v>-1316.15023946175</c:v>
                </c:pt>
                <c:pt idx="66">
                  <c:v>-1310.76953461497</c:v>
                </c:pt>
                <c:pt idx="67">
                  <c:v>-1324.98399263706</c:v>
                </c:pt>
                <c:pt idx="68">
                  <c:v>-1288.00457494258</c:v>
                </c:pt>
                <c:pt idx="69">
                  <c:v>-1302.26989769634</c:v>
                </c:pt>
                <c:pt idx="70">
                  <c:v>-1285.05337993791</c:v>
                </c:pt>
                <c:pt idx="71">
                  <c:v>-1299.52426565669</c:v>
                </c:pt>
                <c:pt idx="72">
                  <c:v>-1282.53917057793</c:v>
                </c:pt>
                <c:pt idx="73">
                  <c:v>-1246.6793608943</c:v>
                </c:pt>
                <c:pt idx="74">
                  <c:v>-1280.43546958222</c:v>
                </c:pt>
                <c:pt idx="75">
                  <c:v>-1244.75407473234</c:v>
                </c:pt>
                <c:pt idx="76">
                  <c:v>-790.626778716242</c:v>
                </c:pt>
                <c:pt idx="77">
                  <c:v>-394.239071013099</c:v>
                </c:pt>
                <c:pt idx="78">
                  <c:v>473.015327516376</c:v>
                </c:pt>
                <c:pt idx="79">
                  <c:v>473.015327516376</c:v>
                </c:pt>
                <c:pt idx="80">
                  <c:v>945.532032137849</c:v>
                </c:pt>
                <c:pt idx="81">
                  <c:v>1495.90155566326</c:v>
                </c:pt>
                <c:pt idx="82">
                  <c:v>2952.88722836243</c:v>
                </c:pt>
                <c:pt idx="83">
                  <c:v>2991.4791467066</c:v>
                </c:pt>
                <c:pt idx="84">
                  <c:v>3030.6164960526</c:v>
                </c:pt>
                <c:pt idx="85">
                  <c:v>3041.67466493533</c:v>
                </c:pt>
                <c:pt idx="86">
                  <c:v>3035.59567000692</c:v>
                </c:pt>
                <c:pt idx="87">
                  <c:v>3047.0190748217</c:v>
                </c:pt>
                <c:pt idx="88">
                  <c:v>3087.49950995806</c:v>
                </c:pt>
                <c:pt idx="89">
                  <c:v>2731.83441633478</c:v>
                </c:pt>
                <c:pt idx="90">
                  <c:v>1758.84623246171</c:v>
                </c:pt>
                <c:pt idx="91">
                  <c:v>1095.82468335795</c:v>
                </c:pt>
                <c:pt idx="92">
                  <c:v>320.275993205997</c:v>
                </c:pt>
                <c:pt idx="93">
                  <c:v>320.275993205997</c:v>
                </c:pt>
                <c:pt idx="94">
                  <c:v>-135.316607129534</c:v>
                </c:pt>
                <c:pt idx="95">
                  <c:v>320.275993205997</c:v>
                </c:pt>
                <c:pt idx="96">
                  <c:v>-595.954855977764</c:v>
                </c:pt>
                <c:pt idx="97">
                  <c:v>-1307.38542053983</c:v>
                </c:pt>
                <c:pt idx="98">
                  <c:v>-1270.79650009395</c:v>
                </c:pt>
                <c:pt idx="99">
                  <c:v>-1304.46854295728</c:v>
                </c:pt>
                <c:pt idx="100">
                  <c:v>-1268.08635454418</c:v>
                </c:pt>
                <c:pt idx="101">
                  <c:v>-1282.53917057793</c:v>
                </c:pt>
                <c:pt idx="102">
                  <c:v>-1265.79586744124</c:v>
                </c:pt>
                <c:pt idx="103">
                  <c:v>-1230.30959631649</c:v>
                </c:pt>
                <c:pt idx="104">
                  <c:v>-1263.89993948354</c:v>
                </c:pt>
                <c:pt idx="105">
                  <c:v>-1065.44964328585</c:v>
                </c:pt>
                <c:pt idx="106">
                  <c:v>-1262.3758344632</c:v>
                </c:pt>
                <c:pt idx="107">
                  <c:v>-1246.25756869966</c:v>
                </c:pt>
                <c:pt idx="108">
                  <c:v>-1249.45377395088</c:v>
                </c:pt>
                <c:pt idx="109">
                  <c:v>-1233.62932660056</c:v>
                </c:pt>
                <c:pt idx="110">
                  <c:v>-1237.02850049032</c:v>
                </c:pt>
                <c:pt idx="111">
                  <c:v>-1221.48289115211</c:v>
                </c:pt>
                <c:pt idx="112">
                  <c:v>-1213.63848999806</c:v>
                </c:pt>
                <c:pt idx="113">
                  <c:v>-1217.34282654973</c:v>
                </c:pt>
                <c:pt idx="114">
                  <c:v>-1202.23169059476</c:v>
                </c:pt>
                <c:pt idx="115">
                  <c:v>-1194.85613227094</c:v>
                </c:pt>
                <c:pt idx="116">
                  <c:v>-1198.82939139506</c:v>
                </c:pt>
                <c:pt idx="117">
                  <c:v>-1191.72740061913</c:v>
                </c:pt>
                <c:pt idx="118">
                  <c:v>-1177.16845055693</c:v>
                </c:pt>
                <c:pt idx="119">
                  <c:v>-1170.37718805576</c:v>
                </c:pt>
                <c:pt idx="120">
                  <c:v>-1119.70276722553</c:v>
                </c:pt>
                <c:pt idx="121">
                  <c:v>-1149.64801552164</c:v>
                </c:pt>
                <c:pt idx="122">
                  <c:v>-1161.71001892823</c:v>
                </c:pt>
                <c:pt idx="123">
                  <c:v>-1137.07756257354</c:v>
                </c:pt>
                <c:pt idx="124">
                  <c:v>-1130.99558022285</c:v>
                </c:pt>
                <c:pt idx="125">
                  <c:v>-1125.04290835997</c:v>
                </c:pt>
                <c:pt idx="126">
                  <c:v>-1101.2306629197</c:v>
                </c:pt>
                <c:pt idx="127">
                  <c:v>-1095.57892459766</c:v>
                </c:pt>
                <c:pt idx="128">
                  <c:v>-1072.37384566268</c:v>
                </c:pt>
                <c:pt idx="129">
                  <c:v>-478.641771301341</c:v>
                </c:pt>
                <c:pt idx="130">
                  <c:v>-131.946638688729</c:v>
                </c:pt>
                <c:pt idx="131">
                  <c:v>-114.159148359277</c:v>
                </c:pt>
                <c:pt idx="132">
                  <c:v>-481.938840388659</c:v>
                </c:pt>
                <c:pt idx="133">
                  <c:v>-826.792748193377</c:v>
                </c:pt>
                <c:pt idx="134">
                  <c:v>-944.128812100586</c:v>
                </c:pt>
                <c:pt idx="135">
                  <c:v>-939.362655433037</c:v>
                </c:pt>
                <c:pt idx="136">
                  <c:v>-821.879594406428</c:v>
                </c:pt>
                <c:pt idx="137">
                  <c:v>-560.680641463642</c:v>
                </c:pt>
                <c:pt idx="138">
                  <c:v>-435.010659149571</c:v>
                </c:pt>
                <c:pt idx="139">
                  <c:v>-273.605458499314</c:v>
                </c:pt>
                <c:pt idx="140">
                  <c:v>-193.122465508423</c:v>
                </c:pt>
                <c:pt idx="141">
                  <c:v>-110.598521166592</c:v>
                </c:pt>
                <c:pt idx="142">
                  <c:v>231.320427077228</c:v>
                </c:pt>
                <c:pt idx="143">
                  <c:v>384.026473406578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noFill/>
              <a:round/>
            </a:ln>
            <a:effectLst/>
          </c:spPr>
        </c:dropLines>
        <c:marker val="0"/>
        <c:smooth val="0"/>
        <c:axId val="-980907632"/>
        <c:axId val="-980908176"/>
      </c:lineChart>
      <c:catAx>
        <c:axId val="-98090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4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980908176"/>
        <c:crosses val="autoZero"/>
        <c:auto val="1"/>
        <c:lblAlgn val="l"/>
        <c:lblOffset val="100"/>
        <c:tickLblSkip val="18"/>
        <c:noMultiLvlLbl val="0"/>
      </c:catAx>
      <c:valAx>
        <c:axId val="-980908176"/>
        <c:scaling>
          <c:orientation val="minMax"/>
          <c:max val="3500"/>
          <c:min val="-2000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4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980907632"/>
        <c:crosses val="autoZero"/>
        <c:crossBetween val="between"/>
        <c:majorUnit val="1000"/>
      </c:valAx>
      <c:spPr>
        <a:solidFill>
          <a:sysClr val="window" lastClr="FFFFFF"/>
        </a:soli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5443796826666"/>
          <c:y val="0.0437545323155148"/>
          <c:w val="0.404171123393018"/>
          <c:h val="0.1042176364121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lang="zh-CN" sz="1400"/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812281901268609"/>
          <c:y val="0.207298530976944"/>
          <c:w val="0.877891876390957"/>
          <c:h val="0.639021794336772"/>
        </c:manualLayout>
      </c:layout>
      <c:lineChart>
        <c:grouping val="standard"/>
        <c:varyColors val="0"/>
        <c:ser>
          <c:idx val="0"/>
          <c:order val="0"/>
          <c:tx>
            <c:strRef>
              <c:f>Sheet2!$H$3</c:f>
              <c:strCache>
                <c:ptCount val="1"/>
                <c:pt idx="0">
                  <c:v>CA-WT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Sheet2!$AK$4:$AK$147</c:f>
              <c:strCache>
                <c:ptCount val="144"/>
                <c:pt idx="0">
                  <c:v>Hour1</c:v>
                </c:pt>
                <c:pt idx="6">
                  <c:v>Hour2</c:v>
                </c:pt>
                <c:pt idx="12">
                  <c:v>Hour3</c:v>
                </c:pt>
                <c:pt idx="18">
                  <c:v>Hour4</c:v>
                </c:pt>
                <c:pt idx="24">
                  <c:v>Hour5</c:v>
                </c:pt>
                <c:pt idx="30">
                  <c:v>Hour6</c:v>
                </c:pt>
                <c:pt idx="36">
                  <c:v>Hour7</c:v>
                </c:pt>
                <c:pt idx="42">
                  <c:v>Hour8</c:v>
                </c:pt>
                <c:pt idx="48">
                  <c:v>Hour9</c:v>
                </c:pt>
                <c:pt idx="54">
                  <c:v>Hour10</c:v>
                </c:pt>
                <c:pt idx="60">
                  <c:v>Hour11</c:v>
                </c:pt>
                <c:pt idx="66">
                  <c:v>Hour12</c:v>
                </c:pt>
                <c:pt idx="72">
                  <c:v>Hour13</c:v>
                </c:pt>
                <c:pt idx="78">
                  <c:v>Hour14</c:v>
                </c:pt>
                <c:pt idx="84">
                  <c:v>Hour15</c:v>
                </c:pt>
                <c:pt idx="90">
                  <c:v>Hour16</c:v>
                </c:pt>
                <c:pt idx="96">
                  <c:v>Hour17</c:v>
                </c:pt>
                <c:pt idx="102">
                  <c:v>Hour18</c:v>
                </c:pt>
                <c:pt idx="108">
                  <c:v>Hour19</c:v>
                </c:pt>
                <c:pt idx="114">
                  <c:v>Hour20</c:v>
                </c:pt>
                <c:pt idx="120">
                  <c:v>Hour21</c:v>
                </c:pt>
                <c:pt idx="126">
                  <c:v>Hour22</c:v>
                </c:pt>
                <c:pt idx="132">
                  <c:v>Hour23</c:v>
                </c:pt>
                <c:pt idx="138">
                  <c:v>Hour24</c:v>
                </c:pt>
              </c:strCache>
            </c:strRef>
          </c:cat>
          <c:val>
            <c:numRef>
              <c:f>Sheet2!$H$4:$H$147</c:f>
              <c:numCache>
                <c:formatCode>0</c:formatCode>
                <c:ptCount val="144"/>
                <c:pt idx="0">
                  <c:v>148.655</c:v>
                </c:pt>
                <c:pt idx="1">
                  <c:v>143.78</c:v>
                </c:pt>
                <c:pt idx="2">
                  <c:v>142.7465</c:v>
                </c:pt>
                <c:pt idx="3">
                  <c:v>140.712</c:v>
                </c:pt>
                <c:pt idx="4">
                  <c:v>138.528</c:v>
                </c:pt>
                <c:pt idx="5">
                  <c:v>136.409</c:v>
                </c:pt>
                <c:pt idx="6">
                  <c:v>134.303</c:v>
                </c:pt>
                <c:pt idx="7">
                  <c:v>131.3325</c:v>
                </c:pt>
                <c:pt idx="8">
                  <c:v>127.9915</c:v>
                </c:pt>
                <c:pt idx="9">
                  <c:v>126.0935</c:v>
                </c:pt>
                <c:pt idx="10">
                  <c:v>125.1055</c:v>
                </c:pt>
                <c:pt idx="11">
                  <c:v>125.0795</c:v>
                </c:pt>
                <c:pt idx="12">
                  <c:v>126.6525</c:v>
                </c:pt>
                <c:pt idx="13">
                  <c:v>128.648</c:v>
                </c:pt>
                <c:pt idx="14">
                  <c:v>130.6565</c:v>
                </c:pt>
                <c:pt idx="15">
                  <c:v>131.6835</c:v>
                </c:pt>
                <c:pt idx="16">
                  <c:v>131.768</c:v>
                </c:pt>
                <c:pt idx="17">
                  <c:v>133.471</c:v>
                </c:pt>
                <c:pt idx="18">
                  <c:v>135.4015</c:v>
                </c:pt>
                <c:pt idx="19">
                  <c:v>137.5985</c:v>
                </c:pt>
                <c:pt idx="20">
                  <c:v>139.8215</c:v>
                </c:pt>
                <c:pt idx="21">
                  <c:v>141.973</c:v>
                </c:pt>
                <c:pt idx="22">
                  <c:v>143.9425</c:v>
                </c:pt>
                <c:pt idx="23">
                  <c:v>148.356</c:v>
                </c:pt>
                <c:pt idx="24">
                  <c:v>149.8575</c:v>
                </c:pt>
                <c:pt idx="25">
                  <c:v>156.819</c:v>
                </c:pt>
                <c:pt idx="26">
                  <c:v>168.025</c:v>
                </c:pt>
                <c:pt idx="27">
                  <c:v>193.7</c:v>
                </c:pt>
                <c:pt idx="28">
                  <c:v>198.809</c:v>
                </c:pt>
                <c:pt idx="29">
                  <c:v>206.557</c:v>
                </c:pt>
                <c:pt idx="30">
                  <c:v>217.8345</c:v>
                </c:pt>
                <c:pt idx="31">
                  <c:v>217.1845</c:v>
                </c:pt>
                <c:pt idx="32">
                  <c:v>202.7935</c:v>
                </c:pt>
                <c:pt idx="33">
                  <c:v>209.2415</c:v>
                </c:pt>
                <c:pt idx="34">
                  <c:v>215.9105</c:v>
                </c:pt>
                <c:pt idx="35">
                  <c:v>218.946</c:v>
                </c:pt>
                <c:pt idx="36">
                  <c:v>241.371</c:v>
                </c:pt>
                <c:pt idx="37">
                  <c:v>249.81595803728</c:v>
                </c:pt>
                <c:pt idx="38">
                  <c:v>250</c:v>
                </c:pt>
                <c:pt idx="39">
                  <c:v>249.259109675404</c:v>
                </c:pt>
                <c:pt idx="40">
                  <c:v>247.812550851935</c:v>
                </c:pt>
                <c:pt idx="41">
                  <c:v>246.656424857726</c:v>
                </c:pt>
                <c:pt idx="42">
                  <c:v>250</c:v>
                </c:pt>
                <c:pt idx="43">
                  <c:v>248.471236825932</c:v>
                </c:pt>
                <c:pt idx="44">
                  <c:v>246.851901686837</c:v>
                </c:pt>
                <c:pt idx="45">
                  <c:v>250</c:v>
                </c:pt>
                <c:pt idx="46">
                  <c:v>250</c:v>
                </c:pt>
                <c:pt idx="47">
                  <c:v>247.694478380562</c:v>
                </c:pt>
                <c:pt idx="48">
                  <c:v>240.294835063058</c:v>
                </c:pt>
                <c:pt idx="49">
                  <c:v>224.484463378468</c:v>
                </c:pt>
                <c:pt idx="50">
                  <c:v>201.997594500647</c:v>
                </c:pt>
                <c:pt idx="51">
                  <c:v>176.852328458792</c:v>
                </c:pt>
                <c:pt idx="52">
                  <c:v>174.293925093304</c:v>
                </c:pt>
                <c:pt idx="53">
                  <c:v>177.865963419363</c:v>
                </c:pt>
                <c:pt idx="54">
                  <c:v>173.521662706082</c:v>
                </c:pt>
                <c:pt idx="55">
                  <c:v>163.853971346732</c:v>
                </c:pt>
                <c:pt idx="56">
                  <c:v>162.582132033681</c:v>
                </c:pt>
                <c:pt idx="57">
                  <c:v>161.338147626106</c:v>
                </c:pt>
                <c:pt idx="58">
                  <c:v>152.811717824933</c:v>
                </c:pt>
                <c:pt idx="59">
                  <c:v>151.662552380987</c:v>
                </c:pt>
                <c:pt idx="60">
                  <c:v>150.538167043044</c:v>
                </c:pt>
                <c:pt idx="61">
                  <c:v>149.437757053813</c:v>
                </c:pt>
                <c:pt idx="62">
                  <c:v>153.940856113722</c:v>
                </c:pt>
                <c:pt idx="63">
                  <c:v>152.860057667375</c:v>
                </c:pt>
                <c:pt idx="64">
                  <c:v>148.269973670671</c:v>
                </c:pt>
                <c:pt idx="65">
                  <c:v>149.250220367757</c:v>
                </c:pt>
                <c:pt idx="66">
                  <c:v>148.246219742981</c:v>
                </c:pt>
                <c:pt idx="67">
                  <c:v>149.256545243264</c:v>
                </c:pt>
                <c:pt idx="68">
                  <c:v>144.831740793339</c:v>
                </c:pt>
                <c:pt idx="69">
                  <c:v>145.872217950171</c:v>
                </c:pt>
                <c:pt idx="70">
                  <c:v>143.510516015594</c:v>
                </c:pt>
                <c:pt idx="71">
                  <c:v>144.580474073478</c:v>
                </c:pt>
                <c:pt idx="72">
                  <c:v>142.282298093834</c:v>
                </c:pt>
                <c:pt idx="73">
                  <c:v>138.096342984885</c:v>
                </c:pt>
                <c:pt idx="74">
                  <c:v>149.182185775297</c:v>
                </c:pt>
                <c:pt idx="75">
                  <c:v>174.862337653863</c:v>
                </c:pt>
                <c:pt idx="76">
                  <c:v>175.981</c:v>
                </c:pt>
                <c:pt idx="77">
                  <c:v>181.077</c:v>
                </c:pt>
                <c:pt idx="78">
                  <c:v>172.861</c:v>
                </c:pt>
                <c:pt idx="79">
                  <c:v>171.561</c:v>
                </c:pt>
                <c:pt idx="80">
                  <c:v>172.211</c:v>
                </c:pt>
                <c:pt idx="81">
                  <c:v>169.2535</c:v>
                </c:pt>
                <c:pt idx="82">
                  <c:v>162.786</c:v>
                </c:pt>
                <c:pt idx="83">
                  <c:v>164.4955</c:v>
                </c:pt>
                <c:pt idx="84">
                  <c:v>172.9</c:v>
                </c:pt>
                <c:pt idx="85">
                  <c:v>181.727</c:v>
                </c:pt>
                <c:pt idx="86">
                  <c:v>181.8375</c:v>
                </c:pt>
                <c:pt idx="87">
                  <c:v>180.765</c:v>
                </c:pt>
                <c:pt idx="88">
                  <c:v>177.9635</c:v>
                </c:pt>
                <c:pt idx="89">
                  <c:v>167.674</c:v>
                </c:pt>
                <c:pt idx="90">
                  <c:v>158.574</c:v>
                </c:pt>
                <c:pt idx="91">
                  <c:v>158.0735</c:v>
                </c:pt>
                <c:pt idx="92">
                  <c:v>159.4905</c:v>
                </c:pt>
                <c:pt idx="93">
                  <c:v>180.453</c:v>
                </c:pt>
                <c:pt idx="94">
                  <c:v>213.642</c:v>
                </c:pt>
                <c:pt idx="95">
                  <c:v>233.9805</c:v>
                </c:pt>
                <c:pt idx="96">
                  <c:v>250</c:v>
                </c:pt>
                <c:pt idx="97">
                  <c:v>230.510182977918</c:v>
                </c:pt>
                <c:pt idx="98">
                  <c:v>188.930511029518</c:v>
                </c:pt>
                <c:pt idx="99">
                  <c:v>191.956881284115</c:v>
                </c:pt>
                <c:pt idx="100">
                  <c:v>191.441755858953</c:v>
                </c:pt>
                <c:pt idx="101">
                  <c:v>197.553882142294</c:v>
                </c:pt>
                <c:pt idx="102">
                  <c:v>166.439848493266</c:v>
                </c:pt>
                <c:pt idx="103">
                  <c:v>166.2615201085</c:v>
                </c:pt>
                <c:pt idx="104">
                  <c:v>231.193141585144</c:v>
                </c:pt>
                <c:pt idx="105">
                  <c:v>248.967877033305</c:v>
                </c:pt>
                <c:pt idx="106">
                  <c:v>226.569418730596</c:v>
                </c:pt>
                <c:pt idx="107">
                  <c:v>181.259796952953</c:v>
                </c:pt>
                <c:pt idx="108">
                  <c:v>187.569728608648</c:v>
                </c:pt>
                <c:pt idx="109">
                  <c:v>198.995183670726</c:v>
                </c:pt>
                <c:pt idx="110">
                  <c:v>182.135644872419</c:v>
                </c:pt>
                <c:pt idx="111">
                  <c:v>166.986098416759</c:v>
                </c:pt>
                <c:pt idx="112">
                  <c:v>171.521919383648</c:v>
                </c:pt>
                <c:pt idx="113">
                  <c:v>175.583366245714</c:v>
                </c:pt>
                <c:pt idx="114">
                  <c:v>151.337641350239</c:v>
                </c:pt>
                <c:pt idx="115">
                  <c:v>129.862921392627</c:v>
                </c:pt>
                <c:pt idx="116">
                  <c:v>128.436814222647</c:v>
                </c:pt>
                <c:pt idx="117">
                  <c:v>125.871455087827</c:v>
                </c:pt>
                <c:pt idx="118">
                  <c:v>124.110071567205</c:v>
                </c:pt>
                <c:pt idx="119">
                  <c:v>122.995233325584</c:v>
                </c:pt>
                <c:pt idx="120">
                  <c:v>117.783710241267</c:v>
                </c:pt>
                <c:pt idx="121">
                  <c:v>120.239393558552</c:v>
                </c:pt>
                <c:pt idx="122">
                  <c:v>120.966352629642</c:v>
                </c:pt>
                <c:pt idx="123">
                  <c:v>118.216401543142</c:v>
                </c:pt>
                <c:pt idx="124">
                  <c:v>117.245736584209</c:v>
                </c:pt>
                <c:pt idx="125">
                  <c:v>116.300811195034</c:v>
                </c:pt>
                <c:pt idx="126">
                  <c:v>113.685641396297</c:v>
                </c:pt>
                <c:pt idx="127" c:formatCode="0.00">
                  <c:v>112.799739786682</c:v>
                </c:pt>
                <c:pt idx="128" c:formatCode="0.00">
                  <c:v>132.922436990295</c:v>
                </c:pt>
                <c:pt idx="129" c:formatCode="0.00">
                  <c:v>128.489002926966</c:v>
                </c:pt>
                <c:pt idx="130" c:formatCode="0.00">
                  <c:v>124.878</c:v>
                </c:pt>
                <c:pt idx="131">
                  <c:v>121.284414974461</c:v>
                </c:pt>
                <c:pt idx="132">
                  <c:v>128.09019531383</c:v>
                </c:pt>
                <c:pt idx="133">
                  <c:v>134.056</c:v>
                </c:pt>
                <c:pt idx="134">
                  <c:v>140.357613945411</c:v>
                </c:pt>
                <c:pt idx="135">
                  <c:v>143.282207527626</c:v>
                </c:pt>
                <c:pt idx="136">
                  <c:v>136.5</c:v>
                </c:pt>
                <c:pt idx="137">
                  <c:v>121.069699906362</c:v>
                </c:pt>
                <c:pt idx="138">
                  <c:v>117.9945</c:v>
                </c:pt>
                <c:pt idx="139">
                  <c:v>112.0795</c:v>
                </c:pt>
                <c:pt idx="140">
                  <c:v>105.1375</c:v>
                </c:pt>
                <c:pt idx="141">
                  <c:v>105.3975</c:v>
                </c:pt>
                <c:pt idx="142">
                  <c:v>104.442</c:v>
                </c:pt>
                <c:pt idx="143">
                  <c:v>107.0615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Sheet2!$I$3</c:f>
              <c:strCache>
                <c:ptCount val="1"/>
                <c:pt idx="0">
                  <c:v>Load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Sheet2!$AK$4:$AK$147</c:f>
              <c:strCache>
                <c:ptCount val="144"/>
                <c:pt idx="0">
                  <c:v>Hour1</c:v>
                </c:pt>
                <c:pt idx="6">
                  <c:v>Hour2</c:v>
                </c:pt>
                <c:pt idx="12">
                  <c:v>Hour3</c:v>
                </c:pt>
                <c:pt idx="18">
                  <c:v>Hour4</c:v>
                </c:pt>
                <c:pt idx="24">
                  <c:v>Hour5</c:v>
                </c:pt>
                <c:pt idx="30">
                  <c:v>Hour6</c:v>
                </c:pt>
                <c:pt idx="36">
                  <c:v>Hour7</c:v>
                </c:pt>
                <c:pt idx="42">
                  <c:v>Hour8</c:v>
                </c:pt>
                <c:pt idx="48">
                  <c:v>Hour9</c:v>
                </c:pt>
                <c:pt idx="54">
                  <c:v>Hour10</c:v>
                </c:pt>
                <c:pt idx="60">
                  <c:v>Hour11</c:v>
                </c:pt>
                <c:pt idx="66">
                  <c:v>Hour12</c:v>
                </c:pt>
                <c:pt idx="72">
                  <c:v>Hour13</c:v>
                </c:pt>
                <c:pt idx="78">
                  <c:v>Hour14</c:v>
                </c:pt>
                <c:pt idx="84">
                  <c:v>Hour15</c:v>
                </c:pt>
                <c:pt idx="90">
                  <c:v>Hour16</c:v>
                </c:pt>
                <c:pt idx="96">
                  <c:v>Hour17</c:v>
                </c:pt>
                <c:pt idx="102">
                  <c:v>Hour18</c:v>
                </c:pt>
                <c:pt idx="108">
                  <c:v>Hour19</c:v>
                </c:pt>
                <c:pt idx="114">
                  <c:v>Hour20</c:v>
                </c:pt>
                <c:pt idx="120">
                  <c:v>Hour21</c:v>
                </c:pt>
                <c:pt idx="126">
                  <c:v>Hour22</c:v>
                </c:pt>
                <c:pt idx="132">
                  <c:v>Hour23</c:v>
                </c:pt>
                <c:pt idx="138">
                  <c:v>Hour24</c:v>
                </c:pt>
              </c:strCache>
            </c:strRef>
          </c:cat>
          <c:val>
            <c:numRef>
              <c:f>Sheet2!$I$4:$I$147</c:f>
              <c:numCache>
                <c:formatCode>0</c:formatCode>
                <c:ptCount val="144"/>
                <c:pt idx="0">
                  <c:v>148.655</c:v>
                </c:pt>
                <c:pt idx="1">
                  <c:v>143.78</c:v>
                </c:pt>
                <c:pt idx="2">
                  <c:v>142.7465</c:v>
                </c:pt>
                <c:pt idx="3">
                  <c:v>140.712</c:v>
                </c:pt>
                <c:pt idx="4">
                  <c:v>138.528</c:v>
                </c:pt>
                <c:pt idx="5">
                  <c:v>136.409</c:v>
                </c:pt>
                <c:pt idx="6">
                  <c:v>134.303</c:v>
                </c:pt>
                <c:pt idx="7">
                  <c:v>131.3325</c:v>
                </c:pt>
                <c:pt idx="8">
                  <c:v>127.9915</c:v>
                </c:pt>
                <c:pt idx="9">
                  <c:v>126.0935</c:v>
                </c:pt>
                <c:pt idx="10">
                  <c:v>125.1055</c:v>
                </c:pt>
                <c:pt idx="11">
                  <c:v>125.0795</c:v>
                </c:pt>
                <c:pt idx="12">
                  <c:v>126.6525</c:v>
                </c:pt>
                <c:pt idx="13">
                  <c:v>128.648</c:v>
                </c:pt>
                <c:pt idx="14">
                  <c:v>130.6565</c:v>
                </c:pt>
                <c:pt idx="15">
                  <c:v>131.6835</c:v>
                </c:pt>
                <c:pt idx="16">
                  <c:v>131.768</c:v>
                </c:pt>
                <c:pt idx="17">
                  <c:v>133.471</c:v>
                </c:pt>
                <c:pt idx="18">
                  <c:v>135.4015</c:v>
                </c:pt>
                <c:pt idx="19">
                  <c:v>137.5985</c:v>
                </c:pt>
                <c:pt idx="20">
                  <c:v>139.8215</c:v>
                </c:pt>
                <c:pt idx="21">
                  <c:v>141.973</c:v>
                </c:pt>
                <c:pt idx="22">
                  <c:v>143.9425</c:v>
                </c:pt>
                <c:pt idx="23">
                  <c:v>148.356</c:v>
                </c:pt>
                <c:pt idx="24">
                  <c:v>149.8575</c:v>
                </c:pt>
                <c:pt idx="25">
                  <c:v>156.819</c:v>
                </c:pt>
                <c:pt idx="26">
                  <c:v>168.025</c:v>
                </c:pt>
                <c:pt idx="27">
                  <c:v>193.7</c:v>
                </c:pt>
                <c:pt idx="28">
                  <c:v>198.809</c:v>
                </c:pt>
                <c:pt idx="29">
                  <c:v>206.557</c:v>
                </c:pt>
                <c:pt idx="30">
                  <c:v>217.8345</c:v>
                </c:pt>
                <c:pt idx="31">
                  <c:v>217.1845</c:v>
                </c:pt>
                <c:pt idx="32">
                  <c:v>202.7935</c:v>
                </c:pt>
                <c:pt idx="33">
                  <c:v>209.2415</c:v>
                </c:pt>
                <c:pt idx="34">
                  <c:v>215.9105</c:v>
                </c:pt>
                <c:pt idx="35">
                  <c:v>218.946</c:v>
                </c:pt>
                <c:pt idx="36">
                  <c:v>241.371</c:v>
                </c:pt>
                <c:pt idx="37">
                  <c:v>250</c:v>
                </c:pt>
                <c:pt idx="38">
                  <c:v>250</c:v>
                </c:pt>
                <c:pt idx="39">
                  <c:v>250</c:v>
                </c:pt>
                <c:pt idx="40">
                  <c:v>250</c:v>
                </c:pt>
                <c:pt idx="41">
                  <c:v>250</c:v>
                </c:pt>
                <c:pt idx="42">
                  <c:v>250</c:v>
                </c:pt>
                <c:pt idx="43">
                  <c:v>250</c:v>
                </c:pt>
                <c:pt idx="44">
                  <c:v>250</c:v>
                </c:pt>
                <c:pt idx="45">
                  <c:v>250</c:v>
                </c:pt>
                <c:pt idx="46">
                  <c:v>250</c:v>
                </c:pt>
                <c:pt idx="47">
                  <c:v>250</c:v>
                </c:pt>
                <c:pt idx="48">
                  <c:v>250</c:v>
                </c:pt>
                <c:pt idx="49">
                  <c:v>250</c:v>
                </c:pt>
                <c:pt idx="50">
                  <c:v>250</c:v>
                </c:pt>
                <c:pt idx="51">
                  <c:v>250</c:v>
                </c:pt>
                <c:pt idx="52">
                  <c:v>250</c:v>
                </c:pt>
                <c:pt idx="53">
                  <c:v>250</c:v>
                </c:pt>
                <c:pt idx="54">
                  <c:v>250</c:v>
                </c:pt>
                <c:pt idx="55">
                  <c:v>250</c:v>
                </c:pt>
                <c:pt idx="56">
                  <c:v>249.3855</c:v>
                </c:pt>
                <c:pt idx="57">
                  <c:v>224.133</c:v>
                </c:pt>
                <c:pt idx="58">
                  <c:v>198.6335</c:v>
                </c:pt>
                <c:pt idx="59">
                  <c:v>203.8725</c:v>
                </c:pt>
                <c:pt idx="60">
                  <c:v>213.5445</c:v>
                </c:pt>
                <c:pt idx="61">
                  <c:v>213.7915</c:v>
                </c:pt>
                <c:pt idx="62">
                  <c:v>218.7185</c:v>
                </c:pt>
                <c:pt idx="63">
                  <c:v>212.264</c:v>
                </c:pt>
                <c:pt idx="64">
                  <c:v>210.8145</c:v>
                </c:pt>
                <c:pt idx="65">
                  <c:v>215.2605</c:v>
                </c:pt>
                <c:pt idx="66">
                  <c:v>236.1125</c:v>
                </c:pt>
                <c:pt idx="67">
                  <c:v>246.545</c:v>
                </c:pt>
                <c:pt idx="68">
                  <c:v>250</c:v>
                </c:pt>
                <c:pt idx="69">
                  <c:v>250</c:v>
                </c:pt>
                <c:pt idx="70">
                  <c:v>250</c:v>
                </c:pt>
                <c:pt idx="71">
                  <c:v>250</c:v>
                </c:pt>
                <c:pt idx="72">
                  <c:v>233.7855</c:v>
                </c:pt>
                <c:pt idx="73">
                  <c:v>217.1975</c:v>
                </c:pt>
                <c:pt idx="74">
                  <c:v>204.7435</c:v>
                </c:pt>
                <c:pt idx="75">
                  <c:v>189.124</c:v>
                </c:pt>
                <c:pt idx="76">
                  <c:v>175.981</c:v>
                </c:pt>
                <c:pt idx="77">
                  <c:v>181.077</c:v>
                </c:pt>
                <c:pt idx="78">
                  <c:v>172.861</c:v>
                </c:pt>
                <c:pt idx="79">
                  <c:v>171.561</c:v>
                </c:pt>
                <c:pt idx="80">
                  <c:v>172.211</c:v>
                </c:pt>
                <c:pt idx="81">
                  <c:v>169.2535</c:v>
                </c:pt>
                <c:pt idx="82">
                  <c:v>162.786</c:v>
                </c:pt>
                <c:pt idx="83">
                  <c:v>164.4955</c:v>
                </c:pt>
                <c:pt idx="84">
                  <c:v>172.9</c:v>
                </c:pt>
                <c:pt idx="85">
                  <c:v>181.727</c:v>
                </c:pt>
                <c:pt idx="86">
                  <c:v>181.8375</c:v>
                </c:pt>
                <c:pt idx="87">
                  <c:v>180.765</c:v>
                </c:pt>
                <c:pt idx="88">
                  <c:v>177.9635</c:v>
                </c:pt>
                <c:pt idx="89">
                  <c:v>167.674</c:v>
                </c:pt>
                <c:pt idx="90">
                  <c:v>158.574</c:v>
                </c:pt>
                <c:pt idx="91">
                  <c:v>158.0735</c:v>
                </c:pt>
                <c:pt idx="92">
                  <c:v>159.4905</c:v>
                </c:pt>
                <c:pt idx="93">
                  <c:v>180.453</c:v>
                </c:pt>
                <c:pt idx="94">
                  <c:v>213.642</c:v>
                </c:pt>
                <c:pt idx="95">
                  <c:v>233.9805</c:v>
                </c:pt>
                <c:pt idx="96">
                  <c:v>250</c:v>
                </c:pt>
                <c:pt idx="97">
                  <c:v>250</c:v>
                </c:pt>
                <c:pt idx="98">
                  <c:v>250</c:v>
                </c:pt>
                <c:pt idx="99">
                  <c:v>250</c:v>
                </c:pt>
                <c:pt idx="100">
                  <c:v>250</c:v>
                </c:pt>
                <c:pt idx="101">
                  <c:v>250</c:v>
                </c:pt>
                <c:pt idx="102">
                  <c:v>250</c:v>
                </c:pt>
                <c:pt idx="103">
                  <c:v>250</c:v>
                </c:pt>
                <c:pt idx="104">
                  <c:v>250</c:v>
                </c:pt>
                <c:pt idx="105">
                  <c:v>250</c:v>
                </c:pt>
                <c:pt idx="106">
                  <c:v>250</c:v>
                </c:pt>
                <c:pt idx="107">
                  <c:v>250</c:v>
                </c:pt>
                <c:pt idx="108">
                  <c:v>244.9135</c:v>
                </c:pt>
                <c:pt idx="109">
                  <c:v>250</c:v>
                </c:pt>
                <c:pt idx="110">
                  <c:v>250</c:v>
                </c:pt>
                <c:pt idx="111">
                  <c:v>250</c:v>
                </c:pt>
                <c:pt idx="112">
                  <c:v>250</c:v>
                </c:pt>
                <c:pt idx="113">
                  <c:v>250</c:v>
                </c:pt>
                <c:pt idx="114">
                  <c:v>250</c:v>
                </c:pt>
                <c:pt idx="115">
                  <c:v>250</c:v>
                </c:pt>
                <c:pt idx="116">
                  <c:v>250</c:v>
                </c:pt>
                <c:pt idx="117">
                  <c:v>218.439</c:v>
                </c:pt>
                <c:pt idx="118">
                  <c:v>191.152</c:v>
                </c:pt>
                <c:pt idx="119">
                  <c:v>174.85</c:v>
                </c:pt>
                <c:pt idx="120">
                  <c:v>169.312</c:v>
                </c:pt>
                <c:pt idx="121">
                  <c:v>170.781</c:v>
                </c:pt>
                <c:pt idx="122">
                  <c:v>174.057</c:v>
                </c:pt>
                <c:pt idx="123">
                  <c:v>172.3605</c:v>
                </c:pt>
                <c:pt idx="124">
                  <c:v>172.9715</c:v>
                </c:pt>
                <c:pt idx="125">
                  <c:v>168.0185</c:v>
                </c:pt>
                <c:pt idx="126">
                  <c:v>162.1685</c:v>
                </c:pt>
                <c:pt idx="127" c:formatCode="0.00">
                  <c:v>152.789</c:v>
                </c:pt>
                <c:pt idx="128" c:formatCode="0.00">
                  <c:v>143.5785</c:v>
                </c:pt>
                <c:pt idx="129" c:formatCode="0.00">
                  <c:v>129.9545</c:v>
                </c:pt>
                <c:pt idx="130" c:formatCode="0.00">
                  <c:v>124.878</c:v>
                </c:pt>
                <c:pt idx="131">
                  <c:v>125.3655</c:v>
                </c:pt>
                <c:pt idx="132">
                  <c:v>129.3305</c:v>
                </c:pt>
                <c:pt idx="133">
                  <c:v>134.056</c:v>
                </c:pt>
                <c:pt idx="134">
                  <c:v>141.219</c:v>
                </c:pt>
                <c:pt idx="135">
                  <c:v>143.8255</c:v>
                </c:pt>
                <c:pt idx="136">
                  <c:v>136.5</c:v>
                </c:pt>
                <c:pt idx="137">
                  <c:v>127.8485</c:v>
                </c:pt>
                <c:pt idx="138">
                  <c:v>117.9945</c:v>
                </c:pt>
                <c:pt idx="139">
                  <c:v>112.0795</c:v>
                </c:pt>
                <c:pt idx="140">
                  <c:v>105.1375</c:v>
                </c:pt>
                <c:pt idx="141">
                  <c:v>105.3975</c:v>
                </c:pt>
                <c:pt idx="142">
                  <c:v>104.442</c:v>
                </c:pt>
                <c:pt idx="143">
                  <c:v>107.0615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Sheet2!$W$3</c:f>
              <c:strCache>
                <c:ptCount val="1"/>
                <c:pt idx="0">
                  <c:v>Reserves</c:v>
                </c:pt>
              </c:strCache>
            </c:strRef>
          </c:tx>
          <c:spPr>
            <a:ln w="22225" cap="rnd" cmpd="sng" algn="ctr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Sheet2!$W$4:$W$147</c:f>
              <c:numCache>
                <c:formatCode>0</c:formatCode>
                <c:ptCount val="144"/>
                <c:pt idx="0">
                  <c:v>101.345</c:v>
                </c:pt>
                <c:pt idx="1">
                  <c:v>106.22</c:v>
                </c:pt>
                <c:pt idx="2">
                  <c:v>107.2535</c:v>
                </c:pt>
                <c:pt idx="3">
                  <c:v>109.288</c:v>
                </c:pt>
                <c:pt idx="4">
                  <c:v>111.472</c:v>
                </c:pt>
                <c:pt idx="5">
                  <c:v>113.591</c:v>
                </c:pt>
                <c:pt idx="6">
                  <c:v>115.697</c:v>
                </c:pt>
                <c:pt idx="7">
                  <c:v>118.6675</c:v>
                </c:pt>
                <c:pt idx="8">
                  <c:v>122.0085</c:v>
                </c:pt>
                <c:pt idx="9">
                  <c:v>123.9065</c:v>
                </c:pt>
                <c:pt idx="10">
                  <c:v>124.8945</c:v>
                </c:pt>
                <c:pt idx="11">
                  <c:v>124.9205</c:v>
                </c:pt>
                <c:pt idx="12">
                  <c:v>123.3475</c:v>
                </c:pt>
                <c:pt idx="13">
                  <c:v>121.352</c:v>
                </c:pt>
                <c:pt idx="14">
                  <c:v>119.3435</c:v>
                </c:pt>
                <c:pt idx="15">
                  <c:v>118.3165</c:v>
                </c:pt>
                <c:pt idx="16">
                  <c:v>118.232</c:v>
                </c:pt>
                <c:pt idx="17">
                  <c:v>116.529</c:v>
                </c:pt>
                <c:pt idx="18">
                  <c:v>114.5985</c:v>
                </c:pt>
                <c:pt idx="19">
                  <c:v>112.4015</c:v>
                </c:pt>
                <c:pt idx="20">
                  <c:v>110.1785</c:v>
                </c:pt>
                <c:pt idx="21">
                  <c:v>108.027</c:v>
                </c:pt>
                <c:pt idx="22">
                  <c:v>106.0575</c:v>
                </c:pt>
                <c:pt idx="23">
                  <c:v>101.644</c:v>
                </c:pt>
                <c:pt idx="24">
                  <c:v>100.1425</c:v>
                </c:pt>
                <c:pt idx="25">
                  <c:v>93.181</c:v>
                </c:pt>
                <c:pt idx="26">
                  <c:v>81.975</c:v>
                </c:pt>
                <c:pt idx="27">
                  <c:v>56.3</c:v>
                </c:pt>
                <c:pt idx="28">
                  <c:v>51.191</c:v>
                </c:pt>
                <c:pt idx="29">
                  <c:v>43.4429999999999</c:v>
                </c:pt>
                <c:pt idx="30">
                  <c:v>32.1655</c:v>
                </c:pt>
                <c:pt idx="31">
                  <c:v>32.8155</c:v>
                </c:pt>
                <c:pt idx="32">
                  <c:v>47.2065</c:v>
                </c:pt>
                <c:pt idx="33">
                  <c:v>40.7585</c:v>
                </c:pt>
                <c:pt idx="34">
                  <c:v>34.0895</c:v>
                </c:pt>
                <c:pt idx="35">
                  <c:v>31.0539999999999</c:v>
                </c:pt>
                <c:pt idx="36">
                  <c:v>8.62899999999994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-1.47695623784596</c:v>
                </c:pt>
                <c:pt idx="49">
                  <c:v>-1.44184414283816</c:v>
                </c:pt>
                <c:pt idx="50">
                  <c:v>-1.40798184195638</c:v>
                </c:pt>
                <c:pt idx="51">
                  <c:v>0</c:v>
                </c:pt>
                <c:pt idx="52">
                  <c:v>-1.3613337082669</c:v>
                </c:pt>
                <c:pt idx="53">
                  <c:v>-1.33046830540597</c:v>
                </c:pt>
                <c:pt idx="54">
                  <c:v>-1.30065249009231</c:v>
                </c:pt>
                <c:pt idx="55">
                  <c:v>-1.27183931305111</c:v>
                </c:pt>
                <c:pt idx="56">
                  <c:v>-1.24398440757506</c:v>
                </c:pt>
                <c:pt idx="57">
                  <c:v>-8.52642980117307</c:v>
                </c:pt>
                <c:pt idx="58">
                  <c:v>-1.14916544394618</c:v>
                </c:pt>
                <c:pt idx="59">
                  <c:v>-1.12438533794225</c:v>
                </c:pt>
                <c:pt idx="60">
                  <c:v>-1.10040998923154</c:v>
                </c:pt>
                <c:pt idx="61">
                  <c:v>4.50309905990939</c:v>
                </c:pt>
                <c:pt idx="62">
                  <c:v>-1.08079844634749</c:v>
                </c:pt>
                <c:pt idx="63">
                  <c:v>-4.59008399670347</c:v>
                </c:pt>
                <c:pt idx="64">
                  <c:v>0.980246697085683</c:v>
                </c:pt>
                <c:pt idx="65">
                  <c:v>-1.00400062477625</c:v>
                </c:pt>
                <c:pt idx="66">
                  <c:v>1.01032550028302</c:v>
                </c:pt>
                <c:pt idx="67">
                  <c:v>-4.42480444992507</c:v>
                </c:pt>
                <c:pt idx="68">
                  <c:v>0</c:v>
                </c:pt>
                <c:pt idx="69">
                  <c:v>-2.36170193457665</c:v>
                </c:pt>
                <c:pt idx="70">
                  <c:v>0</c:v>
                </c:pt>
                <c:pt idx="71">
                  <c:v>-2.2981759796446</c:v>
                </c:pt>
                <c:pt idx="72">
                  <c:v>-4.18595510894913</c:v>
                </c:pt>
                <c:pt idx="73">
                  <c:v>3.04365904482935</c:v>
                </c:pt>
                <c:pt idx="74">
                  <c:v>-4.11835190740104</c:v>
                </c:pt>
                <c:pt idx="75">
                  <c:v>-2.1351425950541</c:v>
                </c:pt>
                <c:pt idx="76">
                  <c:v>47.8839437040861</c:v>
                </c:pt>
                <c:pt idx="77">
                  <c:v>68.923</c:v>
                </c:pt>
                <c:pt idx="78">
                  <c:v>77.139</c:v>
                </c:pt>
                <c:pt idx="79">
                  <c:v>78.439</c:v>
                </c:pt>
                <c:pt idx="80">
                  <c:v>77.789</c:v>
                </c:pt>
                <c:pt idx="81">
                  <c:v>80.7465</c:v>
                </c:pt>
                <c:pt idx="82">
                  <c:v>87.214</c:v>
                </c:pt>
                <c:pt idx="83">
                  <c:v>85.5045</c:v>
                </c:pt>
                <c:pt idx="84">
                  <c:v>77.1</c:v>
                </c:pt>
                <c:pt idx="85">
                  <c:v>68.273</c:v>
                </c:pt>
                <c:pt idx="86">
                  <c:v>68.1625</c:v>
                </c:pt>
                <c:pt idx="87">
                  <c:v>69.235</c:v>
                </c:pt>
                <c:pt idx="88">
                  <c:v>72.0365</c:v>
                </c:pt>
                <c:pt idx="89">
                  <c:v>82.326</c:v>
                </c:pt>
                <c:pt idx="90">
                  <c:v>91.426</c:v>
                </c:pt>
                <c:pt idx="91">
                  <c:v>91.9265</c:v>
                </c:pt>
                <c:pt idx="92">
                  <c:v>90.5095</c:v>
                </c:pt>
                <c:pt idx="93">
                  <c:v>69.547</c:v>
                </c:pt>
                <c:pt idx="94">
                  <c:v>36.358</c:v>
                </c:pt>
                <c:pt idx="95">
                  <c:v>16.0195</c:v>
                </c:pt>
                <c:pt idx="96">
                  <c:v>0</c:v>
                </c:pt>
                <c:pt idx="97">
                  <c:v>-4.35846346783458</c:v>
                </c:pt>
                <c:pt idx="98">
                  <c:v>0</c:v>
                </c:pt>
                <c:pt idx="99">
                  <c:v>-4.28190281032086</c:v>
                </c:pt>
                <c:pt idx="100">
                  <c:v>0</c:v>
                </c:pt>
                <c:pt idx="101">
                  <c:v>-2.25070401752859</c:v>
                </c:pt>
                <c:pt idx="102">
                  <c:v>-4.12507144382738</c:v>
                </c:pt>
                <c:pt idx="103">
                  <c:v>0</c:v>
                </c:pt>
                <c:pt idx="104">
                  <c:v>-2.14998576427022</c:v>
                </c:pt>
                <c:pt idx="105">
                  <c:v>0</c:v>
                </c:pt>
                <c:pt idx="106">
                  <c:v>-2.09916241368504</c:v>
                </c:pt>
                <c:pt idx="107">
                  <c:v>-0.163017359953572</c:v>
                </c:pt>
                <c:pt idx="108">
                  <c:v>-2.03350404948228</c:v>
                </c:pt>
                <c:pt idx="109">
                  <c:v>-0.118092054238557</c:v>
                </c:pt>
                <c:pt idx="110">
                  <c:v>-1.97204822244391</c:v>
                </c:pt>
                <c:pt idx="111">
                  <c:v>-1.33815783169838</c:v>
                </c:pt>
                <c:pt idx="112">
                  <c:v>-0.051611189423028</c:v>
                </c:pt>
                <c:pt idx="113">
                  <c:v>-1.87796719734288</c:v>
                </c:pt>
                <c:pt idx="114">
                  <c:v>-1.23743373853025</c:v>
                </c:pt>
                <c:pt idx="115">
                  <c:v>0</c:v>
                </c:pt>
                <c:pt idx="116">
                  <c:v>-1.17956912977185</c:v>
                </c:pt>
                <c:pt idx="117">
                  <c:v>-1.76138352062227</c:v>
                </c:pt>
                <c:pt idx="118">
                  <c:v>-1.11483824162098</c:v>
                </c:pt>
                <c:pt idx="119">
                  <c:v>-5.21152308431691</c:v>
                </c:pt>
                <c:pt idx="120">
                  <c:v>2.45568331728525</c:v>
                </c:pt>
                <c:pt idx="121">
                  <c:v>0.726959071089319</c:v>
                </c:pt>
                <c:pt idx="122">
                  <c:v>-2.74995108649932</c:v>
                </c:pt>
                <c:pt idx="123">
                  <c:v>-0.970664958932896</c:v>
                </c:pt>
                <c:pt idx="124">
                  <c:v>-0.944925389175247</c:v>
                </c:pt>
                <c:pt idx="125">
                  <c:v>-2.61516979873702</c:v>
                </c:pt>
                <c:pt idx="126">
                  <c:v>-0.885901609614931</c:v>
                </c:pt>
                <c:pt idx="127">
                  <c:v>-2.52330279638755</c:v>
                </c:pt>
                <c:pt idx="128">
                  <c:v>-0.831115587565272</c:v>
                </c:pt>
                <c:pt idx="129">
                  <c:v>53.8239924719605</c:v>
                </c:pt>
                <c:pt idx="130">
                  <c:v>94.5886469219619</c:v>
                </c:pt>
                <c:pt idx="131">
                  <c:v>94.8042081014152</c:v>
                </c:pt>
                <c:pt idx="132">
                  <c:v>52.1655200522046</c:v>
                </c:pt>
                <c:pt idx="133">
                  <c:v>18.1103453918249</c:v>
                </c:pt>
                <c:pt idx="134">
                  <c:v>6.35145973494082</c:v>
                </c:pt>
                <c:pt idx="135">
                  <c:v>4.16566668814772</c:v>
                </c:pt>
                <c:pt idx="136">
                  <c:v>16.7773925274812</c:v>
                </c:pt>
                <c:pt idx="137">
                  <c:v>39.3719884139556</c:v>
                </c:pt>
                <c:pt idx="138">
                  <c:v>49.7857788342963</c:v>
                </c:pt>
                <c:pt idx="139">
                  <c:v>66.664477570912</c:v>
                </c:pt>
                <c:pt idx="140">
                  <c:v>82.6451848688571</c:v>
                </c:pt>
                <c:pt idx="141">
                  <c:v>95.6752539124463</c:v>
                </c:pt>
                <c:pt idx="142">
                  <c:v>116.316684868857</c:v>
                </c:pt>
                <c:pt idx="143">
                  <c:v>142.9385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6350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0"/>
        <c:smooth val="0"/>
        <c:axId val="-980909808"/>
        <c:axId val="-980912528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Sheet2!$AC$3</c15:sqref>
                        </c15:formulaRef>
                      </c:ext>
                    </c:extLst>
                    <c:strCache>
                      <c:ptCount val="1"/>
                      <c:pt idx="0">
                        <c:v>WT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2"/>
                    </a:solidFill>
                    <a:prstDash val="sysDash"/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Sheet2!$AK$4:$AK$147</c15:sqref>
                        </c15:formulaRef>
                      </c:ext>
                    </c:extLst>
                    <c:strCache>
                      <c:ptCount val="144"/>
                      <c:pt idx="0">
                        <c:v>Hour1</c:v>
                      </c:pt>
                      <c:pt idx="6">
                        <c:v>Hour2</c:v>
                      </c:pt>
                      <c:pt idx="12">
                        <c:v>Hour3</c:v>
                      </c:pt>
                      <c:pt idx="18">
                        <c:v>Hour4</c:v>
                      </c:pt>
                      <c:pt idx="24">
                        <c:v>Hour5</c:v>
                      </c:pt>
                      <c:pt idx="30">
                        <c:v>Hour6</c:v>
                      </c:pt>
                      <c:pt idx="36">
                        <c:v>Hour7</c:v>
                      </c:pt>
                      <c:pt idx="42">
                        <c:v>Hour8</c:v>
                      </c:pt>
                      <c:pt idx="48">
                        <c:v>Hour9</c:v>
                      </c:pt>
                      <c:pt idx="54">
                        <c:v>Hour10</c:v>
                      </c:pt>
                      <c:pt idx="60">
                        <c:v>Hour11</c:v>
                      </c:pt>
                      <c:pt idx="66">
                        <c:v>Hour12</c:v>
                      </c:pt>
                      <c:pt idx="72">
                        <c:v>Hour13</c:v>
                      </c:pt>
                      <c:pt idx="78">
                        <c:v>Hour14</c:v>
                      </c:pt>
                      <c:pt idx="84">
                        <c:v>Hour15</c:v>
                      </c:pt>
                      <c:pt idx="90">
                        <c:v>Hour16</c:v>
                      </c:pt>
                      <c:pt idx="96">
                        <c:v>Hour17</c:v>
                      </c:pt>
                      <c:pt idx="102">
                        <c:v>Hour18</c:v>
                      </c:pt>
                      <c:pt idx="108">
                        <c:v>Hour19</c:v>
                      </c:pt>
                      <c:pt idx="114">
                        <c:v>Hour20</c:v>
                      </c:pt>
                      <c:pt idx="120">
                        <c:v>Hour21</c:v>
                      </c:pt>
                      <c:pt idx="126">
                        <c:v>Hour22</c:v>
                      </c:pt>
                      <c:pt idx="132">
                        <c:v>Hour23</c:v>
                      </c:pt>
                      <c:pt idx="138">
                        <c:v>Hour24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Sheet2!$AC$4:$AC$147</c15:sqref>
                        </c15:formulaRef>
                      </c:ext>
                    </c:extLst>
                    <c:numCache>
                      <c:formatCode>0</c:formatCode>
                      <c:ptCount val="144"/>
                      <c:pt idx="0">
                        <c:v>148.655</c:v>
                      </c:pt>
                      <c:pt idx="1">
                        <c:v>143.78</c:v>
                      </c:pt>
                      <c:pt idx="2">
                        <c:v>142.7465</c:v>
                      </c:pt>
                      <c:pt idx="3">
                        <c:v>140.712</c:v>
                      </c:pt>
                      <c:pt idx="4">
                        <c:v>138.528</c:v>
                      </c:pt>
                      <c:pt idx="5">
                        <c:v>136.409</c:v>
                      </c:pt>
                      <c:pt idx="6">
                        <c:v>134.303</c:v>
                      </c:pt>
                      <c:pt idx="7">
                        <c:v>131.3325</c:v>
                      </c:pt>
                      <c:pt idx="8">
                        <c:v>127.9915</c:v>
                      </c:pt>
                      <c:pt idx="9">
                        <c:v>126.0935</c:v>
                      </c:pt>
                      <c:pt idx="10">
                        <c:v>125.1055</c:v>
                      </c:pt>
                      <c:pt idx="11">
                        <c:v>125.0795</c:v>
                      </c:pt>
                      <c:pt idx="12">
                        <c:v>126.6525</c:v>
                      </c:pt>
                      <c:pt idx="13">
                        <c:v>128.648</c:v>
                      </c:pt>
                      <c:pt idx="14">
                        <c:v>130.6565</c:v>
                      </c:pt>
                      <c:pt idx="15">
                        <c:v>131.6835</c:v>
                      </c:pt>
                      <c:pt idx="16">
                        <c:v>131.768</c:v>
                      </c:pt>
                      <c:pt idx="17">
                        <c:v>133.471</c:v>
                      </c:pt>
                      <c:pt idx="18">
                        <c:v>135.4015</c:v>
                      </c:pt>
                      <c:pt idx="19">
                        <c:v>137.5985</c:v>
                      </c:pt>
                      <c:pt idx="20">
                        <c:v>139.8215</c:v>
                      </c:pt>
                      <c:pt idx="21">
                        <c:v>141.973</c:v>
                      </c:pt>
                      <c:pt idx="22">
                        <c:v>143.9425</c:v>
                      </c:pt>
                      <c:pt idx="23">
                        <c:v>148.356</c:v>
                      </c:pt>
                      <c:pt idx="24">
                        <c:v>149.8575</c:v>
                      </c:pt>
                      <c:pt idx="25">
                        <c:v>156.819</c:v>
                      </c:pt>
                      <c:pt idx="26">
                        <c:v>168.025</c:v>
                      </c:pt>
                      <c:pt idx="27">
                        <c:v>193.7</c:v>
                      </c:pt>
                      <c:pt idx="28">
                        <c:v>198.809</c:v>
                      </c:pt>
                      <c:pt idx="29">
                        <c:v>206.557</c:v>
                      </c:pt>
                      <c:pt idx="30">
                        <c:v>217.8345</c:v>
                      </c:pt>
                      <c:pt idx="31">
                        <c:v>217.1845</c:v>
                      </c:pt>
                      <c:pt idx="32">
                        <c:v>202.7935</c:v>
                      </c:pt>
                      <c:pt idx="33">
                        <c:v>209.2415</c:v>
                      </c:pt>
                      <c:pt idx="34">
                        <c:v>215.9105</c:v>
                      </c:pt>
                      <c:pt idx="35">
                        <c:v>218.042023220596</c:v>
                      </c:pt>
                      <c:pt idx="36">
                        <c:v>159.710247349823</c:v>
                      </c:pt>
                      <c:pt idx="37">
                        <c:v>161.68525795053</c:v>
                      </c:pt>
                      <c:pt idx="38">
                        <c:v>180.089853609288</c:v>
                      </c:pt>
                      <c:pt idx="39">
                        <c:v>175.901116607774</c:v>
                      </c:pt>
                      <c:pt idx="40">
                        <c:v>158.727924280666</c:v>
                      </c:pt>
                      <c:pt idx="41">
                        <c:v>209.878963149924</c:v>
                      </c:pt>
                      <c:pt idx="42">
                        <c:v>218.042023220596</c:v>
                      </c:pt>
                      <c:pt idx="43">
                        <c:v>105.09491367996</c:v>
                      </c:pt>
                      <c:pt idx="44">
                        <c:v>95.1916961130742</c:v>
                      </c:pt>
                      <c:pt idx="45">
                        <c:v>197.420510853104</c:v>
                      </c:pt>
                      <c:pt idx="46">
                        <c:v>250</c:v>
                      </c:pt>
                      <c:pt idx="47">
                        <c:v>97.4315921251894</c:v>
                      </c:pt>
                      <c:pt idx="48">
                        <c:v>68.4692741039879</c:v>
                      </c:pt>
                      <c:pt idx="49">
                        <c:v>54.1358586572439</c:v>
                      </c:pt>
                      <c:pt idx="50">
                        <c:v>33.0908339222615</c:v>
                      </c:pt>
                      <c:pt idx="51">
                        <c:v>9.35354972236246</c:v>
                      </c:pt>
                      <c:pt idx="52">
                        <c:v>6.44749924280666</c:v>
                      </c:pt>
                      <c:pt idx="53">
                        <c:v>11.3808712771328</c:v>
                      </c:pt>
                      <c:pt idx="54">
                        <c:v>8.36703886925793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8.04218374558306</c:v>
                      </c:pt>
                      <c:pt idx="75">
                        <c:v>37.8406875315497</c:v>
                      </c:pt>
                      <c:pt idx="76">
                        <c:v>86.500340232206</c:v>
                      </c:pt>
                      <c:pt idx="77">
                        <c:v>147.207161029783</c:v>
                      </c:pt>
                      <c:pt idx="78">
                        <c:v>172.861</c:v>
                      </c:pt>
                      <c:pt idx="79">
                        <c:v>171.561</c:v>
                      </c:pt>
                      <c:pt idx="80">
                        <c:v>172.211</c:v>
                      </c:pt>
                      <c:pt idx="81">
                        <c:v>169.2535</c:v>
                      </c:pt>
                      <c:pt idx="82">
                        <c:v>162.786</c:v>
                      </c:pt>
                      <c:pt idx="83">
                        <c:v>164.4955</c:v>
                      </c:pt>
                      <c:pt idx="84">
                        <c:v>172.9</c:v>
                      </c:pt>
                      <c:pt idx="85">
                        <c:v>181.727</c:v>
                      </c:pt>
                      <c:pt idx="86">
                        <c:v>181.8375</c:v>
                      </c:pt>
                      <c:pt idx="87">
                        <c:v>180.765</c:v>
                      </c:pt>
                      <c:pt idx="88">
                        <c:v>177.9635</c:v>
                      </c:pt>
                      <c:pt idx="89">
                        <c:v>167.674</c:v>
                      </c:pt>
                      <c:pt idx="90">
                        <c:v>158.574</c:v>
                      </c:pt>
                      <c:pt idx="91">
                        <c:v>158.0735</c:v>
                      </c:pt>
                      <c:pt idx="92">
                        <c:v>159.4905</c:v>
                      </c:pt>
                      <c:pt idx="93">
                        <c:v>180.453</c:v>
                      </c:pt>
                      <c:pt idx="94">
                        <c:v>204.16045229682</c:v>
                      </c:pt>
                      <c:pt idx="95">
                        <c:v>233.9805</c:v>
                      </c:pt>
                      <c:pt idx="96">
                        <c:v>181.145957597173</c:v>
                      </c:pt>
                      <c:pt idx="97">
                        <c:v>83.6973639575972</c:v>
                      </c:pt>
                      <c:pt idx="98">
                        <c:v>46.4761554770318</c:v>
                      </c:pt>
                      <c:pt idx="99">
                        <c:v>46.4761554770318</c:v>
                      </c:pt>
                      <c:pt idx="100">
                        <c:v>50.2429328621908</c:v>
                      </c:pt>
                      <c:pt idx="101">
                        <c:v>55.2715840484603</c:v>
                      </c:pt>
                      <c:pt idx="102">
                        <c:v>26.4082544169611</c:v>
                      </c:pt>
                      <c:pt idx="103">
                        <c:v>30.3549974760222</c:v>
                      </c:pt>
                      <c:pt idx="104">
                        <c:v>92.2471186269561</c:v>
                      </c:pt>
                      <c:pt idx="105">
                        <c:v>130.833739525492</c:v>
                      </c:pt>
                      <c:pt idx="106">
                        <c:v>88.6332720848056</c:v>
                      </c:pt>
                      <c:pt idx="107">
                        <c:v>45.4228127208481</c:v>
                      </c:pt>
                      <c:pt idx="108">
                        <c:v>51.8957617364967</c:v>
                      </c:pt>
                      <c:pt idx="109">
                        <c:v>65.3547208480565</c:v>
                      </c:pt>
                      <c:pt idx="110">
                        <c:v>48.6132741039879</c:v>
                      </c:pt>
                      <c:pt idx="111">
                        <c:v>35.4357758707724</c:v>
                      </c:pt>
                      <c:pt idx="112">
                        <c:v>41.3097546693589</c:v>
                      </c:pt>
                      <c:pt idx="113">
                        <c:v>45.4228127208481</c:v>
                      </c:pt>
                      <c:pt idx="114">
                        <c:v>23.0550550227158</c:v>
                      </c:pt>
                      <c:pt idx="115">
                        <c:v>2.81776880363454</c:v>
                      </c:pt>
                      <c:pt idx="116">
                        <c:v>1.38579000504797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22.646</c:v>
                      </c:pt>
                      <c:pt idx="129">
                        <c:v>74.906305906108</c:v>
                      </c:pt>
                      <c:pt idx="130">
                        <c:v>111.446840989399</c:v>
                      </c:pt>
                      <c:pt idx="131">
                        <c:v>107.453640585563</c:v>
                      </c:pt>
                      <c:pt idx="132">
                        <c:v>74.2500000000001</c:v>
                      </c:pt>
                      <c:pt idx="133">
                        <c:v>47.5396264512872</c:v>
                      </c:pt>
                      <c:pt idx="134">
                        <c:v>42.8334487632509</c:v>
                      </c:pt>
                      <c:pt idx="135">
                        <c:v>46.4761554770318</c:v>
                      </c:pt>
                      <c:pt idx="136">
                        <c:v>53.0106007067138</c:v>
                      </c:pt>
                      <c:pt idx="137">
                        <c:v>59.9201292276628</c:v>
                      </c:pt>
                      <c:pt idx="138">
                        <c:v>69.7343886925795</c:v>
                      </c:pt>
                      <c:pt idx="139">
                        <c:v>81.6256193841494</c:v>
                      </c:pt>
                      <c:pt idx="140">
                        <c:v>90.0699363957597</c:v>
                      </c:pt>
                      <c:pt idx="141">
                        <c:v>102.763881877839</c:v>
                      </c:pt>
                      <c:pt idx="142">
                        <c:v>104.442</c:v>
                      </c:pt>
                      <c:pt idx="143">
                        <c:v>107.0615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Sheet2!$F$3</c15:sqref>
                        </c15:formulaRef>
                      </c:ext>
                    </c:extLst>
                    <c:strCache>
                      <c:ptCount val="1"/>
                      <c:pt idx="0">
                        <c:v>Blade Power</c:v>
                      </c:pt>
                    </c:strCache>
                  </c:strRef>
                </c:tx>
                <c:spPr>
                  <a:ln w="19050" cap="rnd" cmpd="sng" algn="ctr">
                    <a:solidFill>
                      <a:schemeClr val="accent4"/>
                    </a:solidFill>
                    <a:prstDash val="dashDot"/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Sheet2!$AK$4:$AK$147</c15:sqref>
                        </c15:formulaRef>
                      </c:ext>
                    </c:extLst>
                    <c:strCache>
                      <c:ptCount val="144"/>
                      <c:pt idx="0">
                        <c:v>Hour1</c:v>
                      </c:pt>
                      <c:pt idx="6">
                        <c:v>Hour2</c:v>
                      </c:pt>
                      <c:pt idx="12">
                        <c:v>Hour3</c:v>
                      </c:pt>
                      <c:pt idx="18">
                        <c:v>Hour4</c:v>
                      </c:pt>
                      <c:pt idx="24">
                        <c:v>Hour5</c:v>
                      </c:pt>
                      <c:pt idx="30">
                        <c:v>Hour6</c:v>
                      </c:pt>
                      <c:pt idx="36">
                        <c:v>Hour7</c:v>
                      </c:pt>
                      <c:pt idx="42">
                        <c:v>Hour8</c:v>
                      </c:pt>
                      <c:pt idx="48">
                        <c:v>Hour9</c:v>
                      </c:pt>
                      <c:pt idx="54">
                        <c:v>Hour10</c:v>
                      </c:pt>
                      <c:pt idx="60">
                        <c:v>Hour11</c:v>
                      </c:pt>
                      <c:pt idx="66">
                        <c:v>Hour12</c:v>
                      </c:pt>
                      <c:pt idx="72">
                        <c:v>Hour13</c:v>
                      </c:pt>
                      <c:pt idx="78">
                        <c:v>Hour14</c:v>
                      </c:pt>
                      <c:pt idx="84">
                        <c:v>Hour15</c:v>
                      </c:pt>
                      <c:pt idx="90">
                        <c:v>Hour16</c:v>
                      </c:pt>
                      <c:pt idx="96">
                        <c:v>Hour17</c:v>
                      </c:pt>
                      <c:pt idx="102">
                        <c:v>Hour18</c:v>
                      </c:pt>
                      <c:pt idx="108">
                        <c:v>Hour19</c:v>
                      </c:pt>
                      <c:pt idx="114">
                        <c:v>Hour20</c:v>
                      </c:pt>
                      <c:pt idx="120">
                        <c:v>Hour21</c:v>
                      </c:pt>
                      <c:pt idx="126">
                        <c:v>Hour22</c:v>
                      </c:pt>
                      <c:pt idx="132">
                        <c:v>Hour23</c:v>
                      </c:pt>
                      <c:pt idx="138">
                        <c:v>Hour24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Sheet2!$F$4:$F$147</c15:sqref>
                        </c15:formulaRef>
                      </c:ext>
                    </c:extLst>
                    <c:numCache>
                      <c:formatCode>0</c:formatCode>
                      <c:ptCount val="144"/>
                      <c:pt idx="0">
                        <c:v>159.342472682402</c:v>
                      </c:pt>
                      <c:pt idx="1">
                        <c:v>197.175045763032</c:v>
                      </c:pt>
                      <c:pt idx="2">
                        <c:v>245.061937515561</c:v>
                      </c:pt>
                      <c:pt idx="3">
                        <c:v>273.956448701038</c:v>
                      </c:pt>
                      <c:pt idx="4">
                        <c:v>389.743726202271</c:v>
                      </c:pt>
                      <c:pt idx="5">
                        <c:v>456.408609058786</c:v>
                      </c:pt>
                      <c:pt idx="6">
                        <c:v>390.755007928859</c:v>
                      </c:pt>
                      <c:pt idx="7">
                        <c:v>357.877683447295</c:v>
                      </c:pt>
                      <c:pt idx="8">
                        <c:v>319.263704179605</c:v>
                      </c:pt>
                      <c:pt idx="9">
                        <c:v>329.282941119996</c:v>
                      </c:pt>
                      <c:pt idx="10">
                        <c:v>301.219151610155</c:v>
                      </c:pt>
                      <c:pt idx="11">
                        <c:v>325.723176417384</c:v>
                      </c:pt>
                      <c:pt idx="12">
                        <c:v>372.45057133679</c:v>
                      </c:pt>
                      <c:pt idx="13">
                        <c:v>455.745469914192</c:v>
                      </c:pt>
                      <c:pt idx="14">
                        <c:v>519.717473752448</c:v>
                      </c:pt>
                      <c:pt idx="15">
                        <c:v>523.824384817795</c:v>
                      </c:pt>
                      <c:pt idx="16">
                        <c:v>516.43311560838</c:v>
                      </c:pt>
                      <c:pt idx="17">
                        <c:v>456.408609058786</c:v>
                      </c:pt>
                      <c:pt idx="18">
                        <c:v>488.745682978192</c:v>
                      </c:pt>
                      <c:pt idx="19">
                        <c:v>475.024549790776</c:v>
                      </c:pt>
                      <c:pt idx="20">
                        <c:v>460.140800228433</c:v>
                      </c:pt>
                      <c:pt idx="21">
                        <c:v>419.296753050709</c:v>
                      </c:pt>
                      <c:pt idx="22">
                        <c:v>420.23049047501</c:v>
                      </c:pt>
                      <c:pt idx="23">
                        <c:v>439.227845547004</c:v>
                      </c:pt>
                      <c:pt idx="24">
                        <c:v>419.251787709301</c:v>
                      </c:pt>
                      <c:pt idx="25">
                        <c:v>443.495956026698</c:v>
                      </c:pt>
                      <c:pt idx="26">
                        <c:v>430.625059938838</c:v>
                      </c:pt>
                      <c:pt idx="27">
                        <c:v>422.94618528656</c:v>
                      </c:pt>
                      <c:pt idx="28">
                        <c:v>441.670259383333</c:v>
                      </c:pt>
                      <c:pt idx="29">
                        <c:v>438.033030965893</c:v>
                      </c:pt>
                      <c:pt idx="30">
                        <c:v>416.03666774232</c:v>
                      </c:pt>
                      <c:pt idx="31">
                        <c:v>413.097370474049</c:v>
                      </c:pt>
                      <c:pt idx="32">
                        <c:v>456.408609058786</c:v>
                      </c:pt>
                      <c:pt idx="33">
                        <c:v>456.097668616959</c:v>
                      </c:pt>
                      <c:pt idx="34">
                        <c:v>365.929208286805</c:v>
                      </c:pt>
                      <c:pt idx="35">
                        <c:v>220.244467899592</c:v>
                      </c:pt>
                      <c:pt idx="36">
                        <c:v>161.323482171539</c:v>
                      </c:pt>
                      <c:pt idx="37">
                        <c:v>163.318442374273</c:v>
                      </c:pt>
                      <c:pt idx="38">
                        <c:v>181.908943039685</c:v>
                      </c:pt>
                      <c:pt idx="39">
                        <c:v>177.677895563408</c:v>
                      </c:pt>
                      <c:pt idx="40">
                        <c:v>160.331236647138</c:v>
                      </c:pt>
                      <c:pt idx="41">
                        <c:v>211.998952676691</c:v>
                      </c:pt>
                      <c:pt idx="42">
                        <c:v>220.244467899592</c:v>
                      </c:pt>
                      <c:pt idx="43">
                        <c:v>106.156478464606</c:v>
                      </c:pt>
                      <c:pt idx="44">
                        <c:v>96.1532283970447</c:v>
                      </c:pt>
                      <c:pt idx="45">
                        <c:v>199.414657427378</c:v>
                      </c:pt>
                      <c:pt idx="46">
                        <c:v>257.727465467395</c:v>
                      </c:pt>
                      <c:pt idx="47">
                        <c:v>98.4157496214034</c:v>
                      </c:pt>
                      <c:pt idx="48">
                        <c:v>69.1608829333211</c:v>
                      </c:pt>
                      <c:pt idx="49">
                        <c:v>54.6826855123675</c:v>
                      </c:pt>
                      <c:pt idx="50">
                        <c:v>33.4250847699611</c:v>
                      </c:pt>
                      <c:pt idx="51">
                        <c:v>9.44803002258833</c:v>
                      </c:pt>
                      <c:pt idx="52">
                        <c:v>6.51262549778452</c:v>
                      </c:pt>
                      <c:pt idx="53">
                        <c:v>11.4958295728614</c:v>
                      </c:pt>
                      <c:pt idx="54">
                        <c:v>8.45155441339186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8.12341792483136</c:v>
                      </c:pt>
                      <c:pt idx="75">
                        <c:v>38.2229166985351</c:v>
                      </c:pt>
                      <c:pt idx="76">
                        <c:v>87.3740810426323</c:v>
                      </c:pt>
                      <c:pt idx="77">
                        <c:v>148.694102050286</c:v>
                      </c:pt>
                      <c:pt idx="78">
                        <c:v>182.975714744619</c:v>
                      </c:pt>
                      <c:pt idx="79">
                        <c:v>209.677160295535</c:v>
                      </c:pt>
                      <c:pt idx="80">
                        <c:v>271.013970089588</c:v>
                      </c:pt>
                      <c:pt idx="81">
                        <c:v>342.105657279509</c:v>
                      </c:pt>
                      <c:pt idx="82">
                        <c:v>491.478386692767</c:v>
                      </c:pt>
                      <c:pt idx="83">
                        <c:v>498.345279321469</c:v>
                      </c:pt>
                      <c:pt idx="84">
                        <c:v>512.079976163323</c:v>
                      </c:pt>
                      <c:pt idx="85">
                        <c:v>522.997021809087</c:v>
                      </c:pt>
                      <c:pt idx="86">
                        <c:v>523.838722954596</c:v>
                      </c:pt>
                      <c:pt idx="87">
                        <c:v>524.841532965285</c:v>
                      </c:pt>
                      <c:pt idx="88">
                        <c:v>527.572301851851</c:v>
                      </c:pt>
                      <c:pt idx="89">
                        <c:v>480.077481196357</c:v>
                      </c:pt>
                      <c:pt idx="90">
                        <c:v>364.310018917086</c:v>
                      </c:pt>
                      <c:pt idx="91">
                        <c:v>283.319022634217</c:v>
                      </c:pt>
                      <c:pt idx="92">
                        <c:v>200.78924382911</c:v>
                      </c:pt>
                      <c:pt idx="93">
                        <c:v>191.640584543058</c:v>
                      </c:pt>
                      <c:pt idx="94">
                        <c:v>206.222679087697</c:v>
                      </c:pt>
                      <c:pt idx="95">
                        <c:v>242.311339543848</c:v>
                      </c:pt>
                      <c:pt idx="96">
                        <c:v>182.975714744619</c:v>
                      </c:pt>
                      <c:pt idx="97">
                        <c:v>84.5427918763608</c:v>
                      </c:pt>
                      <c:pt idx="98">
                        <c:v>46.9456115929614</c:v>
                      </c:pt>
                      <c:pt idx="99">
                        <c:v>46.9456115929614</c:v>
                      </c:pt>
                      <c:pt idx="100">
                        <c:v>50.7504372345362</c:v>
                      </c:pt>
                      <c:pt idx="101">
                        <c:v>55.8298828772327</c:v>
                      </c:pt>
                      <c:pt idx="102">
                        <c:v>26.6750044615769</c:v>
                      </c:pt>
                      <c:pt idx="103">
                        <c:v>30.6616136121436</c:v>
                      </c:pt>
                      <c:pt idx="104">
                        <c:v>93.1789077039961</c:v>
                      </c:pt>
                      <c:pt idx="105">
                        <c:v>132.155292449992</c:v>
                      </c:pt>
                      <c:pt idx="106">
                        <c:v>89.5285576614199</c:v>
                      </c:pt>
                      <c:pt idx="107">
                        <c:v>45.8816290109576</c:v>
                      </c:pt>
                      <c:pt idx="108">
                        <c:v>52.4199613499967</c:v>
                      </c:pt>
                      <c:pt idx="109">
                        <c:v>66.0148695434914</c:v>
                      </c:pt>
                      <c:pt idx="110">
                        <c:v>49.1043172767554</c:v>
                      </c:pt>
                      <c:pt idx="111">
                        <c:v>35.7937130007801</c:v>
                      </c:pt>
                      <c:pt idx="112">
                        <c:v>41.7270249185444</c:v>
                      </c:pt>
                      <c:pt idx="113">
                        <c:v>45.8816290109576</c:v>
                      </c:pt>
                      <c:pt idx="114">
                        <c:v>23.2879343663796</c:v>
                      </c:pt>
                      <c:pt idx="115">
                        <c:v>2.84623111478236</c:v>
                      </c:pt>
                      <c:pt idx="116">
                        <c:v>1.39978788388682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 c:formatCode="0.00">
                        <c:v>0</c:v>
                      </c:pt>
                      <c:pt idx="128" c:formatCode="0.00">
                        <c:v>22.8747474747475</c:v>
                      </c:pt>
                      <c:pt idx="129" c:formatCode="0.00">
                        <c:v>75.662935258695</c:v>
                      </c:pt>
                      <c:pt idx="130" c:formatCode="0.00">
                        <c:v>112.572566655959</c:v>
                      </c:pt>
                      <c:pt idx="131">
                        <c:v>108.539030894508</c:v>
                      </c:pt>
                      <c:pt idx="132">
                        <c:v>75</c:v>
                      </c:pt>
                      <c:pt idx="133">
                        <c:v>48.0198246982699</c:v>
                      </c:pt>
                      <c:pt idx="134">
                        <c:v>43.2661098618696</c:v>
                      </c:pt>
                      <c:pt idx="135">
                        <c:v>46.9456115929614</c:v>
                      </c:pt>
                      <c:pt idx="136">
                        <c:v>53.5460613199129</c:v>
                      </c:pt>
                      <c:pt idx="137">
                        <c:v>60.5253830582453</c:v>
                      </c:pt>
                      <c:pt idx="138">
                        <c:v>70.438776457151</c:v>
                      </c:pt>
                      <c:pt idx="139">
                        <c:v>82.4501205900499</c:v>
                      </c:pt>
                      <c:pt idx="140">
                        <c:v>90.9797337330906</c:v>
                      </c:pt>
                      <c:pt idx="141">
                        <c:v>103.801900886707</c:v>
                      </c:pt>
                      <c:pt idx="142">
                        <c:v>124.288824642181</c:v>
                      </c:pt>
                      <c:pt idx="143">
                        <c:v>154.426957469935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Sheet2!$C$3</c15:sqref>
                        </c15:formulaRef>
                      </c:ext>
                    </c:extLst>
                    <c:strCache>
                      <c:ptCount val="1"/>
                      <c:pt idx="0">
                        <c:v>Pb_cal</c:v>
                      </c:pt>
                    </c:strCache>
                  </c:strRef>
                </c:tx>
                <c:spPr>
                  <a:ln w="6350" cap="rnd" cmpd="sng" algn="ctr">
                    <a:solidFill>
                      <a:schemeClr val="accent5"/>
                    </a:solidFill>
                    <a:prstDash val="lgDashDotDot"/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Sheet2!$AK$4:$AK$147</c15:sqref>
                        </c15:formulaRef>
                      </c:ext>
                    </c:extLst>
                    <c:strCache>
                      <c:ptCount val="144"/>
                      <c:pt idx="0">
                        <c:v>Hour1</c:v>
                      </c:pt>
                      <c:pt idx="6">
                        <c:v>Hour2</c:v>
                      </c:pt>
                      <c:pt idx="12">
                        <c:v>Hour3</c:v>
                      </c:pt>
                      <c:pt idx="18">
                        <c:v>Hour4</c:v>
                      </c:pt>
                      <c:pt idx="24">
                        <c:v>Hour5</c:v>
                      </c:pt>
                      <c:pt idx="30">
                        <c:v>Hour6</c:v>
                      </c:pt>
                      <c:pt idx="36">
                        <c:v>Hour7</c:v>
                      </c:pt>
                      <c:pt idx="42">
                        <c:v>Hour8</c:v>
                      </c:pt>
                      <c:pt idx="48">
                        <c:v>Hour9</c:v>
                      </c:pt>
                      <c:pt idx="54">
                        <c:v>Hour10</c:v>
                      </c:pt>
                      <c:pt idx="60">
                        <c:v>Hour11</c:v>
                      </c:pt>
                      <c:pt idx="66">
                        <c:v>Hour12</c:v>
                      </c:pt>
                      <c:pt idx="72">
                        <c:v>Hour13</c:v>
                      </c:pt>
                      <c:pt idx="78">
                        <c:v>Hour14</c:v>
                      </c:pt>
                      <c:pt idx="84">
                        <c:v>Hour15</c:v>
                      </c:pt>
                      <c:pt idx="90">
                        <c:v>Hour16</c:v>
                      </c:pt>
                      <c:pt idx="96">
                        <c:v>Hour17</c:v>
                      </c:pt>
                      <c:pt idx="102">
                        <c:v>Hour18</c:v>
                      </c:pt>
                      <c:pt idx="108">
                        <c:v>Hour19</c:v>
                      </c:pt>
                      <c:pt idx="114">
                        <c:v>Hour20</c:v>
                      </c:pt>
                      <c:pt idx="120">
                        <c:v>Hour21</c:v>
                      </c:pt>
                      <c:pt idx="126">
                        <c:v>Hour22</c:v>
                      </c:pt>
                      <c:pt idx="132">
                        <c:v>Hour23</c:v>
                      </c:pt>
                      <c:pt idx="138">
                        <c:v>Hour24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Sheet2!$C$4:$C$147</c15:sqref>
                        </c15:formulaRef>
                      </c:ext>
                    </c:extLst>
                    <c:numCache>
                      <c:formatCode>0</c:formatCode>
                      <c:ptCount val="144"/>
                      <c:pt idx="0">
                        <c:v>159.342472682402</c:v>
                      </c:pt>
                      <c:pt idx="1">
                        <c:v>197.175045763032</c:v>
                      </c:pt>
                      <c:pt idx="2">
                        <c:v>251.234657529357</c:v>
                      </c:pt>
                      <c:pt idx="3">
                        <c:v>276.441988792519</c:v>
                      </c:pt>
                      <c:pt idx="4">
                        <c:v>392.44620256069</c:v>
                      </c:pt>
                      <c:pt idx="5">
                        <c:v>456.408609058786</c:v>
                      </c:pt>
                      <c:pt idx="6">
                        <c:v>390.755007928859</c:v>
                      </c:pt>
                      <c:pt idx="7">
                        <c:v>357.877683447295</c:v>
                      </c:pt>
                      <c:pt idx="8">
                        <c:v>319.263704179605</c:v>
                      </c:pt>
                      <c:pt idx="9">
                        <c:v>332.852240731393</c:v>
                      </c:pt>
                      <c:pt idx="10">
                        <c:v>306.021108612628</c:v>
                      </c:pt>
                      <c:pt idx="11">
                        <c:v>331.325181140022</c:v>
                      </c:pt>
                      <c:pt idx="12">
                        <c:v>372.45057133679</c:v>
                      </c:pt>
                      <c:pt idx="13">
                        <c:v>456.408609058786</c:v>
                      </c:pt>
                      <c:pt idx="14">
                        <c:v>526.556321417099</c:v>
                      </c:pt>
                      <c:pt idx="15">
                        <c:v>543.013399007745</c:v>
                      </c:pt>
                      <c:pt idx="16">
                        <c:v>516.43311560838</c:v>
                      </c:pt>
                      <c:pt idx="17">
                        <c:v>456.408609058786</c:v>
                      </c:pt>
                      <c:pt idx="18">
                        <c:v>488.745682978192</c:v>
                      </c:pt>
                      <c:pt idx="19">
                        <c:v>475.261448406325</c:v>
                      </c:pt>
                      <c:pt idx="20">
                        <c:v>460.140800228433</c:v>
                      </c:pt>
                      <c:pt idx="21">
                        <c:v>423.672084805654</c:v>
                      </c:pt>
                      <c:pt idx="22">
                        <c:v>421.898011921333</c:v>
                      </c:pt>
                      <c:pt idx="23">
                        <c:v>439.849286402643</c:v>
                      </c:pt>
                      <c:pt idx="24">
                        <c:v>429.022302785554</c:v>
                      </c:pt>
                      <c:pt idx="25">
                        <c:v>443.495956026698</c:v>
                      </c:pt>
                      <c:pt idx="26">
                        <c:v>430.815062283613</c:v>
                      </c:pt>
                      <c:pt idx="27">
                        <c:v>430.815062283613</c:v>
                      </c:pt>
                      <c:pt idx="28">
                        <c:v>441.670259383333</c:v>
                      </c:pt>
                      <c:pt idx="29">
                        <c:v>438.033030965893</c:v>
                      </c:pt>
                      <c:pt idx="30">
                        <c:v>416.603706933036</c:v>
                      </c:pt>
                      <c:pt idx="31">
                        <c:v>413.097370474049</c:v>
                      </c:pt>
                      <c:pt idx="32">
                        <c:v>456.408609058786</c:v>
                      </c:pt>
                      <c:pt idx="33">
                        <c:v>458.272315277969</c:v>
                      </c:pt>
                      <c:pt idx="34">
                        <c:v>365.929208286805</c:v>
                      </c:pt>
                      <c:pt idx="35">
                        <c:v>220.244467899592</c:v>
                      </c:pt>
                      <c:pt idx="36">
                        <c:v>161.323482171539</c:v>
                      </c:pt>
                      <c:pt idx="37">
                        <c:v>163.318442374273</c:v>
                      </c:pt>
                      <c:pt idx="38">
                        <c:v>181.908943039685</c:v>
                      </c:pt>
                      <c:pt idx="39">
                        <c:v>177.677895563408</c:v>
                      </c:pt>
                      <c:pt idx="40">
                        <c:v>160.331236647138</c:v>
                      </c:pt>
                      <c:pt idx="41">
                        <c:v>211.998952676691</c:v>
                      </c:pt>
                      <c:pt idx="42">
                        <c:v>220.244467899592</c:v>
                      </c:pt>
                      <c:pt idx="43">
                        <c:v>106.156478464606</c:v>
                      </c:pt>
                      <c:pt idx="44">
                        <c:v>96.1532283970447</c:v>
                      </c:pt>
                      <c:pt idx="45">
                        <c:v>199.414657427378</c:v>
                      </c:pt>
                      <c:pt idx="46">
                        <c:v>257.727465467395</c:v>
                      </c:pt>
                      <c:pt idx="47">
                        <c:v>98.4157496214034</c:v>
                      </c:pt>
                      <c:pt idx="48">
                        <c:v>69.1608829333211</c:v>
                      </c:pt>
                      <c:pt idx="49">
                        <c:v>54.6826855123675</c:v>
                      </c:pt>
                      <c:pt idx="50">
                        <c:v>33.4250847699611</c:v>
                      </c:pt>
                      <c:pt idx="51">
                        <c:v>9.44803002258833</c:v>
                      </c:pt>
                      <c:pt idx="52">
                        <c:v>6.51262549778452</c:v>
                      </c:pt>
                      <c:pt idx="53">
                        <c:v>11.4958295728614</c:v>
                      </c:pt>
                      <c:pt idx="54">
                        <c:v>8.45155441339186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8.12341792483136</c:v>
                      </c:pt>
                      <c:pt idx="75">
                        <c:v>38.2229166985351</c:v>
                      </c:pt>
                      <c:pt idx="76">
                        <c:v>87.3740810426323</c:v>
                      </c:pt>
                      <c:pt idx="77">
                        <c:v>148.694102050286</c:v>
                      </c:pt>
                      <c:pt idx="78">
                        <c:v>182.975714744619</c:v>
                      </c:pt>
                      <c:pt idx="79">
                        <c:v>209.677160295535</c:v>
                      </c:pt>
                      <c:pt idx="80">
                        <c:v>271.013970089588</c:v>
                      </c:pt>
                      <c:pt idx="81">
                        <c:v>342.105657279509</c:v>
                      </c:pt>
                      <c:pt idx="82">
                        <c:v>512.418612169142</c:v>
                      </c:pt>
                      <c:pt idx="83">
                        <c:v>641.025641025641</c:v>
                      </c:pt>
                      <c:pt idx="84">
                        <c:v>627.920443200302</c:v>
                      </c:pt>
                      <c:pt idx="85">
                        <c:v>609.860722316553</c:v>
                      </c:pt>
                      <c:pt idx="86">
                        <c:v>641.025641025641</c:v>
                      </c:pt>
                      <c:pt idx="87">
                        <c:v>612.099812868718</c:v>
                      </c:pt>
                      <c:pt idx="88">
                        <c:v>559.793154156405</c:v>
                      </c:pt>
                      <c:pt idx="89">
                        <c:v>481.01128090598</c:v>
                      </c:pt>
                      <c:pt idx="90">
                        <c:v>364.310018917086</c:v>
                      </c:pt>
                      <c:pt idx="91">
                        <c:v>283.319022634217</c:v>
                      </c:pt>
                      <c:pt idx="92">
                        <c:v>203.938425139839</c:v>
                      </c:pt>
                      <c:pt idx="93">
                        <c:v>191.640584543058</c:v>
                      </c:pt>
                      <c:pt idx="94">
                        <c:v>206.222679087697</c:v>
                      </c:pt>
                      <c:pt idx="95">
                        <c:v>242.311339543848</c:v>
                      </c:pt>
                      <c:pt idx="96">
                        <c:v>182.975714744619</c:v>
                      </c:pt>
                      <c:pt idx="97">
                        <c:v>84.5427918763608</c:v>
                      </c:pt>
                      <c:pt idx="98">
                        <c:v>46.9456115929614</c:v>
                      </c:pt>
                      <c:pt idx="99">
                        <c:v>46.9456115929614</c:v>
                      </c:pt>
                      <c:pt idx="100">
                        <c:v>50.7504372345362</c:v>
                      </c:pt>
                      <c:pt idx="101">
                        <c:v>55.8298828772327</c:v>
                      </c:pt>
                      <c:pt idx="102">
                        <c:v>26.6750044615769</c:v>
                      </c:pt>
                      <c:pt idx="103">
                        <c:v>30.6616136121436</c:v>
                      </c:pt>
                      <c:pt idx="104">
                        <c:v>93.1789077039961</c:v>
                      </c:pt>
                      <c:pt idx="105">
                        <c:v>132.155292449992</c:v>
                      </c:pt>
                      <c:pt idx="106">
                        <c:v>89.5285576614199</c:v>
                      </c:pt>
                      <c:pt idx="107">
                        <c:v>45.8816290109576</c:v>
                      </c:pt>
                      <c:pt idx="108">
                        <c:v>52.4199613499967</c:v>
                      </c:pt>
                      <c:pt idx="109">
                        <c:v>66.0148695434914</c:v>
                      </c:pt>
                      <c:pt idx="110">
                        <c:v>49.1043172767554</c:v>
                      </c:pt>
                      <c:pt idx="111">
                        <c:v>35.7937130007801</c:v>
                      </c:pt>
                      <c:pt idx="112">
                        <c:v>41.7270249185444</c:v>
                      </c:pt>
                      <c:pt idx="113">
                        <c:v>45.8816290109576</c:v>
                      </c:pt>
                      <c:pt idx="114">
                        <c:v>23.2879343663796</c:v>
                      </c:pt>
                      <c:pt idx="115">
                        <c:v>2.84623111478236</c:v>
                      </c:pt>
                      <c:pt idx="116">
                        <c:v>1.39978788388682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 c:formatCode="0.00">
                        <c:v>0</c:v>
                      </c:pt>
                      <c:pt idx="128" c:formatCode="0.00">
                        <c:v>22.8747474747475</c:v>
                      </c:pt>
                      <c:pt idx="129" c:formatCode="0.00">
                        <c:v>75.662935258695</c:v>
                      </c:pt>
                      <c:pt idx="130" c:formatCode="0.00">
                        <c:v>112.572566655959</c:v>
                      </c:pt>
                      <c:pt idx="131">
                        <c:v>108.539030894508</c:v>
                      </c:pt>
                      <c:pt idx="132">
                        <c:v>75</c:v>
                      </c:pt>
                      <c:pt idx="133">
                        <c:v>48.0198246982699</c:v>
                      </c:pt>
                      <c:pt idx="134">
                        <c:v>43.2661098618696</c:v>
                      </c:pt>
                      <c:pt idx="135">
                        <c:v>46.9456115929614</c:v>
                      </c:pt>
                      <c:pt idx="136">
                        <c:v>53.5460613199129</c:v>
                      </c:pt>
                      <c:pt idx="137">
                        <c:v>60.5253830582453</c:v>
                      </c:pt>
                      <c:pt idx="138">
                        <c:v>70.438776457151</c:v>
                      </c:pt>
                      <c:pt idx="139">
                        <c:v>82.4501205900499</c:v>
                      </c:pt>
                      <c:pt idx="140">
                        <c:v>90.9797337330906</c:v>
                      </c:pt>
                      <c:pt idx="141">
                        <c:v>103.801900886707</c:v>
                      </c:pt>
                      <c:pt idx="142">
                        <c:v>124.288824642181</c:v>
                      </c:pt>
                      <c:pt idx="143">
                        <c:v>154.450662098012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Sheet2!$AI$3</c15:sqref>
                        </c15:formulaRef>
                      </c:ext>
                    </c:extLst>
                    <c:strCache>
                      <c:ptCount val="1"/>
                      <c:pt idx="0">
                        <c:v>VDM Power</c:v>
                      </c:pt>
                    </c:strCache>
                  </c:strRef>
                </c:tx>
                <c:spPr>
                  <a:ln w="19050" cap="rnd" cmpd="sng" algn="ctr">
                    <a:solidFill>
                      <a:schemeClr val="accent6"/>
                    </a:solidFill>
                    <a:prstDash val="lgDashDotDot"/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Sheet2!$AK$4:$AK$147</c15:sqref>
                        </c15:formulaRef>
                      </c:ext>
                    </c:extLst>
                    <c:strCache>
                      <c:ptCount val="144"/>
                      <c:pt idx="0">
                        <c:v>Hour1</c:v>
                      </c:pt>
                      <c:pt idx="6">
                        <c:v>Hour2</c:v>
                      </c:pt>
                      <c:pt idx="12">
                        <c:v>Hour3</c:v>
                      </c:pt>
                      <c:pt idx="18">
                        <c:v>Hour4</c:v>
                      </c:pt>
                      <c:pt idx="24">
                        <c:v>Hour5</c:v>
                      </c:pt>
                      <c:pt idx="30">
                        <c:v>Hour6</c:v>
                      </c:pt>
                      <c:pt idx="36">
                        <c:v>Hour7</c:v>
                      </c:pt>
                      <c:pt idx="42">
                        <c:v>Hour8</c:v>
                      </c:pt>
                      <c:pt idx="48">
                        <c:v>Hour9</c:v>
                      </c:pt>
                      <c:pt idx="54">
                        <c:v>Hour10</c:v>
                      </c:pt>
                      <c:pt idx="60">
                        <c:v>Hour11</c:v>
                      </c:pt>
                      <c:pt idx="66">
                        <c:v>Hour12</c:v>
                      </c:pt>
                      <c:pt idx="72">
                        <c:v>Hour13</c:v>
                      </c:pt>
                      <c:pt idx="78">
                        <c:v>Hour14</c:v>
                      </c:pt>
                      <c:pt idx="84">
                        <c:v>Hour15</c:v>
                      </c:pt>
                      <c:pt idx="90">
                        <c:v>Hour16</c:v>
                      </c:pt>
                      <c:pt idx="96">
                        <c:v>Hour17</c:v>
                      </c:pt>
                      <c:pt idx="102">
                        <c:v>Hour18</c:v>
                      </c:pt>
                      <c:pt idx="108">
                        <c:v>Hour19</c:v>
                      </c:pt>
                      <c:pt idx="114">
                        <c:v>Hour20</c:v>
                      </c:pt>
                      <c:pt idx="120">
                        <c:v>Hour21</c:v>
                      </c:pt>
                      <c:pt idx="126">
                        <c:v>Hour22</c:v>
                      </c:pt>
                      <c:pt idx="132">
                        <c:v>Hour23</c:v>
                      </c:pt>
                      <c:pt idx="138">
                        <c:v>Hour24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Sheet2!$AI$4:$AI$147</c15:sqref>
                        </c15:formulaRef>
                      </c:ext>
                    </c:extLst>
                    <c:numCache>
                      <c:formatCode>0_);[Red]\(0\)</c:formatCode>
                      <c:ptCount val="144"/>
                      <c:pt idx="0">
                        <c:v>-9.1859070258363</c:v>
                      </c:pt>
                      <c:pt idx="1">
                        <c:v>-51.9427225307083</c:v>
                      </c:pt>
                      <c:pt idx="2">
                        <c:v>-100.873553677177</c:v>
                      </c:pt>
                      <c:pt idx="3">
                        <c:v>-131.823115367704</c:v>
                      </c:pt>
                      <c:pt idx="4">
                        <c:v>-249.816453474999</c:v>
                      </c:pt>
                      <c:pt idx="5">
                        <c:v>-318.621740371917</c:v>
                      </c:pt>
                      <c:pt idx="6">
                        <c:v>-255.095411969263</c:v>
                      </c:pt>
                      <c:pt idx="7">
                        <c:v>-225.218592538204</c:v>
                      </c:pt>
                      <c:pt idx="8">
                        <c:v>-189.979360745262</c:v>
                      </c:pt>
                      <c:pt idx="9">
                        <c:v>-201.915769402825</c:v>
                      </c:pt>
                      <c:pt idx="10">
                        <c:v>-174.849959690963</c:v>
                      </c:pt>
                      <c:pt idx="11">
                        <c:v>-199.380247124454</c:v>
                      </c:pt>
                      <c:pt idx="12">
                        <c:v>-244.518753154972</c:v>
                      </c:pt>
                      <c:pt idx="13">
                        <c:v>-325.797995166718</c:v>
                      </c:pt>
                      <c:pt idx="14">
                        <c:v>-387.741211126185</c:v>
                      </c:pt>
                      <c:pt idx="15">
                        <c:v>-390.810748454159</c:v>
                      </c:pt>
                      <c:pt idx="16">
                        <c:v>-383.334125709391</c:v>
                      </c:pt>
                      <c:pt idx="17">
                        <c:v>-321.589417139594</c:v>
                      </c:pt>
                      <c:pt idx="18">
                        <c:v>-351.976491059</c:v>
                      </c:pt>
                      <c:pt idx="19">
                        <c:v>-336.036165952393</c:v>
                      </c:pt>
                      <c:pt idx="20">
                        <c:v>-318.906961844594</c:v>
                      </c:pt>
                      <c:pt idx="21">
                        <c:v>-275.889682343638</c:v>
                      </c:pt>
                      <c:pt idx="22">
                        <c:v>-274.834025828545</c:v>
                      </c:pt>
                      <c:pt idx="23">
                        <c:v>-289.373300092459</c:v>
                      </c:pt>
                      <c:pt idx="24">
                        <c:v>-267.880575588088</c:v>
                      </c:pt>
                      <c:pt idx="25">
                        <c:v>-285.092925723668</c:v>
                      </c:pt>
                      <c:pt idx="26">
                        <c:v>-260.902837716615</c:v>
                      </c:pt>
                      <c:pt idx="27">
                        <c:v>-227.289619629994</c:v>
                      </c:pt>
                      <c:pt idx="28">
                        <c:v>-240.853087666162</c:v>
                      </c:pt>
                      <c:pt idx="29">
                        <c:v>-229.389596622459</c:v>
                      </c:pt>
                      <c:pt idx="30">
                        <c:v>-196.001819257472</c:v>
                      </c:pt>
                      <c:pt idx="31">
                        <c:v>-193.719087645766</c:v>
                      </c:pt>
                      <c:pt idx="32">
                        <c:v>-251.566689866867</c:v>
                      </c:pt>
                      <c:pt idx="33">
                        <c:v>-244.742618111909</c:v>
                      </c:pt>
                      <c:pt idx="34">
                        <c:v>-147.837794145391</c:v>
                      </c:pt>
                      <c:pt idx="35">
                        <c:v>0.913107857984258</c:v>
                      </c:pt>
                      <c:pt idx="36">
                        <c:v>82.4856087375523</c:v>
                      </c:pt>
                      <c:pt idx="37">
                        <c:v>89.0209091785351</c:v>
                      </c:pt>
                      <c:pt idx="38">
                        <c:v>70.6163094855674</c:v>
                      </c:pt>
                      <c:pt idx="39">
                        <c:v>74.0989828965961</c:v>
                      </c:pt>
                      <c:pt idx="40">
                        <c:v>89.9844712841097</c:v>
                      </c:pt>
                      <c:pt idx="41">
                        <c:v>37.1489512200021</c:v>
                      </c:pt>
                      <c:pt idx="42">
                        <c:v>32.2807846256609</c:v>
                      </c:pt>
                      <c:pt idx="43">
                        <c:v>144.824568834315</c:v>
                      </c:pt>
                      <c:pt idx="44">
                        <c:v>153.192126842185</c:v>
                      </c:pt>
                      <c:pt idx="45">
                        <c:v>53.1105950978743</c:v>
                      </c:pt>
                      <c:pt idx="46">
                        <c:v>-5.20221294214228</c:v>
                      </c:pt>
                      <c:pt idx="47">
                        <c:v>151.780693187245</c:v>
                      </c:pt>
                      <c:pt idx="48">
                        <c:v>173.561172685929</c:v>
                      </c:pt>
                      <c:pt idx="49">
                        <c:v>172.069297698206</c:v>
                      </c:pt>
                      <c:pt idx="50">
                        <c:v>170.612889473117</c:v>
                      </c:pt>
                      <c:pt idx="51">
                        <c:v>169.190685592353</c:v>
                      </c:pt>
                      <c:pt idx="52">
                        <c:v>169.541844293432</c:v>
                      </c:pt>
                      <c:pt idx="53">
                        <c:v>168.166759739627</c:v>
                      </c:pt>
                      <c:pt idx="54">
                        <c:v>166.822852360429</c:v>
                      </c:pt>
                      <c:pt idx="55">
                        <c:v>165.509061966396</c:v>
                      </c:pt>
                      <c:pt idx="56">
                        <c:v>164.224375791597</c:v>
                      </c:pt>
                      <c:pt idx="57">
                        <c:v>162.967825884955</c:v>
                      </c:pt>
                      <c:pt idx="58">
                        <c:v>154.355270530235</c:v>
                      </c:pt>
                      <c:pt idx="59">
                        <c:v>153.194497354532</c:v>
                      </c:pt>
                      <c:pt idx="60">
                        <c:v>152.058754588934</c:v>
                      </c:pt>
                      <c:pt idx="61">
                        <c:v>150.947229347286</c:v>
                      </c:pt>
                      <c:pt idx="62">
                        <c:v>155.495814256285</c:v>
                      </c:pt>
                      <c:pt idx="63">
                        <c:v>154.404098653914</c:v>
                      </c:pt>
                      <c:pt idx="64">
                        <c:v>149.767650172395</c:v>
                      </c:pt>
                      <c:pt idx="65">
                        <c:v>150.75779835127</c:v>
                      </c:pt>
                      <c:pt idx="66">
                        <c:v>149.743656306041</c:v>
                      </c:pt>
                      <c:pt idx="67">
                        <c:v>150.764187114408</c:v>
                      </c:pt>
                      <c:pt idx="68">
                        <c:v>146.294687670039</c:v>
                      </c:pt>
                      <c:pt idx="69">
                        <c:v>147.345674697142</c:v>
                      </c:pt>
                      <c:pt idx="70">
                        <c:v>144.960117187469</c:v>
                      </c:pt>
                      <c:pt idx="71">
                        <c:v>146.040882902503</c:v>
                      </c:pt>
                      <c:pt idx="72">
                        <c:v>143.719493024075</c:v>
                      </c:pt>
                      <c:pt idx="73">
                        <c:v>139.491255540288</c:v>
                      </c:pt>
                      <c:pt idx="74">
                        <c:v>142.565658615873</c:v>
                      </c:pt>
                      <c:pt idx="75">
                        <c:v>138.405707194256</c:v>
                      </c:pt>
                      <c:pt idx="76">
                        <c:v>90.3845048159536</c:v>
                      </c:pt>
                      <c:pt idx="77">
                        <c:v>34.2119585557748</c:v>
                      </c:pt>
                      <c:pt idx="78">
                        <c:v>-8.36864403754862</c:v>
                      </c:pt>
                      <c:pt idx="79">
                        <c:v>-36.3832209015955</c:v>
                      </c:pt>
                      <c:pt idx="80">
                        <c:v>-97.0634650390834</c:v>
                      </c:pt>
                      <c:pt idx="81">
                        <c:v>-171.142525966378</c:v>
                      </c:pt>
                      <c:pt idx="82">
                        <c:v>-327.048083662464</c:v>
                      </c:pt>
                      <c:pt idx="83">
                        <c:v>-332.188208614398</c:v>
                      </c:pt>
                      <c:pt idx="84">
                        <c:v>-337.433511516858</c:v>
                      </c:pt>
                      <c:pt idx="85">
                        <c:v>-339.434395546461</c:v>
                      </c:pt>
                      <c:pt idx="86">
                        <c:v>-340.164480530354</c:v>
                      </c:pt>
                      <c:pt idx="87">
                        <c:v>-342.250623874376</c:v>
                      </c:pt>
                      <c:pt idx="88">
                        <c:v>-347.81119074074</c:v>
                      </c:pt>
                      <c:pt idx="89">
                        <c:v>-310.70980442868</c:v>
                      </c:pt>
                      <c:pt idx="90">
                        <c:v>-204.134261341328</c:v>
                      </c:pt>
                      <c:pt idx="91">
                        <c:v>-123.648820614015</c:v>
                      </c:pt>
                      <c:pt idx="92">
                        <c:v>-39.6877286775949</c:v>
                      </c:pt>
                      <c:pt idx="93">
                        <c:v>-9.36482696730048</c:v>
                      </c:pt>
                      <c:pt idx="94">
                        <c:v>9.57732091230326</c:v>
                      </c:pt>
                      <c:pt idx="95">
                        <c:v>-5.96740014990895</c:v>
                      </c:pt>
                      <c:pt idx="96">
                        <c:v>69.5495377806332</c:v>
                      </c:pt>
                      <c:pt idx="97">
                        <c:v>148.295776788203</c:v>
                      </c:pt>
                      <c:pt idx="98">
                        <c:v>143.893288436855</c:v>
                      </c:pt>
                      <c:pt idx="99">
                        <c:v>146.950228087963</c:v>
                      </c:pt>
                      <c:pt idx="100">
                        <c:v>142.625073734103</c:v>
                      </c:pt>
                      <c:pt idx="101">
                        <c:v>143.719493024075</c:v>
                      </c:pt>
                      <c:pt idx="102">
                        <c:v>141.446054622531</c:v>
                      </c:pt>
                      <c:pt idx="103">
                        <c:v>137.279315790382</c:v>
                      </c:pt>
                      <c:pt idx="104">
                        <c:v>140.349518139583</c:v>
                      </c:pt>
                      <c:pt idx="105">
                        <c:v>119.327411624054</c:v>
                      </c:pt>
                      <c:pt idx="106">
                        <c:v>139.329441056354</c:v>
                      </c:pt>
                      <c:pt idx="107">
                        <c:v>137.209074981925</c:v>
                      </c:pt>
                      <c:pt idx="108">
                        <c:v>137.044410981971</c:v>
                      </c:pt>
                      <c:pt idx="109">
                        <c:v>134.990366487545</c:v>
                      </c:pt>
                      <c:pt idx="110">
                        <c:v>134.871081584274</c:v>
                      </c:pt>
                      <c:pt idx="111">
                        <c:v>132.879113682815</c:v>
                      </c:pt>
                      <c:pt idx="112">
                        <c:v>131.527439105342</c:v>
                      </c:pt>
                      <c:pt idx="113">
                        <c:v>131.475306590773</c:v>
                      </c:pt>
                      <c:pt idx="114">
                        <c:v>129.578370027801</c:v>
                      </c:pt>
                      <c:pt idx="115">
                        <c:v>128.328436958578</c:v>
                      </c:pt>
                      <c:pt idx="116">
                        <c:v>128.334367896565</c:v>
                      </c:pt>
                      <c:pt idx="117">
                        <c:v>127.142883927098</c:v>
                      </c:pt>
                      <c:pt idx="118">
                        <c:v>125.363708653742</c:v>
                      </c:pt>
                      <c:pt idx="119">
                        <c:v>124.237609419782</c:v>
                      </c:pt>
                      <c:pt idx="120">
                        <c:v>118.973444688149</c:v>
                      </c:pt>
                      <c:pt idx="121">
                        <c:v>121.453932887427</c:v>
                      </c:pt>
                      <c:pt idx="122">
                        <c:v>122.188234979436</c:v>
                      </c:pt>
                      <c:pt idx="123">
                        <c:v>119.410506609235</c:v>
                      </c:pt>
                      <c:pt idx="124">
                        <c:v>118.430036953747</c:v>
                      </c:pt>
                      <c:pt idx="125">
                        <c:v>117.475566863671</c:v>
                      </c:pt>
                      <c:pt idx="126">
                        <c:v>114.833981208381</c:v>
                      </c:pt>
                      <c:pt idx="127">
                        <c:v>113.939131097659</c:v>
                      </c:pt>
                      <c:pt idx="128">
                        <c:v>111.390340394237</c:v>
                      </c:pt>
                      <c:pt idx="129">
                        <c:v>54.123936384705</c:v>
                      </c:pt>
                      <c:pt idx="130">
                        <c:v>13.566827283435</c:v>
                      </c:pt>
                      <c:pt idx="131">
                        <c:v>13.9704791807054</c:v>
                      </c:pt>
                      <c:pt idx="132">
                        <c:v>54.3840356705352</c:v>
                      </c:pt>
                      <c:pt idx="133">
                        <c:v>87.3902763118311</c:v>
                      </c:pt>
                      <c:pt idx="134">
                        <c:v>98.5092577597572</c:v>
                      </c:pt>
                      <c:pt idx="135">
                        <c:v>97.7838909601962</c:v>
                      </c:pt>
                      <c:pt idx="136">
                        <c:v>84.332726558875</c:v>
                      </c:pt>
                      <c:pt idx="137">
                        <c:v>61.767243109797</c:v>
                      </c:pt>
                      <c:pt idx="138">
                        <c:v>48.7475871792126</c:v>
                      </c:pt>
                      <c:pt idx="139">
                        <c:v>30.7614955715663</c:v>
                      </c:pt>
                      <c:pt idx="140">
                        <c:v>15.2197612164043</c:v>
                      </c:pt>
                      <c:pt idx="141">
                        <c:v>2.66022032541467</c:v>
                      </c:pt>
                      <c:pt idx="142">
                        <c:v>-18.7918549452118</c:v>
                      </c:pt>
                      <c:pt idx="143">
                        <c:v>-46.2840281770052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-980909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2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980912528"/>
        <c:crosses val="autoZero"/>
        <c:auto val="1"/>
        <c:lblAlgn val="l"/>
        <c:lblOffset val="100"/>
        <c:tickLblSkip val="18"/>
        <c:noMultiLvlLbl val="0"/>
      </c:catAx>
      <c:valAx>
        <c:axId val="-980912528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2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980909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83048036380811"/>
          <c:y val="0.069756746031746"/>
          <c:w val="0.143106890150169"/>
          <c:h val="0.1052979130879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2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lang="zh-CN" sz="1200"/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Sheet2!$J$3</c:f>
              <c:strCache>
                <c:ptCount val="1"/>
                <c:pt idx="0">
                  <c:v>E_tank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Sheet2!$J$4:$J$1011</c:f>
              <c:numCache>
                <c:formatCode>0</c:formatCode>
                <c:ptCount val="1008"/>
                <c:pt idx="0">
                  <c:v>2145.96811197541</c:v>
                </c:pt>
                <c:pt idx="1">
                  <c:v>2150.45076135273</c:v>
                </c:pt>
                <c:pt idx="2">
                  <c:v>2160.23073531666</c:v>
                </c:pt>
                <c:pt idx="3">
                  <c:v>2173.35589372518</c:v>
                </c:pt>
                <c:pt idx="4">
                  <c:v>2199.25331834367</c:v>
                </c:pt>
                <c:pt idx="5">
                  <c:v>2232.5841284061</c:v>
                </c:pt>
                <c:pt idx="6">
                  <c:v>2259.0062983866</c:v>
                </c:pt>
                <c:pt idx="7">
                  <c:v>2282.17054173958</c:v>
                </c:pt>
                <c:pt idx="8">
                  <c:v>2301.49843136508</c:v>
                </c:pt>
                <c:pt idx="9">
                  <c:v>2322.10368330045</c:v>
                </c:pt>
                <c:pt idx="10">
                  <c:v>2339.75992940127</c:v>
                </c:pt>
                <c:pt idx="11">
                  <c:v>2360.05909087469</c:v>
                </c:pt>
                <c:pt idx="12">
                  <c:v>2385.23146819312</c:v>
                </c:pt>
                <c:pt idx="13">
                  <c:v>2419.18815676045</c:v>
                </c:pt>
                <c:pt idx="14">
                  <c:v>2459.82690219316</c:v>
                </c:pt>
                <c:pt idx="15">
                  <c:v>2500.76380499604</c:v>
                </c:pt>
                <c:pt idx="16">
                  <c:v>2540.85576344605</c:v>
                </c:pt>
                <c:pt idx="17">
                  <c:v>2574.22411851187</c:v>
                </c:pt>
                <c:pt idx="18">
                  <c:v>2610.8553601727</c:v>
                </c:pt>
                <c:pt idx="19">
                  <c:v>2645.72758099906</c:v>
                </c:pt>
                <c:pt idx="20">
                  <c:v>2678.71327207501</c:v>
                </c:pt>
                <c:pt idx="21">
                  <c:v>2707.00933099307</c:v>
                </c:pt>
                <c:pt idx="22">
                  <c:v>2735.16560558503</c:v>
                </c:pt>
                <c:pt idx="23">
                  <c:v>2764.87150914111</c:v>
                </c:pt>
                <c:pt idx="24">
                  <c:v>2792.22199788384</c:v>
                </c:pt>
                <c:pt idx="25">
                  <c:v>2821.4121057699</c:v>
                </c:pt>
                <c:pt idx="26">
                  <c:v>2847.95471523339</c:v>
                </c:pt>
                <c:pt idx="27">
                  <c:v>2870.83127680841</c:v>
                </c:pt>
                <c:pt idx="28">
                  <c:v>2895.15588314533</c:v>
                </c:pt>
                <c:pt idx="29">
                  <c:v>2918.21581358068</c:v>
                </c:pt>
                <c:pt idx="30">
                  <c:v>2937.6370116305</c:v>
                </c:pt>
                <c:pt idx="31">
                  <c:v>2956.79253487624</c:v>
                </c:pt>
                <c:pt idx="32">
                  <c:v>2982.19667953515</c:v>
                </c:pt>
                <c:pt idx="33">
                  <c:v>3006.8372956883</c:v>
                </c:pt>
                <c:pt idx="34">
                  <c:v>3020.95623983731</c:v>
                </c:pt>
                <c:pt idx="35">
                  <c:v>3018.81168665585</c:v>
                </c:pt>
                <c:pt idx="36">
                  <c:v>2995.75317684405</c:v>
                </c:pt>
                <c:pt idx="37">
                  <c:v>2971.04113918939</c:v>
                </c:pt>
                <c:pt idx="38">
                  <c:v>2951.07189224098</c:v>
                </c:pt>
                <c:pt idx="39">
                  <c:v>2930.22868331898</c:v>
                </c:pt>
                <c:pt idx="40">
                  <c:v>2905.33205044586</c:v>
                </c:pt>
                <c:pt idx="41">
                  <c:v>2894.00649615301</c:v>
                </c:pt>
                <c:pt idx="42">
                  <c:v>2883.93984263047</c:v>
                </c:pt>
                <c:pt idx="43">
                  <c:v>2845.02525550468</c:v>
                </c:pt>
                <c:pt idx="44">
                  <c:v>2804.00146628225</c:v>
                </c:pt>
                <c:pt idx="45">
                  <c:v>2788.67756926353</c:v>
                </c:pt>
                <c:pt idx="46">
                  <c:v>2787.54943845752</c:v>
                </c:pt>
                <c:pt idx="47">
                  <c:v>2746.94064365847</c:v>
                </c:pt>
                <c:pt idx="48">
                  <c:v>2700.78421300203</c:v>
                </c:pt>
                <c:pt idx="49">
                  <c:v>2655.05207555587</c:v>
                </c:pt>
                <c:pt idx="50">
                  <c:v>2609.73432193328</c:v>
                </c:pt>
                <c:pt idx="51">
                  <c:v>2564.8213857902</c:v>
                </c:pt>
                <c:pt idx="52">
                  <c:v>2519.85778138913</c:v>
                </c:pt>
                <c:pt idx="53">
                  <c:v>2475.28576072005</c:v>
                </c:pt>
                <c:pt idx="54">
                  <c:v>2431.09657497751</c:v>
                </c:pt>
                <c:pt idx="55">
                  <c:v>2387.28176413094</c:v>
                </c:pt>
                <c:pt idx="56">
                  <c:v>2343.83314415062</c:v>
                </c:pt>
                <c:pt idx="57">
                  <c:v>2300.74279493055</c:v>
                </c:pt>
                <c:pt idx="58">
                  <c:v>2259.89618120671</c:v>
                </c:pt>
                <c:pt idx="59">
                  <c:v>2219.38038437249</c:v>
                </c:pt>
                <c:pt idx="60">
                  <c:v>2179.18836787067</c:v>
                </c:pt>
                <c:pt idx="61">
                  <c:v>2139.31331653228</c:v>
                </c:pt>
                <c:pt idx="62">
                  <c:v>2098.30332702117</c:v>
                </c:pt>
                <c:pt idx="63">
                  <c:v>2057.60516747203</c:v>
                </c:pt>
                <c:pt idx="64">
                  <c:v>2018.1271435315</c:v>
                </c:pt>
                <c:pt idx="65">
                  <c:v>1978.42525803203</c:v>
                </c:pt>
                <c:pt idx="66">
                  <c:v>1939.01326129208</c:v>
                </c:pt>
                <c:pt idx="67">
                  <c:v>1899.36888541153</c:v>
                </c:pt>
                <c:pt idx="68">
                  <c:v>1860.89966124603</c:v>
                </c:pt>
                <c:pt idx="69">
                  <c:v>1822.18888701837</c:v>
                </c:pt>
                <c:pt idx="70">
                  <c:v>1784.11757500445</c:v>
                </c:pt>
                <c:pt idx="71">
                  <c:v>1745.79614296313</c:v>
                </c:pt>
                <c:pt idx="72">
                  <c:v>1708.09679165218</c:v>
                </c:pt>
                <c:pt idx="73">
                  <c:v>1671.50770183265</c:v>
                </c:pt>
                <c:pt idx="74">
                  <c:v>1634.15532960782</c:v>
                </c:pt>
                <c:pt idx="75">
                  <c:v>1597.89485028595</c:v>
                </c:pt>
                <c:pt idx="76">
                  <c:v>1573.97170043951</c:v>
                </c:pt>
                <c:pt idx="77">
                  <c:v>1564.46757163939</c:v>
                </c:pt>
                <c:pt idx="78">
                  <c:v>1564.64858564958</c:v>
                </c:pt>
                <c:pt idx="79">
                  <c:v>1567.86439344835</c:v>
                </c:pt>
                <c:pt idx="80">
                  <c:v>1577.65178426741</c:v>
                </c:pt>
                <c:pt idx="81">
                  <c:v>1595.45797014427</c:v>
                </c:pt>
                <c:pt idx="82">
                  <c:v>1630.14215918177</c:v>
                </c:pt>
                <c:pt idx="83">
                  <c:v>1665.36007167832</c:v>
                </c:pt>
                <c:pt idx="84">
                  <c:v>1701.12246904519</c:v>
                </c:pt>
                <c:pt idx="85">
                  <c:v>1737.07722070281</c:v>
                </c:pt>
                <c:pt idx="86">
                  <c:v>1773.08623746931</c:v>
                </c:pt>
                <c:pt idx="87">
                  <c:v>1809.29609984204</c:v>
                </c:pt>
                <c:pt idx="88">
                  <c:v>1846.08277348178</c:v>
                </c:pt>
                <c:pt idx="89">
                  <c:v>1878.82384262194</c:v>
                </c:pt>
                <c:pt idx="90">
                  <c:v>1899.9955806573</c:v>
                </c:pt>
                <c:pt idx="91">
                  <c:v>1912.4326460179</c:v>
                </c:pt>
                <c:pt idx="92">
                  <c:v>1915.76482435403</c:v>
                </c:pt>
                <c:pt idx="93">
                  <c:v>1915.80957726855</c:v>
                </c:pt>
                <c:pt idx="94">
                  <c:v>1912.38405110461</c:v>
                </c:pt>
                <c:pt idx="95">
                  <c:v>1912.0632294803</c:v>
                </c:pt>
                <c:pt idx="96">
                  <c:v>1893.26295990603</c:v>
                </c:pt>
                <c:pt idx="97">
                  <c:v>1854.28509135369</c:v>
                </c:pt>
                <c:pt idx="98">
                  <c:v>1816.4643146895</c:v>
                </c:pt>
                <c:pt idx="99">
                  <c:v>1777.88679803654</c:v>
                </c:pt>
                <c:pt idx="100">
                  <c:v>1740.44560270059</c:v>
                </c:pt>
                <c:pt idx="101">
                  <c:v>1702.74997466565</c:v>
                </c:pt>
                <c:pt idx="102">
                  <c:v>1665.66333008033</c:v>
                </c:pt>
                <c:pt idx="103">
                  <c:v>1629.67040003214</c:v>
                </c:pt>
                <c:pt idx="104">
                  <c:v>1592.91451699541</c:v>
                </c:pt>
                <c:pt idx="105">
                  <c:v>1561.57340975523</c:v>
                </c:pt>
                <c:pt idx="106">
                  <c:v>1525.12421987379</c:v>
                </c:pt>
                <c:pt idx="107">
                  <c:v>1489.24244066305</c:v>
                </c:pt>
                <c:pt idx="108">
                  <c:v>1453.42594517941</c:v>
                </c:pt>
                <c:pt idx="109">
                  <c:v>1418.15885438521</c:v>
                </c:pt>
                <c:pt idx="110">
                  <c:v>1382.94443962216</c:v>
                </c:pt>
                <c:pt idx="111">
                  <c:v>1348.26255682632</c:v>
                </c:pt>
                <c:pt idx="112">
                  <c:v>1313.94841825345</c:v>
                </c:pt>
                <c:pt idx="113">
                  <c:v>1279.6683082328</c:v>
                </c:pt>
                <c:pt idx="114">
                  <c:v>1245.89495824079</c:v>
                </c:pt>
                <c:pt idx="115">
                  <c:v>1212.46189915673</c:v>
                </c:pt>
                <c:pt idx="116">
                  <c:v>1179.04665024474</c:v>
                </c:pt>
                <c:pt idx="117">
                  <c:v>1145.95596614253</c:v>
                </c:pt>
                <c:pt idx="118">
                  <c:v>1113.34009000548</c:v>
                </c:pt>
                <c:pt idx="119">
                  <c:v>1081.03104324929</c:v>
                </c:pt>
                <c:pt idx="120">
                  <c:v>1050.08944622977</c:v>
                </c:pt>
                <c:pt idx="121">
                  <c:v>1018.52850672292</c:v>
                </c:pt>
                <c:pt idx="122">
                  <c:v>986.796059438458</c:v>
                </c:pt>
                <c:pt idx="123">
                  <c:v>955.792471435907</c:v>
                </c:pt>
                <c:pt idx="124">
                  <c:v>925.056287187931</c:v>
                </c:pt>
                <c:pt idx="125">
                  <c:v>894.580468567117</c:v>
                </c:pt>
                <c:pt idx="126">
                  <c:v>864.797246129845</c:v>
                </c:pt>
                <c:pt idx="127" c:formatCode="0.00">
                  <c:v>835.258168848061</c:v>
                </c:pt>
                <c:pt idx="128" c:formatCode="0.00">
                  <c:v>806.386984543417</c:v>
                </c:pt>
                <c:pt idx="129" c:formatCode="0.00">
                  <c:v>792.21331395863</c:v>
                </c:pt>
                <c:pt idx="130" c:formatCode="0.00">
                  <c:v>788.44560993122</c:v>
                </c:pt>
                <c:pt idx="131">
                  <c:v>784.576179960347</c:v>
                </c:pt>
                <c:pt idx="132">
                  <c:v>770.346118316798</c:v>
                </c:pt>
                <c:pt idx="133">
                  <c:v>747.659573772584</c:v>
                </c:pt>
                <c:pt idx="134">
                  <c:v>722.132512793803</c:v>
                </c:pt>
                <c:pt idx="135">
                  <c:v>696.803105753361</c:v>
                </c:pt>
                <c:pt idx="136">
                  <c:v>674.934122021054</c:v>
                </c:pt>
                <c:pt idx="137">
                  <c:v>658.860874982896</c:v>
                </c:pt>
                <c:pt idx="138">
                  <c:v>646.133062799639</c:v>
                </c:pt>
                <c:pt idx="139">
                  <c:v>638.022613097632</c:v>
                </c:pt>
                <c:pt idx="140">
                  <c:v>633.900734298814</c:v>
                </c:pt>
                <c:pt idx="141">
                  <c:v>633.001028276345</c:v>
                </c:pt>
                <c:pt idx="142">
                  <c:v>634.819601748459</c:v>
                </c:pt>
                <c:pt idx="143">
                  <c:v>639.615710651391</c:v>
                </c:pt>
                <c:pt idx="144">
                  <c:v>652.707815595825</c:v>
                </c:pt>
                <c:pt idx="145">
                  <c:v>674.869719864</c:v>
                </c:pt>
                <c:pt idx="146">
                  <c:v>700.603380947961</c:v>
                </c:pt>
                <c:pt idx="147">
                  <c:v>727.070469353817</c:v>
                </c:pt>
                <c:pt idx="148">
                  <c:v>753.558373599524</c:v>
                </c:pt>
                <c:pt idx="149">
                  <c:v>780.800711013618</c:v>
                </c:pt>
                <c:pt idx="150">
                  <c:v>808.653533387483</c:v>
                </c:pt>
                <c:pt idx="151">
                  <c:v>836.703084424226</c:v>
                </c:pt>
                <c:pt idx="152">
                  <c:v>865.384406699001</c:v>
                </c:pt>
                <c:pt idx="153">
                  <c:v>894.275365464094</c:v>
                </c:pt>
                <c:pt idx="154">
                  <c:v>923.982405320539</c:v>
                </c:pt>
                <c:pt idx="155">
                  <c:v>954.196398785475</c:v>
                </c:pt>
                <c:pt idx="156">
                  <c:v>984.642568834509</c:v>
                </c:pt>
                <c:pt idx="157">
                  <c:v>1015.32727374114</c:v>
                </c:pt>
                <c:pt idx="158">
                  <c:v>1046.25714771274</c:v>
                </c:pt>
                <c:pt idx="159">
                  <c:v>1077.14281549317</c:v>
                </c:pt>
                <c:pt idx="160">
                  <c:v>1108.28458076263</c:v>
                </c:pt>
                <c:pt idx="161">
                  <c:v>1139.6899090926</c:v>
                </c:pt>
                <c:pt idx="162">
                  <c:v>1171.52617081804</c:v>
                </c:pt>
                <c:pt idx="163">
                  <c:v>1199.13408298926</c:v>
                </c:pt>
                <c:pt idx="164">
                  <c:v>1216.92843277793</c:v>
                </c:pt>
                <c:pt idx="165">
                  <c:v>1224.88296615202</c:v>
                </c:pt>
                <c:pt idx="166">
                  <c:v>1225.14542918067</c:v>
                </c:pt>
                <c:pt idx="167">
                  <c:v>1211.79322870411</c:v>
                </c:pt>
                <c:pt idx="168">
                  <c:v>1186.85687277443</c:v>
                </c:pt>
                <c:pt idx="169">
                  <c:v>1160.21574086716</c:v>
                </c:pt>
                <c:pt idx="170">
                  <c:v>1131.37954335264</c:v>
                </c:pt>
                <c:pt idx="171">
                  <c:v>1098.9171995652</c:v>
                </c:pt>
                <c:pt idx="172">
                  <c:v>1067.82935203691</c:v>
                </c:pt>
                <c:pt idx="173">
                  <c:v>1036.12325875325</c:v>
                </c:pt>
                <c:pt idx="174">
                  <c:v>1004.2481658031</c:v>
                </c:pt>
                <c:pt idx="175">
                  <c:v>972.654731329163</c:v>
                </c:pt>
                <c:pt idx="176">
                  <c:v>941.335426986508</c:v>
                </c:pt>
                <c:pt idx="177">
                  <c:v>910.28302494523</c:v>
                </c:pt>
                <c:pt idx="178">
                  <c:v>879.934588003364</c:v>
                </c:pt>
                <c:pt idx="179">
                  <c:v>850.27409236888</c:v>
                </c:pt>
                <c:pt idx="180">
                  <c:v>820.854611609471</c:v>
                </c:pt>
                <c:pt idx="181">
                  <c:v>792.098663853575</c:v>
                </c:pt>
                <c:pt idx="182">
                  <c:v>763.991327143454</c:v>
                </c:pt>
                <c:pt idx="183">
                  <c:v>736.101759991209</c:v>
                </c:pt>
                <c:pt idx="184">
                  <c:v>708.838304409601</c:v>
                </c:pt>
                <c:pt idx="185">
                  <c:v>682.343022888379</c:v>
                </c:pt>
                <c:pt idx="186">
                  <c:v>655.888588634778</c:v>
                </c:pt>
                <c:pt idx="187">
                  <c:v>630.025616228624</c:v>
                </c:pt>
                <c:pt idx="188">
                  <c:v>604.347661865957</c:v>
                </c:pt>
                <c:pt idx="189">
                  <c:v>579.241454352473</c:v>
                </c:pt>
                <c:pt idx="190">
                  <c:v>554.846508213543</c:v>
                </c:pt>
                <c:pt idx="191">
                  <c:v>530.467050960664</c:v>
                </c:pt>
                <c:pt idx="192">
                  <c:v>506.779086182449</c:v>
                </c:pt>
                <c:pt idx="193">
                  <c:v>483.916330876181</c:v>
                </c:pt>
                <c:pt idx="194">
                  <c:v>460.759027724912</c:v>
                </c:pt>
                <c:pt idx="195">
                  <c:v>438.555613926782</c:v>
                </c:pt>
                <c:pt idx="196">
                  <c:v>416.053658925145</c:v>
                </c:pt>
                <c:pt idx="197">
                  <c:v>394.484568443816</c:v>
                </c:pt>
                <c:pt idx="198">
                  <c:v>372.758991327488</c:v>
                </c:pt>
                <c:pt idx="199">
                  <c:v>351.36955928171</c:v>
                </c:pt>
                <c:pt idx="200">
                  <c:v>330.451793535858</c:v>
                </c:pt>
                <c:pt idx="201">
                  <c:v>309.798179443896</c:v>
                </c:pt>
                <c:pt idx="202">
                  <c:v>289.459785981225</c:v>
                </c:pt>
                <c:pt idx="203">
                  <c:v>270.213013154287</c:v>
                </c:pt>
                <c:pt idx="204">
                  <c:v>250.572486975151</c:v>
                </c:pt>
                <c:pt idx="205">
                  <c:v>231.865660617995</c:v>
                </c:pt>
                <c:pt idx="206">
                  <c:v>212.76262702214</c:v>
                </c:pt>
                <c:pt idx="207">
                  <c:v>194.57679939759</c:v>
                </c:pt>
                <c:pt idx="208">
                  <c:v>176.263422427588</c:v>
                </c:pt>
                <c:pt idx="209">
                  <c:v>158.580567926468</c:v>
                </c:pt>
                <c:pt idx="210">
                  <c:v>140.898462268812</c:v>
                </c:pt>
                <c:pt idx="211">
                  <c:v>123.701544826596</c:v>
                </c:pt>
                <c:pt idx="212">
                  <c:v>106.499391689728</c:v>
                </c:pt>
                <c:pt idx="213">
                  <c:v>89.4202464706247</c:v>
                </c:pt>
                <c:pt idx="214">
                  <c:v>72.8118932317986</c:v>
                </c:pt>
                <c:pt idx="215">
                  <c:v>56.3189173588582</c:v>
                </c:pt>
                <c:pt idx="216">
                  <c:v>40.2858191087684</c:v>
                </c:pt>
                <c:pt idx="217">
                  <c:v>24.3609049186011</c:v>
                </c:pt>
                <c:pt idx="218">
                  <c:v>9.10298595307112</c:v>
                </c:pt>
                <c:pt idx="219">
                  <c:v>2.15240807971155</c:v>
                </c:pt>
                <c:pt idx="220">
                  <c:v>5.88841709481947</c:v>
                </c:pt>
                <c:pt idx="221">
                  <c:v>21.3516545674767</c:v>
                </c:pt>
                <c:pt idx="222">
                  <c:v>37.0337890469002</c:v>
                </c:pt>
                <c:pt idx="223">
                  <c:v>52.3955414521689</c:v>
                </c:pt>
                <c:pt idx="224">
                  <c:v>58.5531211736323</c:v>
                </c:pt>
                <c:pt idx="225">
                  <c:v>56.6071885880699</c:v>
                </c:pt>
                <c:pt idx="226">
                  <c:v>49.548806386353</c:v>
                </c:pt>
                <c:pt idx="227">
                  <c:v>49.7209633903158</c:v>
                </c:pt>
                <c:pt idx="228">
                  <c:v>55.1735844339121</c:v>
                </c:pt>
                <c:pt idx="229">
                  <c:v>69.2573849489777</c:v>
                </c:pt>
                <c:pt idx="230">
                  <c:v>85.4566206080263</c:v>
                </c:pt>
                <c:pt idx="231">
                  <c:v>102.110762589222</c:v>
                </c:pt>
                <c:pt idx="232">
                  <c:v>118.873793817733</c:v>
                </c:pt>
                <c:pt idx="233">
                  <c:v>136.102134424178</c:v>
                </c:pt>
                <c:pt idx="234">
                  <c:v>153.314675580829</c:v>
                </c:pt>
                <c:pt idx="235">
                  <c:v>171.001982282901</c:v>
                </c:pt>
                <c:pt idx="236">
                  <c:v>188.678735744688</c:v>
                </c:pt>
                <c:pt idx="237">
                  <c:v>206.974932767172</c:v>
                </c:pt>
                <c:pt idx="238">
                  <c:v>225.131352354203</c:v>
                </c:pt>
                <c:pt idx="239">
                  <c:v>243.919082344562</c:v>
                </c:pt>
                <c:pt idx="240">
                  <c:v>262.571507843884</c:v>
                </c:pt>
                <c:pt idx="241">
                  <c:v>282.006149944145</c:v>
                </c:pt>
                <c:pt idx="242">
                  <c:v>301.728381476868</c:v>
                </c:pt>
                <c:pt idx="243">
                  <c:v>321.690378826754</c:v>
                </c:pt>
                <c:pt idx="244">
                  <c:v>342.092447761334</c:v>
                </c:pt>
                <c:pt idx="245">
                  <c:v>362.742808719723</c:v>
                </c:pt>
                <c:pt idx="246">
                  <c:v>383.703797587124</c:v>
                </c:pt>
                <c:pt idx="247">
                  <c:v>404.921296761287</c:v>
                </c:pt>
                <c:pt idx="248">
                  <c:v>426.60697889602</c:v>
                </c:pt>
                <c:pt idx="249">
                  <c:v>448.623587117838</c:v>
                </c:pt>
                <c:pt idx="250">
                  <c:v>470.911359288842</c:v>
                </c:pt>
                <c:pt idx="251">
                  <c:v>493.691749035338</c:v>
                </c:pt>
                <c:pt idx="252">
                  <c:v>512.978554753669</c:v>
                </c:pt>
                <c:pt idx="253">
                  <c:v>521.6311205043</c:v>
                </c:pt>
                <c:pt idx="254">
                  <c:v>526.604267977722</c:v>
                </c:pt>
                <c:pt idx="255">
                  <c:v>542.163202599997</c:v>
                </c:pt>
                <c:pt idx="256">
                  <c:v>566.101790861974</c:v>
                </c:pt>
                <c:pt idx="257">
                  <c:v>590.186084087847</c:v>
                </c:pt>
                <c:pt idx="258">
                  <c:v>614.806099698454</c:v>
                </c:pt>
                <c:pt idx="259">
                  <c:v>639.581061911581</c:v>
                </c:pt>
                <c:pt idx="260">
                  <c:v>665.064390050294</c:v>
                </c:pt>
                <c:pt idx="261">
                  <c:v>690.557560891282</c:v>
                </c:pt>
                <c:pt idx="262">
                  <c:v>716.77909079979</c:v>
                </c:pt>
                <c:pt idx="263">
                  <c:v>739.523455319908</c:v>
                </c:pt>
                <c:pt idx="264">
                  <c:v>747.77824995</c:v>
                </c:pt>
                <c:pt idx="265">
                  <c:v>753.847095825923</c:v>
                </c:pt>
                <c:pt idx="266">
                  <c:v>765.811676944244</c:v>
                </c:pt>
                <c:pt idx="267">
                  <c:v>783.734099084562</c:v>
                </c:pt>
                <c:pt idx="268">
                  <c:v>798.954859038746</c:v>
                </c:pt>
                <c:pt idx="269">
                  <c:v>804.69207469631</c:v>
                </c:pt>
                <c:pt idx="270">
                  <c:v>794.304899315628</c:v>
                </c:pt>
                <c:pt idx="271">
                  <c:v>774.781779756949</c:v>
                </c:pt>
                <c:pt idx="272">
                  <c:v>747.877557311136</c:v>
                </c:pt>
                <c:pt idx="273">
                  <c:v>720.510832762084</c:v>
                </c:pt>
                <c:pt idx="274">
                  <c:v>693.193589232001</c:v>
                </c:pt>
                <c:pt idx="275">
                  <c:v>676.899281058625</c:v>
                </c:pt>
                <c:pt idx="276">
                  <c:v>660.543518648629</c:v>
                </c:pt>
                <c:pt idx="277">
                  <c:v>638.472195076196</c:v>
                </c:pt>
                <c:pt idx="278">
                  <c:v>612.549247647341</c:v>
                </c:pt>
                <c:pt idx="279">
                  <c:v>587.202686526353</c:v>
                </c:pt>
                <c:pt idx="280">
                  <c:v>562.572479793957</c:v>
                </c:pt>
                <c:pt idx="281">
                  <c:v>537.959455953346</c:v>
                </c:pt>
                <c:pt idx="282">
                  <c:v>513.891951839617</c:v>
                </c:pt>
                <c:pt idx="283">
                  <c:v>490.657149774872</c:v>
                </c:pt>
                <c:pt idx="284">
                  <c:v>467.27709732983</c:v>
                </c:pt>
                <c:pt idx="285">
                  <c:v>444.561912924504</c:v>
                </c:pt>
                <c:pt idx="286">
                  <c:v>423.079277756035</c:v>
                </c:pt>
                <c:pt idx="287">
                  <c:v>401.007315777758</c:v>
                </c:pt>
                <c:pt idx="288">
                  <c:v>379.857071162528</c:v>
                </c:pt>
                <c:pt idx="289">
                  <c:v>358.404632587723</c:v>
                </c:pt>
                <c:pt idx="290">
                  <c:v>337.282949218708</c:v>
                </c:pt>
                <c:pt idx="291">
                  <c:v>320.539728234392</c:v>
                </c:pt>
                <c:pt idx="292">
                  <c:v>320.019856905998</c:v>
                </c:pt>
                <c:pt idx="293">
                  <c:v>329.43530461153</c:v>
                </c:pt>
                <c:pt idx="294">
                  <c:v>338.533650206132</c:v>
                </c:pt>
                <c:pt idx="295">
                  <c:v>348.057108615747</c:v>
                </c:pt>
                <c:pt idx="296">
                  <c:v>359.989424887772</c:v>
                </c:pt>
                <c:pt idx="297">
                  <c:v>380.95139721124</c:v>
                </c:pt>
                <c:pt idx="298">
                  <c:v>402.169895563594</c:v>
                </c:pt>
                <c:pt idx="299">
                  <c:v>423.856592684272</c:v>
                </c:pt>
                <c:pt idx="300">
                  <c:v>445.809175229339</c:v>
                </c:pt>
                <c:pt idx="301">
                  <c:v>468.09801938297</c:v>
                </c:pt>
                <c:pt idx="302">
                  <c:v>490.366296798766</c:v>
                </c:pt>
                <c:pt idx="303">
                  <c:v>513.429247323698</c:v>
                </c:pt>
                <c:pt idx="304">
                  <c:v>536.477841878833</c:v>
                </c:pt>
                <c:pt idx="305">
                  <c:v>560.190978056271</c:v>
                </c:pt>
                <c:pt idx="306">
                  <c:v>583.89668382861</c:v>
                </c:pt>
                <c:pt idx="307">
                  <c:v>608.438093080687</c:v>
                </c:pt>
                <c:pt idx="308">
                  <c:v>632.826726528346</c:v>
                </c:pt>
                <c:pt idx="309">
                  <c:v>658.07161406739</c:v>
                </c:pt>
                <c:pt idx="310">
                  <c:v>683.878638073511</c:v>
                </c:pt>
                <c:pt idx="311">
                  <c:v>709.854851337384</c:v>
                </c:pt>
                <c:pt idx="312">
                  <c:v>736.412113441851</c:v>
                </c:pt>
                <c:pt idx="313">
                  <c:v>763.149475341284</c:v>
                </c:pt>
                <c:pt idx="314">
                  <c:v>790.646536746871</c:v>
                </c:pt>
                <c:pt idx="315">
                  <c:v>818.176605148877</c:v>
                </c:pt>
                <c:pt idx="316">
                  <c:v>846.488439052352</c:v>
                </c:pt>
                <c:pt idx="317">
                  <c:v>875.43703818141</c:v>
                </c:pt>
                <c:pt idx="318">
                  <c:v>904.597876852663</c:v>
                </c:pt>
                <c:pt idx="319">
                  <c:v>934.418072105142</c:v>
                </c:pt>
                <c:pt idx="320">
                  <c:v>964.464557281967</c:v>
                </c:pt>
                <c:pt idx="321">
                  <c:v>994.743479109278</c:v>
                </c:pt>
                <c:pt idx="322">
                  <c:v>1025.26124911452</c:v>
                </c:pt>
                <c:pt idx="323">
                  <c:v>1056.02455883848</c:v>
                </c:pt>
                <c:pt idx="324">
                  <c:v>1087.20129662785</c:v>
                </c:pt>
                <c:pt idx="325">
                  <c:v>1118.63729393232</c:v>
                </c:pt>
                <c:pt idx="326">
                  <c:v>1150.34011324066</c:v>
                </c:pt>
                <c:pt idx="327">
                  <c:v>1182.01086797302</c:v>
                </c:pt>
                <c:pt idx="328">
                  <c:v>1213.96108881864</c:v>
                </c:pt>
                <c:pt idx="329">
                  <c:v>1246.35747509592</c:v>
                </c:pt>
                <c:pt idx="330">
                  <c:v>1279.04991705045</c:v>
                </c:pt>
                <c:pt idx="331">
                  <c:v>1311.72737808794</c:v>
                </c:pt>
                <c:pt idx="332">
                  <c:v>1344.87183008278</c:v>
                </c:pt>
                <c:pt idx="333">
                  <c:v>1378.00971412299</c:v>
                </c:pt>
                <c:pt idx="334">
                  <c:v>1411.62811743054</c:v>
                </c:pt>
                <c:pt idx="335">
                  <c:v>1445.24917278595</c:v>
                </c:pt>
                <c:pt idx="336">
                  <c:v>1479.36517787195</c:v>
                </c:pt>
                <c:pt idx="337">
                  <c:v>1513.49395364655</c:v>
                </c:pt>
                <c:pt idx="338">
                  <c:v>1548.13309827308</c:v>
                </c:pt>
                <c:pt idx="339">
                  <c:v>1582.796135288</c:v>
                </c:pt>
                <c:pt idx="340">
                  <c:v>1617.63595692101</c:v>
                </c:pt>
                <c:pt idx="341">
                  <c:v>1653.00832888412</c:v>
                </c:pt>
                <c:pt idx="342">
                  <c:v>1688.42110496974</c:v>
                </c:pt>
                <c:pt idx="343">
                  <c:v>1724.02384192926</c:v>
                </c:pt>
                <c:pt idx="344">
                  <c:v>1760.18350705369</c:v>
                </c:pt>
                <c:pt idx="345">
                  <c:v>1796.03568074136</c:v>
                </c:pt>
                <c:pt idx="346">
                  <c:v>1832.45957850867</c:v>
                </c:pt>
                <c:pt idx="347">
                  <c:v>1869.09211098004</c:v>
                </c:pt>
                <c:pt idx="348">
                  <c:v>1905.42580799292</c:v>
                </c:pt>
                <c:pt idx="349">
                  <c:v>1942.86955650096</c:v>
                </c:pt>
                <c:pt idx="350">
                  <c:v>1980.53729687843</c:v>
                </c:pt>
                <c:pt idx="351">
                  <c:v>2017.91533930806</c:v>
                </c:pt>
                <c:pt idx="352">
                  <c:v>2055.52530543601</c:v>
                </c:pt>
                <c:pt idx="353">
                  <c:v>2093.37197767091</c:v>
                </c:pt>
                <c:pt idx="354">
                  <c:v>2131.85921907751</c:v>
                </c:pt>
                <c:pt idx="355">
                  <c:v>2170.59649838116</c:v>
                </c:pt>
                <c:pt idx="356">
                  <c:v>2209.58915541185</c:v>
                </c:pt>
                <c:pt idx="357">
                  <c:v>2248.84270904473</c:v>
                </c:pt>
                <c:pt idx="358">
                  <c:v>2288.36286502953</c:v>
                </c:pt>
                <c:pt idx="359">
                  <c:v>2328.15552425034</c:v>
                </c:pt>
                <c:pt idx="360">
                  <c:v>2368.22679144412</c:v>
                </c:pt>
                <c:pt idx="361">
                  <c:v>2408.58298440856</c:v>
                </c:pt>
                <c:pt idx="362">
                  <c:v>2448.80050880159</c:v>
                </c:pt>
                <c:pt idx="363">
                  <c:v>2489.31231953601</c:v>
                </c:pt>
                <c:pt idx="364">
                  <c:v>2530.12534128305</c:v>
                </c:pt>
                <c:pt idx="365">
                  <c:v>2570.80619210494</c:v>
                </c:pt>
                <c:pt idx="366">
                  <c:v>2611.79863431869</c:v>
                </c:pt>
                <c:pt idx="367">
                  <c:v>2652.12715655357</c:v>
                </c:pt>
                <c:pt idx="368">
                  <c:v>2692.32970475637</c:v>
                </c:pt>
                <c:pt idx="369">
                  <c:v>2733.39522778839</c:v>
                </c:pt>
                <c:pt idx="370">
                  <c:v>2773.80161972842</c:v>
                </c:pt>
                <c:pt idx="371">
                  <c:v>2814.08840005872</c:v>
                </c:pt>
                <c:pt idx="372">
                  <c:v>2854.25721305071</c:v>
                </c:pt>
                <c:pt idx="373">
                  <c:v>2894.77178348943</c:v>
                </c:pt>
                <c:pt idx="374">
                  <c:v>2935.1737866762</c:v>
                </c:pt>
                <c:pt idx="375">
                  <c:v>2975.46502658197</c:v>
                </c:pt>
                <c:pt idx="376">
                  <c:v>3015.64734123954</c:v>
                </c:pt>
                <c:pt idx="377">
                  <c:v>3055.72260502747</c:v>
                </c:pt>
                <c:pt idx="378">
                  <c:v>3007.75727628143</c:v>
                </c:pt>
                <c:pt idx="379">
                  <c:v>2959.7848365869</c:v>
                </c:pt>
                <c:pt idx="380">
                  <c:v>3000.52296690413</c:v>
                </c:pt>
                <c:pt idx="381">
                  <c:v>3041.15422638074</c:v>
                </c:pt>
                <c:pt idx="382">
                  <c:v>3081.68057291494</c:v>
                </c:pt>
                <c:pt idx="383">
                  <c:v>3122.10400543062</c:v>
                </c:pt>
                <c:pt idx="384">
                  <c:v>3162.42656652074</c:v>
                </c:pt>
                <c:pt idx="385">
                  <c:v>3202.65034522362</c:v>
                </c:pt>
                <c:pt idx="386">
                  <c:v>3235.93857436919</c:v>
                </c:pt>
                <c:pt idx="387">
                  <c:v>3259.5461718044</c:v>
                </c:pt>
                <c:pt idx="388">
                  <c:v>3276.69837792724</c:v>
                </c:pt>
                <c:pt idx="389">
                  <c:v>3288.72571028424</c:v>
                </c:pt>
                <c:pt idx="390">
                  <c:v>3299.11877598878</c:v>
                </c:pt>
                <c:pt idx="391">
                  <c:v>3305.28981709805</c:v>
                </c:pt>
                <c:pt idx="392">
                  <c:v>3311.45455641418</c:v>
                </c:pt>
                <c:pt idx="393">
                  <c:v>3315.83888694181</c:v>
                </c:pt>
                <c:pt idx="394">
                  <c:v>3319.25798816151</c:v>
                </c:pt>
                <c:pt idx="395">
                  <c:v>3322.67358746231</c:v>
                </c:pt>
                <c:pt idx="396">
                  <c:v>3326.08568612417</c:v>
                </c:pt>
                <c:pt idx="397">
                  <c:v>3329.49428543325</c:v>
                </c:pt>
                <c:pt idx="398">
                  <c:v>3332.89938668194</c:v>
                </c:pt>
                <c:pt idx="399">
                  <c:v>3334.92386685859</c:v>
                </c:pt>
                <c:pt idx="400">
                  <c:v>3334.92386685859</c:v>
                </c:pt>
                <c:pt idx="401">
                  <c:v>3334.92386685859</c:v>
                </c:pt>
                <c:pt idx="402">
                  <c:v>3334.92386685859</c:v>
                </c:pt>
                <c:pt idx="403">
                  <c:v>3334.92386685859</c:v>
                </c:pt>
                <c:pt idx="404">
                  <c:v>3334.92386685859</c:v>
                </c:pt>
                <c:pt idx="405">
                  <c:v>3334.92386685859</c:v>
                </c:pt>
                <c:pt idx="406">
                  <c:v>3334.92386685859</c:v>
                </c:pt>
                <c:pt idx="407">
                  <c:v>3334.92386685859</c:v>
                </c:pt>
                <c:pt idx="408">
                  <c:v>3334.92386685859</c:v>
                </c:pt>
                <c:pt idx="409">
                  <c:v>3334.92386685859</c:v>
                </c:pt>
                <c:pt idx="410">
                  <c:v>3334.92386685859</c:v>
                </c:pt>
                <c:pt idx="411">
                  <c:v>3334.92386685859</c:v>
                </c:pt>
                <c:pt idx="412">
                  <c:v>3334.92386685859</c:v>
                </c:pt>
                <c:pt idx="413">
                  <c:v>3332.82312119067</c:v>
                </c:pt>
                <c:pt idx="414">
                  <c:v>3321.42941912604</c:v>
                </c:pt>
                <c:pt idx="415">
                  <c:v>3302.19642124458</c:v>
                </c:pt>
                <c:pt idx="416">
                  <c:v>3272.24491036981</c:v>
                </c:pt>
                <c:pt idx="417">
                  <c:v>3237.53864511521</c:v>
                </c:pt>
                <c:pt idx="418">
                  <c:v>3199.14978127214</c:v>
                </c:pt>
                <c:pt idx="419">
                  <c:v>3157.61245931128</c:v>
                </c:pt>
                <c:pt idx="420">
                  <c:v>3114.32414890221</c:v>
                </c:pt>
                <c:pt idx="421">
                  <c:v>3071.0158143281</c:v>
                </c:pt>
                <c:pt idx="422">
                  <c:v>3027.68493804529</c:v>
                </c:pt>
                <c:pt idx="423">
                  <c:v>2986.8919053798</c:v>
                </c:pt>
                <c:pt idx="424">
                  <c:v>2950.7489059479</c:v>
                </c:pt>
                <c:pt idx="425">
                  <c:v>2918.30791258798</c:v>
                </c:pt>
                <c:pt idx="426">
                  <c:v>2882.57896554898</c:v>
                </c:pt>
                <c:pt idx="427">
                  <c:v>2846.25191263128</c:v>
                </c:pt>
                <c:pt idx="428">
                  <c:v>2809.86217875805</c:v>
                </c:pt>
                <c:pt idx="429">
                  <c:v>2772.87592820094</c:v>
                </c:pt>
                <c:pt idx="430">
                  <c:v>2735.82603523967</c:v>
                </c:pt>
                <c:pt idx="431">
                  <c:v>2701.78074740175</c:v>
                </c:pt>
                <c:pt idx="432">
                  <c:v>2668.18396029637</c:v>
                </c:pt>
                <c:pt idx="433">
                  <c:v>2634.50748464451</c:v>
                </c:pt>
                <c:pt idx="434">
                  <c:v>2600.75040183698</c:v>
                </c:pt>
                <c:pt idx="435">
                  <c:v>2564.29626339259</c:v>
                </c:pt>
                <c:pt idx="436">
                  <c:v>2527.2432828324</c:v>
                </c:pt>
                <c:pt idx="437">
                  <c:v>2493.13040700801</c:v>
                </c:pt>
                <c:pt idx="438">
                  <c:v>2460.48134303802</c:v>
                </c:pt>
                <c:pt idx="439">
                  <c:v>2428.76829007718</c:v>
                </c:pt>
                <c:pt idx="440">
                  <c:v>2397.47205592528</c:v>
                </c:pt>
                <c:pt idx="441">
                  <c:v>2368.23345110108</c:v>
                </c:pt>
                <c:pt idx="442">
                  <c:v>2345.22306065813</c:v>
                </c:pt>
                <c:pt idx="443">
                  <c:v>2332.34789521142</c:v>
                </c:pt>
                <c:pt idx="444">
                  <c:v>2334.54064476978</c:v>
                </c:pt>
                <c:pt idx="445">
                  <c:v>2346.91216680609</c:v>
                </c:pt>
                <c:pt idx="446">
                  <c:v>2361.29333616092</c:v>
                </c:pt>
                <c:pt idx="447">
                  <c:v>2369.07795975898</c:v>
                </c:pt>
                <c:pt idx="448">
                  <c:v>2368.50187050042</c:v>
                </c:pt>
                <c:pt idx="449">
                  <c:v>2353.76737959248</c:v>
                </c:pt>
                <c:pt idx="450">
                  <c:v>2332.40488248969</c:v>
                </c:pt>
                <c:pt idx="451">
                  <c:v>2317.38977442489</c:v>
                </c:pt>
                <c:pt idx="452">
                  <c:v>2315.04238511811</c:v>
                </c:pt>
                <c:pt idx="453">
                  <c:v>2316.35993415533</c:v>
                </c:pt>
                <c:pt idx="454">
                  <c:v>2314.22240263839</c:v>
                </c:pt>
                <c:pt idx="455">
                  <c:v>2306.17060104757</c:v>
                </c:pt>
                <c:pt idx="456">
                  <c:v>2291.95297451353</c:v>
                </c:pt>
                <c:pt idx="457">
                  <c:v>2270.84005938337</c:v>
                </c:pt>
                <c:pt idx="458">
                  <c:v>2243.69849864261</c:v>
                </c:pt>
                <c:pt idx="459">
                  <c:v>2212.06664056577</c:v>
                </c:pt>
                <c:pt idx="460">
                  <c:v>2177.18418054925</c:v>
                </c:pt>
                <c:pt idx="461">
                  <c:v>2140.67948831528</c:v>
                </c:pt>
                <c:pt idx="462">
                  <c:v>2102.54283841147</c:v>
                </c:pt>
                <c:pt idx="463">
                  <c:v>2061.84139756476</c:v>
                </c:pt>
                <c:pt idx="464">
                  <c:v>2021.44555205146</c:v>
                </c:pt>
                <c:pt idx="465">
                  <c:v>1982.25876083557</c:v>
                </c:pt>
                <c:pt idx="466">
                  <c:v>1942.84389656473</c:v>
                </c:pt>
                <c:pt idx="467">
                  <c:v>1903.19668817589</c:v>
                </c:pt>
                <c:pt idx="468">
                  <c:v>1864.7246667654</c:v>
                </c:pt>
                <c:pt idx="469">
                  <c:v>1826.01112961837</c:v>
                </c:pt>
                <c:pt idx="470">
                  <c:v>1788.44495566133</c:v>
                </c:pt>
                <c:pt idx="471">
                  <c:v>1750.62915283234</c:v>
                </c:pt>
                <c:pt idx="472">
                  <c:v>1712.5600959545</c:v>
                </c:pt>
                <c:pt idx="473">
                  <c:v>1675.10566776099</c:v>
                </c:pt>
                <c:pt idx="474">
                  <c:v>1638.2530672221</c:v>
                </c:pt>
                <c:pt idx="475">
                  <c:v>1602.48557693778</c:v>
                </c:pt>
                <c:pt idx="476">
                  <c:v>1565.95442004819</c:v>
                </c:pt>
                <c:pt idx="477">
                  <c:v>1529.50235798477</c:v>
                </c:pt>
                <c:pt idx="478">
                  <c:v>1493.61774473235</c:v>
                </c:pt>
                <c:pt idx="479">
                  <c:v>1458.28931808558</c:v>
                </c:pt>
                <c:pt idx="480">
                  <c:v>1423.50610105899</c:v>
                </c:pt>
                <c:pt idx="481">
                  <c:v>1388.77439012128</c:v>
                </c:pt>
                <c:pt idx="482">
                  <c:v>1371.17119578231</c:v>
                </c:pt>
                <c:pt idx="483">
                  <c:v>1368.68733156589</c:v>
                </c:pt>
                <c:pt idx="484">
                  <c:v>1379.03256023054</c:v>
                </c:pt>
                <c:pt idx="485">
                  <c:v>1412.65033638705</c:v>
                </c:pt>
                <c:pt idx="486">
                  <c:v>1446.27075702846</c:v>
                </c:pt>
                <c:pt idx="487">
                  <c:v>1480.38611988393</c:v>
                </c:pt>
                <c:pt idx="488">
                  <c:v>1514.51424584219</c:v>
                </c:pt>
                <c:pt idx="489">
                  <c:v>1549.1527331105</c:v>
                </c:pt>
                <c:pt idx="490">
                  <c:v>1583.8151051534</c:v>
                </c:pt>
                <c:pt idx="491">
                  <c:v>1619.00434371881</c:v>
                </c:pt>
                <c:pt idx="492">
                  <c:v>1654.37580169515</c:v>
                </c:pt>
                <c:pt idx="493">
                  <c:v>1689.78765352447</c:v>
                </c:pt>
                <c:pt idx="494">
                  <c:v>1724.88775424837</c:v>
                </c:pt>
                <c:pt idx="495">
                  <c:v>1761.04682179268</c:v>
                </c:pt>
                <c:pt idx="496">
                  <c:v>1796.89839137009</c:v>
                </c:pt>
                <c:pt idx="497">
                  <c:v>1833.32167859534</c:v>
                </c:pt>
                <c:pt idx="498">
                  <c:v>1869.95359402285</c:v>
                </c:pt>
                <c:pt idx="499">
                  <c:v>1907.17641308621</c:v>
                </c:pt>
                <c:pt idx="500">
                  <c:v>1944.61888038058</c:v>
                </c:pt>
                <c:pt idx="501">
                  <c:v>1982.28532617118</c:v>
                </c:pt>
                <c:pt idx="502">
                  <c:v>2019.66206063632</c:v>
                </c:pt>
                <c:pt idx="503">
                  <c:v>2057.27070561236</c:v>
                </c:pt>
                <c:pt idx="504">
                  <c:v>2095.51144056598</c:v>
                </c:pt>
                <c:pt idx="505">
                  <c:v>2133.99702882359</c:v>
                </c:pt>
                <c:pt idx="506">
                  <c:v>2172.73263858162</c:v>
                </c:pt>
                <c:pt idx="507">
                  <c:v>2211.72360965422</c:v>
                </c:pt>
                <c:pt idx="508">
                  <c:v>2250.97546089875</c:v>
                </c:pt>
                <c:pt idx="509">
                  <c:v>2290.49389804523</c:v>
                </c:pt>
                <c:pt idx="510">
                  <c:v>2330.28482195609</c:v>
                </c:pt>
                <c:pt idx="511">
                  <c:v>2370.35433734461</c:v>
                </c:pt>
                <c:pt idx="512">
                  <c:v>2410.70876198272</c:v>
                </c:pt>
                <c:pt idx="513">
                  <c:v>2450.9245015005</c:v>
                </c:pt>
                <c:pt idx="514">
                  <c:v>2491.15115036767</c:v>
                </c:pt>
                <c:pt idx="515">
                  <c:v>2523.19821636695</c:v>
                </c:pt>
                <c:pt idx="516">
                  <c:v>2550.42327929265</c:v>
                </c:pt>
                <c:pt idx="517">
                  <c:v>2575.58882883035</c:v>
                </c:pt>
                <c:pt idx="518">
                  <c:v>2599.95279993697</c:v>
                </c:pt>
                <c:pt idx="519">
                  <c:v>2629.18460776779</c:v>
                </c:pt>
                <c:pt idx="520">
                  <c:v>2667.98693810501</c:v>
                </c:pt>
                <c:pt idx="521">
                  <c:v>2708.62332913785</c:v>
                </c:pt>
                <c:pt idx="522">
                  <c:v>2749.13677200383</c:v>
                </c:pt>
                <c:pt idx="523">
                  <c:v>2788.99174243385</c:v>
                </c:pt>
                <c:pt idx="524">
                  <c:v>2829.72197120965</c:v>
                </c:pt>
                <c:pt idx="525">
                  <c:v>2870.33599815357</c:v>
                </c:pt>
                <c:pt idx="526">
                  <c:v>2910.83556665804</c:v>
                </c:pt>
                <c:pt idx="527">
                  <c:v>2950.68274406396</c:v>
                </c:pt>
                <c:pt idx="528">
                  <c:v>2990.41897919411</c:v>
                </c:pt>
                <c:pt idx="529">
                  <c:v>3030.04606525607</c:v>
                </c:pt>
                <c:pt idx="530">
                  <c:v>3069.5658319913</c:v>
                </c:pt>
                <c:pt idx="531">
                  <c:v>3108.98014805656</c:v>
                </c:pt>
                <c:pt idx="532">
                  <c:v>3149.85877366197</c:v>
                </c:pt>
                <c:pt idx="533">
                  <c:v>3182.79079070255</c:v>
                </c:pt>
                <c:pt idx="534">
                  <c:v>3219.30573488786</c:v>
                </c:pt>
                <c:pt idx="535">
                  <c:v>3248.18697332438</c:v>
                </c:pt>
                <c:pt idx="536">
                  <c:v>3268.02876918785</c:v>
                </c:pt>
                <c:pt idx="537">
                  <c:v>3283.02696841596</c:v>
                </c:pt>
                <c:pt idx="538">
                  <c:v>3294.23750510226</c:v>
                </c:pt>
                <c:pt idx="539">
                  <c:v>3302.99888202867</c:v>
                </c:pt>
                <c:pt idx="540">
                  <c:v>3309.1659616994</c:v>
                </c:pt>
                <c:pt idx="541">
                  <c:v>3313.55263298148</c:v>
                </c:pt>
                <c:pt idx="542">
                  <c:v>3317.9348167051</c:v>
                </c:pt>
                <c:pt idx="543">
                  <c:v>3321.35177150136</c:v>
                </c:pt>
                <c:pt idx="544">
                  <c:v>3324.76522516244</c:v>
                </c:pt>
                <c:pt idx="545">
                  <c:v>3328.17517897213</c:v>
                </c:pt>
                <c:pt idx="546">
                  <c:v>3331.58163422038</c:v>
                </c:pt>
                <c:pt idx="547">
                  <c:v>3334.92386685859</c:v>
                </c:pt>
                <c:pt idx="548">
                  <c:v>3334.92386685859</c:v>
                </c:pt>
                <c:pt idx="549">
                  <c:v>3334.92386685859</c:v>
                </c:pt>
                <c:pt idx="550">
                  <c:v>3334.92386685859</c:v>
                </c:pt>
                <c:pt idx="551">
                  <c:v>3334.92386685859</c:v>
                </c:pt>
                <c:pt idx="552">
                  <c:v>3334.92386685859</c:v>
                </c:pt>
                <c:pt idx="553">
                  <c:v>3334.92386685859</c:v>
                </c:pt>
                <c:pt idx="554">
                  <c:v>3334.92386685859</c:v>
                </c:pt>
                <c:pt idx="555">
                  <c:v>3334.92386685859</c:v>
                </c:pt>
                <c:pt idx="556">
                  <c:v>3334.92386685859</c:v>
                </c:pt>
                <c:pt idx="557">
                  <c:v>3334.92386685859</c:v>
                </c:pt>
                <c:pt idx="558">
                  <c:v>3334.92386685859</c:v>
                </c:pt>
                <c:pt idx="559">
                  <c:v>3334.92386685859</c:v>
                </c:pt>
                <c:pt idx="560">
                  <c:v>3334.92386685859</c:v>
                </c:pt>
                <c:pt idx="561">
                  <c:v>3334.92386685859</c:v>
                </c:pt>
                <c:pt idx="562">
                  <c:v>3334.92386685859</c:v>
                </c:pt>
                <c:pt idx="563">
                  <c:v>3334.92386685859</c:v>
                </c:pt>
                <c:pt idx="564">
                  <c:v>3334.92386685859</c:v>
                </c:pt>
                <c:pt idx="565">
                  <c:v>3334.92386685859</c:v>
                </c:pt>
                <c:pt idx="566">
                  <c:v>3334.92386685859</c:v>
                </c:pt>
                <c:pt idx="567">
                  <c:v>3334.92386685859</c:v>
                </c:pt>
                <c:pt idx="568">
                  <c:v>3334.92386685859</c:v>
                </c:pt>
                <c:pt idx="569">
                  <c:v>3334.92386685859</c:v>
                </c:pt>
                <c:pt idx="570">
                  <c:v>3334.92386685859</c:v>
                </c:pt>
                <c:pt idx="571">
                  <c:v>3334.92386685859</c:v>
                </c:pt>
                <c:pt idx="572">
                  <c:v>3334.92386685859</c:v>
                </c:pt>
                <c:pt idx="573">
                  <c:v>3334.92386685859</c:v>
                </c:pt>
                <c:pt idx="574">
                  <c:v>3334.92386685859</c:v>
                </c:pt>
                <c:pt idx="575">
                  <c:v>3334.92386685859</c:v>
                </c:pt>
                <c:pt idx="576">
                  <c:v>3334.92386685859</c:v>
                </c:pt>
                <c:pt idx="577">
                  <c:v>3334.92386685859</c:v>
                </c:pt>
                <c:pt idx="578">
                  <c:v>3334.92386685859</c:v>
                </c:pt>
                <c:pt idx="579">
                  <c:v>3334.92386685859</c:v>
                </c:pt>
                <c:pt idx="580">
                  <c:v>3334.92386685859</c:v>
                </c:pt>
                <c:pt idx="581">
                  <c:v>3334.92386685859</c:v>
                </c:pt>
                <c:pt idx="582">
                  <c:v>3334.92386685859</c:v>
                </c:pt>
                <c:pt idx="583">
                  <c:v>3334.92386685859</c:v>
                </c:pt>
                <c:pt idx="584">
                  <c:v>3334.92386685859</c:v>
                </c:pt>
                <c:pt idx="585">
                  <c:v>3334.92386685859</c:v>
                </c:pt>
                <c:pt idx="586">
                  <c:v>3334.92386685859</c:v>
                </c:pt>
                <c:pt idx="587">
                  <c:v>3334.92386685859</c:v>
                </c:pt>
                <c:pt idx="588">
                  <c:v>3334.92386685859</c:v>
                </c:pt>
                <c:pt idx="589">
                  <c:v>3334.92386685859</c:v>
                </c:pt>
                <c:pt idx="590">
                  <c:v>3334.92386685859</c:v>
                </c:pt>
                <c:pt idx="591">
                  <c:v>3334.92386685859</c:v>
                </c:pt>
                <c:pt idx="592">
                  <c:v>3334.92386685859</c:v>
                </c:pt>
                <c:pt idx="593">
                  <c:v>3334.92386685859</c:v>
                </c:pt>
                <c:pt idx="594">
                  <c:v>3334.92386685859</c:v>
                </c:pt>
                <c:pt idx="595">
                  <c:v>3334.92386685859</c:v>
                </c:pt>
                <c:pt idx="596">
                  <c:v>3334.92386685859</c:v>
                </c:pt>
                <c:pt idx="597">
                  <c:v>3334.92386685859</c:v>
                </c:pt>
                <c:pt idx="598">
                  <c:v>3334.92386685859</c:v>
                </c:pt>
                <c:pt idx="599">
                  <c:v>3334.92386685859</c:v>
                </c:pt>
                <c:pt idx="600">
                  <c:v>3334.92386685859</c:v>
                </c:pt>
                <c:pt idx="601">
                  <c:v>3334.92386685859</c:v>
                </c:pt>
                <c:pt idx="602">
                  <c:v>3334.92386685859</c:v>
                </c:pt>
                <c:pt idx="603">
                  <c:v>3334.92386685859</c:v>
                </c:pt>
                <c:pt idx="604">
                  <c:v>3334.92386685859</c:v>
                </c:pt>
                <c:pt idx="605">
                  <c:v>3334.92386685859</c:v>
                </c:pt>
                <c:pt idx="606">
                  <c:v>3334.92386685859</c:v>
                </c:pt>
                <c:pt idx="607">
                  <c:v>3334.92386685859</c:v>
                </c:pt>
                <c:pt idx="608">
                  <c:v>3334.92386685859</c:v>
                </c:pt>
                <c:pt idx="609">
                  <c:v>3334.92386685859</c:v>
                </c:pt>
                <c:pt idx="610">
                  <c:v>3334.92386685859</c:v>
                </c:pt>
                <c:pt idx="611">
                  <c:v>3334.92386685859</c:v>
                </c:pt>
                <c:pt idx="612">
                  <c:v>3334.92386685859</c:v>
                </c:pt>
                <c:pt idx="613">
                  <c:v>3334.92386685859</c:v>
                </c:pt>
                <c:pt idx="614">
                  <c:v>3334.40592370046</c:v>
                </c:pt>
                <c:pt idx="615">
                  <c:v>3332.71922000194</c:v>
                </c:pt>
                <c:pt idx="616">
                  <c:v>3331.42146893111</c:v>
                </c:pt>
                <c:pt idx="617">
                  <c:v>3329.46510263366</c:v>
                </c:pt>
                <c:pt idx="618">
                  <c:v>3323.90169470055</c:v>
                </c:pt>
                <c:pt idx="619">
                  <c:v>3317.0006373116</c:v>
                </c:pt>
                <c:pt idx="620">
                  <c:v>3313.11722802777</c:v>
                </c:pt>
                <c:pt idx="621">
                  <c:v>3311.61492944229</c:v>
                </c:pt>
                <c:pt idx="622">
                  <c:v>3308.85329384955</c:v>
                </c:pt>
                <c:pt idx="623">
                  <c:v>3302.59222225941</c:v>
                </c:pt>
                <c:pt idx="624">
                  <c:v>3296.52230693906</c:v>
                </c:pt>
                <c:pt idx="625">
                  <c:v>3293.37613356727</c:v>
                </c:pt>
                <c:pt idx="626">
                  <c:v>3290.23316851373</c:v>
                </c:pt>
                <c:pt idx="627">
                  <c:v>3286.13132349096</c:v>
                </c:pt>
                <c:pt idx="628">
                  <c:v>3272.18854425476</c:v>
                </c:pt>
                <c:pt idx="629">
                  <c:v>3252.87616379253</c:v>
                </c:pt>
                <c:pt idx="630">
                  <c:v>3226.8794889544</c:v>
                </c:pt>
                <c:pt idx="631">
                  <c:v>3196.07523556454</c:v>
                </c:pt>
                <c:pt idx="632">
                  <c:v>3161.12211658178</c:v>
                </c:pt>
                <c:pt idx="633">
                  <c:v>3125.0698423528</c:v>
                </c:pt>
                <c:pt idx="634">
                  <c:v>3089.97842685998</c:v>
                </c:pt>
                <c:pt idx="635">
                  <c:v>3057.8137962141</c:v>
                </c:pt>
                <c:pt idx="636">
                  <c:v>3025.57922978697</c:v>
                </c:pt>
                <c:pt idx="637">
                  <c:v>2992.19370148227</c:v>
                </c:pt>
                <c:pt idx="638">
                  <c:v>2956.58473317064</c:v>
                </c:pt>
                <c:pt idx="639">
                  <c:v>2917.77613115405</c:v>
                </c:pt>
                <c:pt idx="640">
                  <c:v>2877.27990444649</c:v>
                </c:pt>
                <c:pt idx="641">
                  <c:v>2836.31011293461</c:v>
                </c:pt>
                <c:pt idx="642">
                  <c:v>2795.08276758645</c:v>
                </c:pt>
                <c:pt idx="643">
                  <c:v>2754.14636598748</c:v>
                </c:pt>
                <c:pt idx="644">
                  <c:v>2713.94088959252</c:v>
                </c:pt>
                <c:pt idx="645">
                  <c:v>2674.94013408179</c:v>
                </c:pt>
                <c:pt idx="646">
                  <c:v>2640.73333223513</c:v>
                </c:pt>
                <c:pt idx="647">
                  <c:v>2614.84421997666</c:v>
                </c:pt>
                <c:pt idx="648">
                  <c:v>2596.3417507183</c:v>
                </c:pt>
                <c:pt idx="649">
                  <c:v>2588.49604393704</c:v>
                </c:pt>
                <c:pt idx="650">
                  <c:v>2588.36206885403</c:v>
                </c:pt>
                <c:pt idx="651">
                  <c:v>2593.84049874388</c:v>
                </c:pt>
                <c:pt idx="652">
                  <c:v>2606.85551563172</c:v>
                </c:pt>
                <c:pt idx="653">
                  <c:v>2627.34928093826</c:v>
                </c:pt>
                <c:pt idx="654">
                  <c:v>2646.92505104331</c:v>
                </c:pt>
                <c:pt idx="655">
                  <c:v>2657.95270412749</c:v>
                </c:pt>
                <c:pt idx="656">
                  <c:v>2662.79374445759</c:v>
                </c:pt>
                <c:pt idx="657">
                  <c:v>2662.77826942652</c:v>
                </c:pt>
                <c:pt idx="658">
                  <c:v>2662.87342598237</c:v>
                </c:pt>
                <c:pt idx="659">
                  <c:v>2663.88165054331</c:v>
                </c:pt>
                <c:pt idx="660">
                  <c:v>2667.11939548599</c:v>
                </c:pt>
                <c:pt idx="661">
                  <c:v>2674.06171243927</c:v>
                </c:pt>
                <c:pt idx="662">
                  <c:v>2683.79708568065</c:v>
                </c:pt>
                <c:pt idx="663">
                  <c:v>2700.20039872425</c:v>
                </c:pt>
                <c:pt idx="664">
                  <c:v>2722.02099732279</c:v>
                </c:pt>
                <c:pt idx="665">
                  <c:v>2749.0008344362</c:v>
                </c:pt>
                <c:pt idx="666">
                  <c:v>2784.2137646609</c:v>
                </c:pt>
                <c:pt idx="667">
                  <c:v>2823.95348823544</c:v>
                </c:pt>
                <c:pt idx="668">
                  <c:v>2864.57285572782</c:v>
                </c:pt>
                <c:pt idx="669">
                  <c:v>2905.07780743577</c:v>
                </c:pt>
                <c:pt idx="670">
                  <c:v>2945.47011614322</c:v>
                </c:pt>
                <c:pt idx="671">
                  <c:v>2985.75158650469</c:v>
                </c:pt>
                <c:pt idx="672">
                  <c:v>3025.92405722747</c:v>
                </c:pt>
                <c:pt idx="673">
                  <c:v>3065.98940335564</c:v>
                </c:pt>
                <c:pt idx="674">
                  <c:v>3105.94953866309</c:v>
                </c:pt>
                <c:pt idx="675">
                  <c:v>3146.83114168605</c:v>
                </c:pt>
                <c:pt idx="676">
                  <c:v>3187.61424343613</c:v>
                </c:pt>
                <c:pt idx="677">
                  <c:v>3222.55832149963</c:v>
                </c:pt>
                <c:pt idx="678">
                  <c:v>3248.59046634101</c:v>
                </c:pt>
                <c:pt idx="679">
                  <c:v>3268.43185446428</c:v>
                </c:pt>
                <c:pt idx="680">
                  <c:v>3283.42964477816</c:v>
                </c:pt>
                <c:pt idx="681">
                  <c:v>3294.63977176856</c:v>
                </c:pt>
                <c:pt idx="682">
                  <c:v>3303.40073852316</c:v>
                </c:pt>
                <c:pt idx="683">
                  <c:v>3309.56740774372</c:v>
                </c:pt>
                <c:pt idx="684">
                  <c:v>3313.95366850523</c:v>
                </c:pt>
                <c:pt idx="685">
                  <c:v>3317.37469961896</c:v>
                </c:pt>
                <c:pt idx="686">
                  <c:v>3319.28903110695</c:v>
                </c:pt>
                <c:pt idx="687">
                  <c:v>3318.97815643815</c:v>
                </c:pt>
                <c:pt idx="688">
                  <c:v>3309.17677682222</c:v>
                </c:pt>
                <c:pt idx="689">
                  <c:v>3293.89318966866</c:v>
                </c:pt>
                <c:pt idx="690">
                  <c:v>3274.38451063696</c:v>
                </c:pt>
                <c:pt idx="691">
                  <c:v>3243.63257200498</c:v>
                </c:pt>
                <c:pt idx="692">
                  <c:v>3212.30912459395</c:v>
                </c:pt>
                <c:pt idx="693">
                  <c:v>3182.91050805533</c:v>
                </c:pt>
                <c:pt idx="694">
                  <c:v>3159.95557454956</c:v>
                </c:pt>
                <c:pt idx="695">
                  <c:v>3137.03185053641</c:v>
                </c:pt>
                <c:pt idx="696">
                  <c:v>3115.99716648832</c:v>
                </c:pt>
                <c:pt idx="697">
                  <c:v>3091.26226106582</c:v>
                </c:pt>
                <c:pt idx="698">
                  <c:v>3063.10972775856</c:v>
                </c:pt>
                <c:pt idx="699">
                  <c:v>3033.14001284621</c:v>
                </c:pt>
                <c:pt idx="700">
                  <c:v>2998.12567529197</c:v>
                </c:pt>
                <c:pt idx="701">
                  <c:v>2957.82395853171</c:v>
                </c:pt>
                <c:pt idx="702">
                  <c:v>2914.8242620032</c:v>
                </c:pt>
                <c:pt idx="703">
                  <c:v>2869.34336537578</c:v>
                </c:pt>
                <c:pt idx="704">
                  <c:v>2821.80433795804</c:v>
                </c:pt>
                <c:pt idx="705">
                  <c:v>2774.71654138815</c:v>
                </c:pt>
                <c:pt idx="706">
                  <c:v>2728.06917794569</c:v>
                </c:pt>
                <c:pt idx="707">
                  <c:v>2682.85230560122</c:v>
                </c:pt>
                <c:pt idx="708">
                  <c:v>2639.57431802919</c:v>
                </c:pt>
                <c:pt idx="709">
                  <c:v>2598.19985472049</c:v>
                </c:pt>
                <c:pt idx="710">
                  <c:v>2556.23465338834</c:v>
                </c:pt>
                <c:pt idx="711">
                  <c:v>2515.17536472291</c:v>
                </c:pt>
                <c:pt idx="712">
                  <c:v>2473.52149102231</c:v>
                </c:pt>
                <c:pt idx="713">
                  <c:v>2433.71002350479</c:v>
                </c:pt>
                <c:pt idx="714">
                  <c:v>2393.2999301424</c:v>
                </c:pt>
                <c:pt idx="715">
                  <c:v>2355.2161111722</c:v>
                </c:pt>
                <c:pt idx="716">
                  <c:v>2316.00907386986</c:v>
                </c:pt>
                <c:pt idx="717">
                  <c:v>2277.64945563296</c:v>
                </c:pt>
                <c:pt idx="718">
                  <c:v>2238.1652354002</c:v>
                </c:pt>
                <c:pt idx="719">
                  <c:v>2199.64290528703</c:v>
                </c:pt>
                <c:pt idx="720">
                  <c:v>2163.24283267455</c:v>
                </c:pt>
                <c:pt idx="721">
                  <c:v>2134.44123801778</c:v>
                </c:pt>
                <c:pt idx="722">
                  <c:v>2110.98181766632</c:v>
                </c:pt>
                <c:pt idx="723">
                  <c:v>2099.89437208862</c:v>
                </c:pt>
                <c:pt idx="724">
                  <c:v>2101.27867351925</c:v>
                </c:pt>
                <c:pt idx="725">
                  <c:v>2106.2938853246</c:v>
                </c:pt>
                <c:pt idx="726">
                  <c:v>2110.76047439476</c:v>
                </c:pt>
                <c:pt idx="727">
                  <c:v>2110.51709646356</c:v>
                </c:pt>
                <c:pt idx="728">
                  <c:v>2107.7669100789</c:v>
                </c:pt>
                <c:pt idx="729">
                  <c:v>2102.38765393472</c:v>
                </c:pt>
                <c:pt idx="730">
                  <c:v>2095.15428943469</c:v>
                </c:pt>
                <c:pt idx="731">
                  <c:v>2081.18220986182</c:v>
                </c:pt>
                <c:pt idx="732">
                  <c:v>2064.01210416041</c:v>
                </c:pt>
                <c:pt idx="733">
                  <c:v>2047.61554500421</c:v>
                </c:pt>
                <c:pt idx="734">
                  <c:v>2028.59048330458</c:v>
                </c:pt>
                <c:pt idx="735">
                  <c:v>2006.80503533722</c:v>
                </c:pt>
                <c:pt idx="736">
                  <c:v>1981.54665305249</c:v>
                </c:pt>
                <c:pt idx="737">
                  <c:v>1950.41685705174</c:v>
                </c:pt>
                <c:pt idx="738">
                  <c:v>1915.5766876849</c:v>
                </c:pt>
                <c:pt idx="739">
                  <c:v>1877.12549608971</c:v>
                </c:pt>
                <c:pt idx="740">
                  <c:v>1838.02472537304</c:v>
                </c:pt>
                <c:pt idx="741">
                  <c:v>1800.07930176624</c:v>
                </c:pt>
                <c:pt idx="742">
                  <c:v>1761.88560205321</c:v>
                </c:pt>
                <c:pt idx="743">
                  <c:v>1724.31575207817</c:v>
                </c:pt>
                <c:pt idx="744">
                  <c:v>1686.48970831989</c:v>
                </c:pt>
                <c:pt idx="745">
                  <c:v>1649.27107878173</c:v>
                </c:pt>
                <c:pt idx="746">
                  <c:v>1613.14520178123</c:v>
                </c:pt>
                <c:pt idx="747">
                  <c:v>1576.25427740631</c:v>
                </c:pt>
                <c:pt idx="748">
                  <c:v>1539.94347547225</c:v>
                </c:pt>
                <c:pt idx="749">
                  <c:v>1503.70702435927</c:v>
                </c:pt>
                <c:pt idx="750">
                  <c:v>1468.0318720714</c:v>
                </c:pt>
                <c:pt idx="751">
                  <c:v>1432.41770023579</c:v>
                </c:pt>
                <c:pt idx="752">
                  <c:v>1397.34721059099</c:v>
                </c:pt>
                <c:pt idx="753">
                  <c:v>1362.32545420141</c:v>
                </c:pt>
                <c:pt idx="754">
                  <c:v>1327.83086195873</c:v>
                </c:pt>
                <c:pt idx="755">
                  <c:v>1293.3737632304</c:v>
                </c:pt>
                <c:pt idx="756">
                  <c:v>1259.27196294433</c:v>
                </c:pt>
                <c:pt idx="757">
                  <c:v>1225.67207567818</c:v>
                </c:pt>
                <c:pt idx="758">
                  <c:v>1192.40736143429</c:v>
                </c:pt>
                <c:pt idx="759">
                  <c:v>1159.15746970247</c:v>
                </c:pt>
                <c:pt idx="760">
                  <c:v>1126.22740442239</c:v>
                </c:pt>
                <c:pt idx="761">
                  <c:v>1094.68804413892</c:v>
                </c:pt>
                <c:pt idx="762">
                  <c:v>1062.53050413796</c:v>
                </c:pt>
                <c:pt idx="763">
                  <c:v>1030.66699545701</c:v>
                </c:pt>
                <c:pt idx="764">
                  <c:v>1000.15037121969</c:v>
                </c:pt>
                <c:pt idx="765">
                  <c:v>969.460434245781</c:v>
                </c:pt>
                <c:pt idx="766">
                  <c:v>938.592374344495</c:v>
                </c:pt>
                <c:pt idx="767">
                  <c:v>909.465264037399</c:v>
                </c:pt>
                <c:pt idx="768">
                  <c:v>881.752299862076</c:v>
                </c:pt>
                <c:pt idx="769">
                  <c:v>863.567200249608</c:v>
                </c:pt>
                <c:pt idx="770">
                  <c:v>860.402725074761</c:v>
                </c:pt>
                <c:pt idx="771">
                  <c:v>864.544134537874</c:v>
                </c:pt>
                <c:pt idx="772">
                  <c:v>873.134411075421</c:v>
                </c:pt>
                <c:pt idx="773">
                  <c:v>886.48979607897</c:v>
                </c:pt>
                <c:pt idx="774">
                  <c:v>902.569578118355</c:v>
                </c:pt>
                <c:pt idx="775">
                  <c:v>919.818828455909</c:v>
                </c:pt>
                <c:pt idx="776">
                  <c:v>926.875056545167</c:v>
                </c:pt>
                <c:pt idx="777">
                  <c:v>928.521259504532</c:v>
                </c:pt>
                <c:pt idx="778">
                  <c:v>934.32993952215</c:v>
                </c:pt>
                <c:pt idx="779">
                  <c:v>948.946260099676</c:v>
                </c:pt>
                <c:pt idx="780">
                  <c:v>970.345492432984</c:v>
                </c:pt>
                <c:pt idx="781">
                  <c:v>999.83938321503</c:v>
                </c:pt>
                <c:pt idx="782">
                  <c:v>1030.64588584431</c:v>
                </c:pt>
                <c:pt idx="783">
                  <c:v>1061.40634191972</c:v>
                </c:pt>
                <c:pt idx="784">
                  <c:v>1089.86263445916</c:v>
                </c:pt>
                <c:pt idx="785">
                  <c:v>1113.96745966482</c:v>
                </c:pt>
                <c:pt idx="786">
                  <c:v>1137.33737820607</c:v>
                </c:pt>
                <c:pt idx="787">
                  <c:v>1161.04436830131</c:v>
                </c:pt>
                <c:pt idx="788">
                  <c:v>1186.00420857366</c:v>
                </c:pt>
                <c:pt idx="789">
                  <c:v>1209.78464773621</c:v>
                </c:pt>
                <c:pt idx="790">
                  <c:v>1231.95822366406</c:v>
                </c:pt>
                <c:pt idx="791">
                  <c:v>1251.26190778553</c:v>
                </c:pt>
                <c:pt idx="792">
                  <c:v>1268.29573461375</c:v>
                </c:pt>
                <c:pt idx="793">
                  <c:v>1279.88508604161</c:v>
                </c:pt>
                <c:pt idx="794">
                  <c:v>1288.41525708713</c:v>
                </c:pt>
                <c:pt idx="795">
                  <c:v>1294.59576353873</c:v>
                </c:pt>
                <c:pt idx="796">
                  <c:v>1298.63067136103</c:v>
                </c:pt>
                <c:pt idx="797">
                  <c:v>1300.45780022396</c:v>
                </c:pt>
                <c:pt idx="798">
                  <c:v>1302.64050178396</c:v>
                </c:pt>
                <c:pt idx="799">
                  <c:v>1307.04985054166</c:v>
                </c:pt>
                <c:pt idx="800">
                  <c:v>1313.8333269507</c:v>
                </c:pt>
                <c:pt idx="801">
                  <c:v>1323.70008964527</c:v>
                </c:pt>
                <c:pt idx="802">
                  <c:v>1331.08580068883</c:v>
                </c:pt>
                <c:pt idx="803">
                  <c:v>1341.5216816526</c:v>
                </c:pt>
                <c:pt idx="804">
                  <c:v>1353.87545315761</c:v>
                </c:pt>
                <c:pt idx="805">
                  <c:v>1370.00386459952</c:v>
                </c:pt>
                <c:pt idx="806">
                  <c:v>1388.88263007541</c:v>
                </c:pt>
                <c:pt idx="807">
                  <c:v>1410.15061126211</c:v>
                </c:pt>
                <c:pt idx="808">
                  <c:v>1431.68876403195</c:v>
                </c:pt>
                <c:pt idx="809">
                  <c:v>1451.00440817171</c:v>
                </c:pt>
                <c:pt idx="810">
                  <c:v>1469.04444558006</c:v>
                </c:pt>
                <c:pt idx="811">
                  <c:v>1490.60037524299</c:v>
                </c:pt>
                <c:pt idx="812">
                  <c:v>1520.74304915317</c:v>
                </c:pt>
                <c:pt idx="813">
                  <c:v>1555.37751815492</c:v>
                </c:pt>
                <c:pt idx="814">
                  <c:v>1590.03582547994</c:v>
                </c:pt>
                <c:pt idx="815">
                  <c:v>1625.22095312798</c:v>
                </c:pt>
                <c:pt idx="816">
                  <c:v>1660.44216302328</c:v>
                </c:pt>
                <c:pt idx="817">
                  <c:v>1695.84990962042</c:v>
                </c:pt>
                <c:pt idx="818">
                  <c:v>1731.80827782658</c:v>
                </c:pt>
                <c:pt idx="819">
                  <c:v>1767.45709379613</c:v>
                </c:pt>
                <c:pt idx="820">
                  <c:v>1803.67090726203</c:v>
                </c:pt>
                <c:pt idx="821">
                  <c:v>1840.08939584591</c:v>
                </c:pt>
                <c:pt idx="822">
                  <c:v>1877.09164773664</c:v>
                </c:pt>
                <c:pt idx="823">
                  <c:v>1914.30929396993</c:v>
                </c:pt>
                <c:pt idx="824">
                  <c:v>1951.23149161179</c:v>
                </c:pt>
                <c:pt idx="825">
                  <c:v>1988.3764315333</c:v>
                </c:pt>
                <c:pt idx="826">
                  <c:v>2025.23259212259</c:v>
                </c:pt>
                <c:pt idx="827">
                  <c:v>2063.22896291773</c:v>
                </c:pt>
                <c:pt idx="828">
                  <c:v>2101.46513786572</c:v>
                </c:pt>
                <c:pt idx="829">
                  <c:v>2139.9461205575</c:v>
                </c:pt>
                <c:pt idx="830">
                  <c:v>2178.67707915039</c:v>
                </c:pt>
                <c:pt idx="831">
                  <c:v>2217.66335341423</c:v>
                </c:pt>
                <c:pt idx="832">
                  <c:v>2256.91046215678</c:v>
                </c:pt>
                <c:pt idx="833">
                  <c:v>2296.42411105312</c:v>
                </c:pt>
                <c:pt idx="834">
                  <c:v>2336.21020090523</c:v>
                </c:pt>
                <c:pt idx="835">
                  <c:v>2376.27483636036</c:v>
                </c:pt>
                <c:pt idx="836">
                  <c:v>2416.62433511867</c:v>
                </c:pt>
                <c:pt idx="837">
                  <c:v>2457.26523766333</c:v>
                </c:pt>
                <c:pt idx="838">
                  <c:v>2498.20431754855</c:v>
                </c:pt>
                <c:pt idx="839">
                  <c:v>2539.00971691673</c:v>
                </c:pt>
                <c:pt idx="840">
                  <c:v>2579.14807527754</c:v>
                </c:pt>
                <c:pt idx="841">
                  <c:v>2619.59724294561</c:v>
                </c:pt>
                <c:pt idx="842">
                  <c:v>2659.91888277737</c:v>
                </c:pt>
                <c:pt idx="843">
                  <c:v>2700.56247428907</c:v>
                </c:pt>
                <c:pt idx="844">
                  <c:v>2741.083178554</c:v>
                </c:pt>
                <c:pt idx="845">
                  <c:v>2781.48259354796</c:v>
                </c:pt>
                <c:pt idx="846">
                  <c:v>2821.22482118328</c:v>
                </c:pt>
                <c:pt idx="847">
                  <c:v>2860.84907087633</c:v>
                </c:pt>
                <c:pt idx="848">
                  <c:v>2901.35749728856</c:v>
                </c:pt>
                <c:pt idx="849">
                  <c:v>2941.75330803084</c:v>
                </c:pt>
                <c:pt idx="850">
                  <c:v>2982.03830751102</c:v>
                </c:pt>
                <c:pt idx="851">
                  <c:v>3022.21433419299</c:v>
                </c:pt>
                <c:pt idx="852">
                  <c:v>3062.28326288067</c:v>
                </c:pt>
                <c:pt idx="853">
                  <c:v>3102.24700711096</c:v>
                </c:pt>
                <c:pt idx="854">
                  <c:v>3142.1075216636</c:v>
                </c:pt>
                <c:pt idx="855">
                  <c:v>3181.86680519622</c:v>
                </c:pt>
                <c:pt idx="856">
                  <c:v>3218.92829788963</c:v>
                </c:pt>
                <c:pt idx="857">
                  <c:v>3247.80991554199</c:v>
                </c:pt>
                <c:pt idx="858">
                  <c:v>3267.65209240297</c:v>
                </c:pt>
                <c:pt idx="859">
                  <c:v>3282.65067372584</c:v>
                </c:pt>
                <c:pt idx="860">
                  <c:v>3293.86159323745</c:v>
                </c:pt>
                <c:pt idx="861">
                  <c:v>3302.623353434</c:v>
                </c:pt>
                <c:pt idx="862">
                  <c:v>3308.79081663511</c:v>
                </c:pt>
                <c:pt idx="863">
                  <c:v>3313.17787151346</c:v>
                </c:pt>
                <c:pt idx="864">
                  <c:v>3317.56043876615</c:v>
                </c:pt>
                <c:pt idx="865">
                  <c:v>3320.97777702329</c:v>
                </c:pt>
                <c:pt idx="866">
                  <c:v>3324.39161400507</c:v>
                </c:pt>
                <c:pt idx="867">
                  <c:v>3327.80195099456</c:v>
                </c:pt>
                <c:pt idx="868">
                  <c:v>3331.20878928107</c:v>
                </c:pt>
                <c:pt idx="869">
                  <c:v>3334.61213016007</c:v>
                </c:pt>
                <c:pt idx="870">
                  <c:v>3334.92386685859</c:v>
                </c:pt>
                <c:pt idx="871">
                  <c:v>3334.92386685859</c:v>
                </c:pt>
                <c:pt idx="872">
                  <c:v>3334.92386685859</c:v>
                </c:pt>
                <c:pt idx="873">
                  <c:v>3334.92386685859</c:v>
                </c:pt>
                <c:pt idx="874">
                  <c:v>3334.92386685859</c:v>
                </c:pt>
                <c:pt idx="875">
                  <c:v>3334.92386685859</c:v>
                </c:pt>
                <c:pt idx="876">
                  <c:v>3334.92386685859</c:v>
                </c:pt>
                <c:pt idx="877">
                  <c:v>3334.92386685859</c:v>
                </c:pt>
                <c:pt idx="878">
                  <c:v>3334.92386685859</c:v>
                </c:pt>
                <c:pt idx="879">
                  <c:v>3334.92386685859</c:v>
                </c:pt>
                <c:pt idx="880">
                  <c:v>3334.92386685859</c:v>
                </c:pt>
                <c:pt idx="881">
                  <c:v>3334.92386685859</c:v>
                </c:pt>
                <c:pt idx="882">
                  <c:v>3334.92386685859</c:v>
                </c:pt>
                <c:pt idx="883">
                  <c:v>3334.92386685859</c:v>
                </c:pt>
                <c:pt idx="884">
                  <c:v>3334.92386685859</c:v>
                </c:pt>
                <c:pt idx="885">
                  <c:v>3334.92386685859</c:v>
                </c:pt>
                <c:pt idx="886">
                  <c:v>3334.92386685859</c:v>
                </c:pt>
                <c:pt idx="887">
                  <c:v>3334.92386685859</c:v>
                </c:pt>
                <c:pt idx="888">
                  <c:v>3334.92386685859</c:v>
                </c:pt>
                <c:pt idx="889">
                  <c:v>3334.92386685859</c:v>
                </c:pt>
                <c:pt idx="890">
                  <c:v>3334.92386685859</c:v>
                </c:pt>
                <c:pt idx="891">
                  <c:v>3334.92386685859</c:v>
                </c:pt>
                <c:pt idx="892">
                  <c:v>3334.92386685859</c:v>
                </c:pt>
                <c:pt idx="893">
                  <c:v>3334.92386685859</c:v>
                </c:pt>
                <c:pt idx="894">
                  <c:v>3334.92386685859</c:v>
                </c:pt>
                <c:pt idx="895">
                  <c:v>3334.92386685859</c:v>
                </c:pt>
                <c:pt idx="896">
                  <c:v>3334.92386685859</c:v>
                </c:pt>
                <c:pt idx="897">
                  <c:v>3334.92386685859</c:v>
                </c:pt>
                <c:pt idx="898">
                  <c:v>3334.92386685859</c:v>
                </c:pt>
                <c:pt idx="899">
                  <c:v>3334.92386685859</c:v>
                </c:pt>
                <c:pt idx="900">
                  <c:v>3334.92386685859</c:v>
                </c:pt>
                <c:pt idx="901">
                  <c:v>3334.92386685859</c:v>
                </c:pt>
                <c:pt idx="902">
                  <c:v>3334.92386685859</c:v>
                </c:pt>
                <c:pt idx="903">
                  <c:v>3334.92386685859</c:v>
                </c:pt>
                <c:pt idx="904">
                  <c:v>3334.92386685859</c:v>
                </c:pt>
                <c:pt idx="905">
                  <c:v>3334.92386685859</c:v>
                </c:pt>
                <c:pt idx="906">
                  <c:v>3334.92386685859</c:v>
                </c:pt>
                <c:pt idx="907">
                  <c:v>3334.92386685859</c:v>
                </c:pt>
                <c:pt idx="908">
                  <c:v>3334.92386685859</c:v>
                </c:pt>
                <c:pt idx="909">
                  <c:v>3334.92386685859</c:v>
                </c:pt>
                <c:pt idx="910">
                  <c:v>3334.92386685859</c:v>
                </c:pt>
                <c:pt idx="911">
                  <c:v>3334.92386685859</c:v>
                </c:pt>
                <c:pt idx="912">
                  <c:v>3334.92386685859</c:v>
                </c:pt>
                <c:pt idx="913">
                  <c:v>3334.92386685859</c:v>
                </c:pt>
                <c:pt idx="914">
                  <c:v>3334.92386685859</c:v>
                </c:pt>
                <c:pt idx="915">
                  <c:v>3334.92386685859</c:v>
                </c:pt>
                <c:pt idx="916">
                  <c:v>3334.92386685859</c:v>
                </c:pt>
                <c:pt idx="917">
                  <c:v>3334.92386685859</c:v>
                </c:pt>
                <c:pt idx="918">
                  <c:v>3334.92386685859</c:v>
                </c:pt>
                <c:pt idx="919">
                  <c:v>3334.92386685859</c:v>
                </c:pt>
                <c:pt idx="920">
                  <c:v>3334.92386685859</c:v>
                </c:pt>
                <c:pt idx="921">
                  <c:v>3334.92386685859</c:v>
                </c:pt>
                <c:pt idx="922">
                  <c:v>3334.92386685859</c:v>
                </c:pt>
                <c:pt idx="923">
                  <c:v>3334.92386685859</c:v>
                </c:pt>
                <c:pt idx="924">
                  <c:v>3334.92386685859</c:v>
                </c:pt>
                <c:pt idx="925">
                  <c:v>3334.92386685859</c:v>
                </c:pt>
                <c:pt idx="926">
                  <c:v>3334.92386685859</c:v>
                </c:pt>
                <c:pt idx="927">
                  <c:v>3334.92386685859</c:v>
                </c:pt>
                <c:pt idx="928">
                  <c:v>3334.92386685859</c:v>
                </c:pt>
                <c:pt idx="929">
                  <c:v>3334.92386685859</c:v>
                </c:pt>
                <c:pt idx="930">
                  <c:v>3334.92386685859</c:v>
                </c:pt>
                <c:pt idx="931">
                  <c:v>3334.92386685859</c:v>
                </c:pt>
                <c:pt idx="932">
                  <c:v>3334.92386685859</c:v>
                </c:pt>
                <c:pt idx="933">
                  <c:v>3334.92386685859</c:v>
                </c:pt>
                <c:pt idx="934">
                  <c:v>3334.92386685859</c:v>
                </c:pt>
                <c:pt idx="935">
                  <c:v>3334.92386685859</c:v>
                </c:pt>
                <c:pt idx="936">
                  <c:v>3334.92386685859</c:v>
                </c:pt>
                <c:pt idx="937">
                  <c:v>3334.92386685859</c:v>
                </c:pt>
                <c:pt idx="938">
                  <c:v>3334.92386685859</c:v>
                </c:pt>
                <c:pt idx="939">
                  <c:v>3334.92386685859</c:v>
                </c:pt>
                <c:pt idx="940">
                  <c:v>3334.92386685859</c:v>
                </c:pt>
                <c:pt idx="941">
                  <c:v>3334.92386685859</c:v>
                </c:pt>
                <c:pt idx="942">
                  <c:v>3334.92386685859</c:v>
                </c:pt>
                <c:pt idx="943">
                  <c:v>3334.92386685859</c:v>
                </c:pt>
                <c:pt idx="944">
                  <c:v>3334.92386685859</c:v>
                </c:pt>
                <c:pt idx="945">
                  <c:v>3334.92386685859</c:v>
                </c:pt>
                <c:pt idx="946">
                  <c:v>3334.92386685859</c:v>
                </c:pt>
                <c:pt idx="947">
                  <c:v>3334.92386685859</c:v>
                </c:pt>
                <c:pt idx="948">
                  <c:v>3334.92386685859</c:v>
                </c:pt>
                <c:pt idx="949">
                  <c:v>3334.92386685859</c:v>
                </c:pt>
                <c:pt idx="950">
                  <c:v>3334.92386685859</c:v>
                </c:pt>
                <c:pt idx="951">
                  <c:v>3334.92386685859</c:v>
                </c:pt>
                <c:pt idx="952">
                  <c:v>3334.92386685859</c:v>
                </c:pt>
                <c:pt idx="953">
                  <c:v>3334.92386685859</c:v>
                </c:pt>
                <c:pt idx="954">
                  <c:v>3334.92386685859</c:v>
                </c:pt>
                <c:pt idx="955">
                  <c:v>3334.92386685859</c:v>
                </c:pt>
                <c:pt idx="956">
                  <c:v>3334.92386685859</c:v>
                </c:pt>
                <c:pt idx="957">
                  <c:v>3334.92386685859</c:v>
                </c:pt>
                <c:pt idx="958">
                  <c:v>3334.92386685859</c:v>
                </c:pt>
                <c:pt idx="959">
                  <c:v>3334.92386685859</c:v>
                </c:pt>
                <c:pt idx="960">
                  <c:v>3334.92386685859</c:v>
                </c:pt>
                <c:pt idx="961">
                  <c:v>3334.92386685859</c:v>
                </c:pt>
                <c:pt idx="962">
                  <c:v>3334.92386685859</c:v>
                </c:pt>
                <c:pt idx="963">
                  <c:v>3334.92386685859</c:v>
                </c:pt>
                <c:pt idx="964">
                  <c:v>3334.92386685859</c:v>
                </c:pt>
                <c:pt idx="965">
                  <c:v>3334.92386685859</c:v>
                </c:pt>
                <c:pt idx="966">
                  <c:v>3334.92386685859</c:v>
                </c:pt>
                <c:pt idx="967">
                  <c:v>3327.9098256348</c:v>
                </c:pt>
                <c:pt idx="968">
                  <c:v>3310.15234600007</c:v>
                </c:pt>
                <c:pt idx="969">
                  <c:v>3279.46328377361</c:v>
                </c:pt>
                <c:pt idx="970">
                  <c:v>3239.93247336366</c:v>
                </c:pt>
                <c:pt idx="971">
                  <c:v>3191.17453131708</c:v>
                </c:pt>
                <c:pt idx="972">
                  <c:v>3141.66953538926</c:v>
                </c:pt>
                <c:pt idx="973">
                  <c:v>3093.71849208944</c:v>
                </c:pt>
                <c:pt idx="974">
                  <c:v>3044.72799813143</c:v>
                </c:pt>
                <c:pt idx="975">
                  <c:v>2995.73741020241</c:v>
                </c:pt>
                <c:pt idx="976">
                  <c:v>2948.26321437141</c:v>
                </c:pt>
                <c:pt idx="977">
                  <c:v>2900.77543847034</c:v>
                </c:pt>
                <c:pt idx="978">
                  <c:v>2853.74950529786</c:v>
                </c:pt>
                <c:pt idx="979">
                  <c:v>2806.70104437334</c:v>
                </c:pt>
                <c:pt idx="980">
                  <c:v>2760.09793052206</c:v>
                </c:pt>
                <c:pt idx="981">
                  <c:v>2713.92951555277</c:v>
                </c:pt>
                <c:pt idx="982">
                  <c:v>2667.72495558235</c:v>
                </c:pt>
                <c:pt idx="983">
                  <c:v>2621.9402189571</c:v>
                </c:pt>
                <c:pt idx="984">
                  <c:v>2576.56560521209</c:v>
                </c:pt>
                <c:pt idx="985">
                  <c:v>2531.59174569387</c:v>
                </c:pt>
                <c:pt idx="986">
                  <c:v>2487.00958838699</c:v>
                </c:pt>
                <c:pt idx="987">
                  <c:v>2442.81038359576</c:v>
                </c:pt>
                <c:pt idx="988">
                  <c:v>2399.520513677</c:v>
                </c:pt>
                <c:pt idx="989">
                  <c:v>2357.55359278768</c:v>
                </c:pt>
                <c:pt idx="990">
                  <c:v>2315.93700827641</c:v>
                </c:pt>
                <c:pt idx="991">
                  <c:v>2274.66313904391</c:v>
                </c:pt>
                <c:pt idx="992">
                  <c:v>2233.7246094297</c:v>
                </c:pt>
                <c:pt idx="993">
                  <c:v>2193.11427859162</c:v>
                </c:pt>
                <c:pt idx="994">
                  <c:v>2156.20769853198</c:v>
                </c:pt>
                <c:pt idx="995">
                  <c:v>2124.63403309007</c:v>
                </c:pt>
                <c:pt idx="996">
                  <c:v>2093.94650252105</c:v>
                </c:pt>
                <c:pt idx="997">
                  <c:v>2064.13547740415</c:v>
                </c:pt>
                <c:pt idx="998">
                  <c:v>2030.99213236812</c:v>
                </c:pt>
                <c:pt idx="999">
                  <c:v>1994.22987617763</c:v>
                </c:pt>
                <c:pt idx="1000">
                  <c:v>1954.4174746192</c:v>
                </c:pt>
                <c:pt idx="1001">
                  <c:v>1915.79269819215</c:v>
                </c:pt>
                <c:pt idx="1002">
                  <c:v>1876.93200811814</c:v>
                </c:pt>
                <c:pt idx="1003">
                  <c:v>1837.83137776795</c:v>
                </c:pt>
                <c:pt idx="1004">
                  <c:v>1802.26580892812</c:v>
                </c:pt>
                <c:pt idx="1005">
                  <c:v>1770.85499581571</c:v>
                </c:pt>
                <c:pt idx="1006">
                  <c:v>1742.31847216553</c:v>
                </c:pt>
                <c:pt idx="1007">
                  <c:v>1713.52109391548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Sheet2!$AP$3</c:f>
              <c:strCache>
                <c:ptCount val="1"/>
                <c:pt idx="0">
                  <c:v>Battary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Sheet2!$AP$4:$AP$1011</c:f>
              <c:numCache>
                <c:formatCode>0</c:formatCode>
                <c:ptCount val="1008"/>
                <c:pt idx="0">
                  <c:v>2160.87887845019</c:v>
                </c:pt>
                <c:pt idx="1">
                  <c:v>2161.14622617565</c:v>
                </c:pt>
                <c:pt idx="2">
                  <c:v>2170.50432310393</c:v>
                </c:pt>
                <c:pt idx="3">
                  <c:v>2180.36766105522</c:v>
                </c:pt>
                <c:pt idx="4">
                  <c:v>2190.54568231676</c:v>
                </c:pt>
                <c:pt idx="5">
                  <c:v>2201.02598013865</c:v>
                </c:pt>
                <c:pt idx="6">
                  <c:v>2211.80487647143</c:v>
                </c:pt>
                <c:pt idx="7">
                  <c:v>2223.02496165589</c:v>
                </c:pt>
                <c:pt idx="8">
                  <c:v>2234.74577974775</c:v>
                </c:pt>
                <c:pt idx="9">
                  <c:v>2246.72432708249</c:v>
                </c:pt>
                <c:pt idx="10">
                  <c:v>2258.80764834722</c:v>
                </c:pt>
                <c:pt idx="11">
                  <c:v>2270.83488633896</c:v>
                </c:pt>
                <c:pt idx="12">
                  <c:v>2282.53982147408</c:v>
                </c:pt>
                <c:pt idx="13">
                  <c:v>2293.85364860019</c:v>
                </c:pt>
                <c:pt idx="14">
                  <c:v>2304.77615659066</c:v>
                </c:pt>
                <c:pt idx="15">
                  <c:v>2315.47288537452</c:v>
                </c:pt>
                <c:pt idx="16">
                  <c:v>2326.10204718112</c:v>
                </c:pt>
                <c:pt idx="17">
                  <c:v>2336.39422984536</c:v>
                </c:pt>
                <c:pt idx="18">
                  <c:v>2346.31320159628</c:v>
                </c:pt>
                <c:pt idx="19">
                  <c:v>2355.81641182178</c:v>
                </c:pt>
                <c:pt idx="20">
                  <c:v>2364.90160599614</c:v>
                </c:pt>
                <c:pt idx="21">
                  <c:v>2373.58279086631</c:v>
                </c:pt>
                <c:pt idx="22">
                  <c:v>2381.89231981212</c:v>
                </c:pt>
                <c:pt idx="23">
                  <c:v>2389.42471777987</c:v>
                </c:pt>
                <c:pt idx="24">
                  <c:v>2395.00016209111</c:v>
                </c:pt>
                <c:pt idx="25">
                  <c:v>2399.5035041808</c:v>
                </c:pt>
                <c:pt idx="26">
                  <c:v>2402.30342956004</c:v>
                </c:pt>
                <c:pt idx="27">
                  <c:v>2401.23810531239</c:v>
                </c:pt>
                <c:pt idx="28">
                  <c:v>2399.41175768597</c:v>
                </c:pt>
                <c:pt idx="29">
                  <c:v>2396.43234179768</c:v>
                </c:pt>
                <c:pt idx="30">
                  <c:v>2391.77619798884</c:v>
                </c:pt>
                <c:pt idx="31">
                  <c:v>2387.24083489904</c:v>
                </c:pt>
                <c:pt idx="32">
                  <c:v>2384.88679862469</c:v>
                </c:pt>
                <c:pt idx="33">
                  <c:v>2381.57733253171</c:v>
                </c:pt>
                <c:pt idx="34">
                  <c:v>2377.28406376919</c:v>
                </c:pt>
                <c:pt idx="35">
                  <c:v>2367.73143324319</c:v>
                </c:pt>
                <c:pt idx="36">
                  <c:v>2343.27160737524</c:v>
                </c:pt>
                <c:pt idx="37">
                  <c:v>2317.70186037749</c:v>
                </c:pt>
                <c:pt idx="38">
                  <c:v>2295.66822057006</c:v>
                </c:pt>
                <c:pt idx="39">
                  <c:v>2272.96905692435</c:v>
                </c:pt>
                <c:pt idx="40">
                  <c:v>2247.20316829555</c:v>
                </c:pt>
                <c:pt idx="41">
                  <c:v>2231.03852371531</c:v>
                </c:pt>
                <c:pt idx="42">
                  <c:v>2216.46638014884</c:v>
                </c:pt>
                <c:pt idx="43">
                  <c:v>2181.05096590379</c:v>
                </c:pt>
                <c:pt idx="44">
                  <c:v>2143.97869955091</c:v>
                </c:pt>
                <c:pt idx="45">
                  <c:v>2126.02305651869</c:v>
                </c:pt>
                <c:pt idx="46">
                  <c:v>2117.89413413624</c:v>
                </c:pt>
                <c:pt idx="47">
                  <c:v>2081.5524475</c:v>
                </c:pt>
                <c:pt idx="48">
                  <c:v>2040.02907707079</c:v>
                </c:pt>
                <c:pt idx="49">
                  <c:v>1996.05898729988</c:v>
                </c:pt>
                <c:pt idx="50">
                  <c:v>1948.41152117506</c:v>
                </c:pt>
                <c:pt idx="51">
                  <c:v>1896.6064990105</c:v>
                </c:pt>
                <c:pt idx="52">
                  <c:v>1844.52234446056</c:v>
                </c:pt>
                <c:pt idx="53">
                  <c:v>1793.61219809713</c:v>
                </c:pt>
                <c:pt idx="54">
                  <c:v>1742.39848535295</c:v>
                </c:pt>
                <c:pt idx="55">
                  <c:v>1689.89138953003</c:v>
                </c:pt>
                <c:pt idx="56">
                  <c:v>1637.76062548252</c:v>
                </c:pt>
                <c:pt idx="57">
                  <c:v>1590.56690414414</c:v>
                </c:pt>
                <c:pt idx="58">
                  <c:v>1548.33128104209</c:v>
                </c:pt>
                <c:pt idx="59">
                  <c:v>1505.33665087035</c:v>
                </c:pt>
                <c:pt idx="60">
                  <c:v>1460.76588273837</c:v>
                </c:pt>
                <c:pt idx="61">
                  <c:v>1416.3722277063</c:v>
                </c:pt>
                <c:pt idx="62">
                  <c:v>1371.28813354199</c:v>
                </c:pt>
                <c:pt idx="63">
                  <c:v>1327.62473762627</c:v>
                </c:pt>
                <c:pt idx="64">
                  <c:v>1284.44808461606</c:v>
                </c:pt>
                <c:pt idx="65">
                  <c:v>1240.66398153757</c:v>
                </c:pt>
                <c:pt idx="66">
                  <c:v>1193.23731749299</c:v>
                </c:pt>
                <c:pt idx="67">
                  <c:v>1144.11584232419</c:v>
                </c:pt>
                <c:pt idx="68">
                  <c:v>1094.60015971641</c:v>
                </c:pt>
                <c:pt idx="69">
                  <c:v>1045.33205552168</c:v>
                </c:pt>
                <c:pt idx="70">
                  <c:v>996.310291847919</c:v>
                </c:pt>
                <c:pt idx="71">
                  <c:v>947.533636992527</c:v>
                </c:pt>
                <c:pt idx="72">
                  <c:v>902.003550596597</c:v>
                </c:pt>
                <c:pt idx="73">
                  <c:v>859.772966484499</c:v>
                </c:pt>
                <c:pt idx="74">
                  <c:v>821.549124875476</c:v>
                </c:pt>
                <c:pt idx="75">
                  <c:v>791.927143916345</c:v>
                </c:pt>
                <c:pt idx="76">
                  <c:v>773.898208547315</c:v>
                </c:pt>
                <c:pt idx="77">
                  <c:v>766.257718002831</c:v>
                </c:pt>
                <c:pt idx="78">
                  <c:v>766.170365952536</c:v>
                </c:pt>
                <c:pt idx="79">
                  <c:v>770.243615326805</c:v>
                </c:pt>
                <c:pt idx="80">
                  <c:v>780.561940150315</c:v>
                </c:pt>
                <c:pt idx="81">
                  <c:v>791.272298349707</c:v>
                </c:pt>
                <c:pt idx="82">
                  <c:v>802.899229758102</c:v>
                </c:pt>
                <c:pt idx="83">
                  <c:v>814.211601509456</c:v>
                </c:pt>
                <c:pt idx="84">
                  <c:v>824.206736402052</c:v>
                </c:pt>
                <c:pt idx="85">
                  <c:v>832.827845620186</c:v>
                </c:pt>
                <c:pt idx="86">
                  <c:v>841.389274292229</c:v>
                </c:pt>
                <c:pt idx="87">
                  <c:v>850.068770820912</c:v>
                </c:pt>
                <c:pt idx="88">
                  <c:v>859.125094866951</c:v>
                </c:pt>
                <c:pt idx="89">
                  <c:v>869.67956229276</c:v>
                </c:pt>
                <c:pt idx="90">
                  <c:v>881.54625738144</c:v>
                </c:pt>
                <c:pt idx="91">
                  <c:v>893.428693994677</c:v>
                </c:pt>
                <c:pt idx="92">
                  <c:v>897.824024558114</c:v>
                </c:pt>
                <c:pt idx="93">
                  <c:v>897.226774140111</c:v>
                </c:pt>
                <c:pt idx="94">
                  <c:v>893.485991002299</c:v>
                </c:pt>
                <c:pt idx="95">
                  <c:v>892.405912869693</c:v>
                </c:pt>
                <c:pt idx="96">
                  <c:v>877.694327612372</c:v>
                </c:pt>
                <c:pt idx="97">
                  <c:v>845.010264422158</c:v>
                </c:pt>
                <c:pt idx="98">
                  <c:v>805.596805162604</c:v>
                </c:pt>
                <c:pt idx="99">
                  <c:v>766.380413199348</c:v>
                </c:pt>
                <c:pt idx="100">
                  <c:v>728.057654563531</c:v>
                </c:pt>
                <c:pt idx="101">
                  <c:v>690.857741422053</c:v>
                </c:pt>
                <c:pt idx="102">
                  <c:v>648.498766803413</c:v>
                </c:pt>
                <c:pt idx="103">
                  <c:v>607.082465402137</c:v>
                </c:pt>
                <c:pt idx="104">
                  <c:v>577.334749424706</c:v>
                </c:pt>
                <c:pt idx="105">
                  <c:v>554.881442563929</c:v>
                </c:pt>
                <c:pt idx="106">
                  <c:v>524.725500859551</c:v>
                </c:pt>
                <c:pt idx="107">
                  <c:v>500.238580028788</c:v>
                </c:pt>
                <c:pt idx="108">
                  <c:v>500.238580028788</c:v>
                </c:pt>
                <c:pt idx="109">
                  <c:v>500.238580028788</c:v>
                </c:pt>
                <c:pt idx="110">
                  <c:v>500.238580028788</c:v>
                </c:pt>
                <c:pt idx="111">
                  <c:v>500.238580028788</c:v>
                </c:pt>
                <c:pt idx="112">
                  <c:v>500.238580028788</c:v>
                </c:pt>
                <c:pt idx="113">
                  <c:v>500.238580028788</c:v>
                </c:pt>
                <c:pt idx="114">
                  <c:v>500.238580028788</c:v>
                </c:pt>
                <c:pt idx="115">
                  <c:v>500.238580028788</c:v>
                </c:pt>
                <c:pt idx="116">
                  <c:v>500.238580028788</c:v>
                </c:pt>
                <c:pt idx="117">
                  <c:v>500.238580028788</c:v>
                </c:pt>
                <c:pt idx="118">
                  <c:v>500.238580028788</c:v>
                </c:pt>
                <c:pt idx="119">
                  <c:v>500.238580028788</c:v>
                </c:pt>
                <c:pt idx="120">
                  <c:v>500.238580028788</c:v>
                </c:pt>
                <c:pt idx="121">
                  <c:v>500.238580028788</c:v>
                </c:pt>
                <c:pt idx="122">
                  <c:v>500.238580028788</c:v>
                </c:pt>
                <c:pt idx="123">
                  <c:v>500.238580028788</c:v>
                </c:pt>
                <c:pt idx="124">
                  <c:v>500.238580028788</c:v>
                </c:pt>
                <c:pt idx="125">
                  <c:v>500.238580028788</c:v>
                </c:pt>
                <c:pt idx="126">
                  <c:v>500.238580028788</c:v>
                </c:pt>
                <c:pt idx="127">
                  <c:v>500.238580028788</c:v>
                </c:pt>
                <c:pt idx="128">
                  <c:v>500.238580028788</c:v>
                </c:pt>
                <c:pt idx="129">
                  <c:v>500.238580028788</c:v>
                </c:pt>
                <c:pt idx="130">
                  <c:v>500.238580028788</c:v>
                </c:pt>
                <c:pt idx="131">
                  <c:v>500.238580028788</c:v>
                </c:pt>
                <c:pt idx="132">
                  <c:v>500.238580028788</c:v>
                </c:pt>
                <c:pt idx="133">
                  <c:v>500.238580028788</c:v>
                </c:pt>
                <c:pt idx="134">
                  <c:v>500.238580028788</c:v>
                </c:pt>
                <c:pt idx="135">
                  <c:v>500.238580028788</c:v>
                </c:pt>
                <c:pt idx="136">
                  <c:v>500.238580028788</c:v>
                </c:pt>
                <c:pt idx="137">
                  <c:v>500.238580028788</c:v>
                </c:pt>
                <c:pt idx="138">
                  <c:v>500.238580028788</c:v>
                </c:pt>
                <c:pt idx="139">
                  <c:v>500.238580028788</c:v>
                </c:pt>
                <c:pt idx="140">
                  <c:v>500.238580028788</c:v>
                </c:pt>
                <c:pt idx="141">
                  <c:v>500.238580028788</c:v>
                </c:pt>
                <c:pt idx="142">
                  <c:v>503.029170488152</c:v>
                </c:pt>
                <c:pt idx="143">
                  <c:v>509.89191585741</c:v>
                </c:pt>
                <c:pt idx="144">
                  <c:v>528.241425894572</c:v>
                </c:pt>
                <c:pt idx="145">
                  <c:v>549.540236665243</c:v>
                </c:pt>
                <c:pt idx="146">
                  <c:v>571.046503382061</c:v>
                </c:pt>
                <c:pt idx="147">
                  <c:v>592.376988765295</c:v>
                </c:pt>
                <c:pt idx="148">
                  <c:v>613.614471721612</c:v>
                </c:pt>
                <c:pt idx="149">
                  <c:v>634.759417263148</c:v>
                </c:pt>
                <c:pt idx="150">
                  <c:v>655.685538076976</c:v>
                </c:pt>
                <c:pt idx="151">
                  <c:v>676.414403286735</c:v>
                </c:pt>
                <c:pt idx="152">
                  <c:v>696.945049170445</c:v>
                </c:pt>
                <c:pt idx="153">
                  <c:v>717.321366824737</c:v>
                </c:pt>
                <c:pt idx="154">
                  <c:v>737.461252890757</c:v>
                </c:pt>
                <c:pt idx="155">
                  <c:v>757.459489526448</c:v>
                </c:pt>
                <c:pt idx="156">
                  <c:v>777.358709978959</c:v>
                </c:pt>
                <c:pt idx="157">
                  <c:v>797.201334329209</c:v>
                </c:pt>
                <c:pt idx="158">
                  <c:v>816.973995557706</c:v>
                </c:pt>
                <c:pt idx="159">
                  <c:v>836.791118480062</c:v>
                </c:pt>
                <c:pt idx="160">
                  <c:v>856.997630787805</c:v>
                </c:pt>
                <c:pt idx="161">
                  <c:v>877.26203553401</c:v>
                </c:pt>
                <c:pt idx="162">
                  <c:v>897.498243256484</c:v>
                </c:pt>
                <c:pt idx="163">
                  <c:v>917.661544940346</c:v>
                </c:pt>
                <c:pt idx="164">
                  <c:v>937.707455115788</c:v>
                </c:pt>
                <c:pt idx="165">
                  <c:v>947.125181979626</c:v>
                </c:pt>
                <c:pt idx="166">
                  <c:v>945.958050118282</c:v>
                </c:pt>
                <c:pt idx="167">
                  <c:v>934.551786232041</c:v>
                </c:pt>
                <c:pt idx="168">
                  <c:v>914.91438672747</c:v>
                </c:pt>
                <c:pt idx="169">
                  <c:v>894.425544731014</c:v>
                </c:pt>
                <c:pt idx="170">
                  <c:v>872.689795092688</c:v>
                </c:pt>
                <c:pt idx="171">
                  <c:v>848.06189086922</c:v>
                </c:pt>
                <c:pt idx="172">
                  <c:v>823.500552092796</c:v>
                </c:pt>
                <c:pt idx="173">
                  <c:v>796.789427417661</c:v>
                </c:pt>
                <c:pt idx="174">
                  <c:v>765.826765773309</c:v>
                </c:pt>
                <c:pt idx="175">
                  <c:v>732.72465817792</c:v>
                </c:pt>
                <c:pt idx="176">
                  <c:v>699.417320379767</c:v>
                </c:pt>
                <c:pt idx="177">
                  <c:v>662.233278529864</c:v>
                </c:pt>
                <c:pt idx="178">
                  <c:v>621.579508741062</c:v>
                </c:pt>
                <c:pt idx="179">
                  <c:v>578.358081875278</c:v>
                </c:pt>
                <c:pt idx="180">
                  <c:v>534.33442881049</c:v>
                </c:pt>
                <c:pt idx="181">
                  <c:v>500.238580028788</c:v>
                </c:pt>
                <c:pt idx="182">
                  <c:v>500.238580028788</c:v>
                </c:pt>
                <c:pt idx="183">
                  <c:v>500.238580028788</c:v>
                </c:pt>
                <c:pt idx="184">
                  <c:v>500.238580028788</c:v>
                </c:pt>
                <c:pt idx="185">
                  <c:v>500.238580028788</c:v>
                </c:pt>
                <c:pt idx="186">
                  <c:v>500.238580028788</c:v>
                </c:pt>
                <c:pt idx="187">
                  <c:v>500.238580028788</c:v>
                </c:pt>
                <c:pt idx="188">
                  <c:v>500.238580028788</c:v>
                </c:pt>
                <c:pt idx="189">
                  <c:v>500.238580028788</c:v>
                </c:pt>
                <c:pt idx="190">
                  <c:v>500.238580028788</c:v>
                </c:pt>
                <c:pt idx="191">
                  <c:v>500.238580028788</c:v>
                </c:pt>
                <c:pt idx="192">
                  <c:v>500.238580028788</c:v>
                </c:pt>
                <c:pt idx="193">
                  <c:v>500.238580028788</c:v>
                </c:pt>
                <c:pt idx="194">
                  <c:v>500.238580028788</c:v>
                </c:pt>
                <c:pt idx="195">
                  <c:v>500.238580028788</c:v>
                </c:pt>
                <c:pt idx="196">
                  <c:v>500.238580028788</c:v>
                </c:pt>
                <c:pt idx="197">
                  <c:v>500.238580028788</c:v>
                </c:pt>
                <c:pt idx="198">
                  <c:v>500.238580028788</c:v>
                </c:pt>
                <c:pt idx="199">
                  <c:v>500.238580028788</c:v>
                </c:pt>
                <c:pt idx="200">
                  <c:v>500.238580028788</c:v>
                </c:pt>
                <c:pt idx="201">
                  <c:v>500.238580028788</c:v>
                </c:pt>
                <c:pt idx="202">
                  <c:v>500.238580028788</c:v>
                </c:pt>
                <c:pt idx="203">
                  <c:v>500.238580028788</c:v>
                </c:pt>
                <c:pt idx="204">
                  <c:v>500.238580028788</c:v>
                </c:pt>
                <c:pt idx="205">
                  <c:v>500.238580028788</c:v>
                </c:pt>
                <c:pt idx="206">
                  <c:v>500.238580028788</c:v>
                </c:pt>
                <c:pt idx="207">
                  <c:v>500.238580028788</c:v>
                </c:pt>
                <c:pt idx="208">
                  <c:v>500.238580028788</c:v>
                </c:pt>
                <c:pt idx="209">
                  <c:v>500.238580028788</c:v>
                </c:pt>
                <c:pt idx="210">
                  <c:v>500.238580028788</c:v>
                </c:pt>
                <c:pt idx="211">
                  <c:v>500.238580028788</c:v>
                </c:pt>
                <c:pt idx="212">
                  <c:v>500.238580028788</c:v>
                </c:pt>
                <c:pt idx="213">
                  <c:v>500.238580028788</c:v>
                </c:pt>
                <c:pt idx="214">
                  <c:v>500.238580028788</c:v>
                </c:pt>
                <c:pt idx="215">
                  <c:v>500.238580028788</c:v>
                </c:pt>
                <c:pt idx="216">
                  <c:v>500.238580028788</c:v>
                </c:pt>
                <c:pt idx="217">
                  <c:v>500.238580028788</c:v>
                </c:pt>
                <c:pt idx="218">
                  <c:v>500.238580028788</c:v>
                </c:pt>
                <c:pt idx="219">
                  <c:v>500.238580028788</c:v>
                </c:pt>
                <c:pt idx="220">
                  <c:v>505.360524854634</c:v>
                </c:pt>
                <c:pt idx="221">
                  <c:v>520.199315130505</c:v>
                </c:pt>
                <c:pt idx="222">
                  <c:v>534.865436454996</c:v>
                </c:pt>
                <c:pt idx="223">
                  <c:v>549.101377172865</c:v>
                </c:pt>
                <c:pt idx="224">
                  <c:v>557.316232659633</c:v>
                </c:pt>
                <c:pt idx="225">
                  <c:v>555.65035497849</c:v>
                </c:pt>
                <c:pt idx="226">
                  <c:v>550.337032245234</c:v>
                </c:pt>
                <c:pt idx="227">
                  <c:v>550.340038129028</c:v>
                </c:pt>
                <c:pt idx="228">
                  <c:v>554.799305838526</c:v>
                </c:pt>
                <c:pt idx="229">
                  <c:v>558.680527209478</c:v>
                </c:pt>
                <c:pt idx="230">
                  <c:v>566.182992473574</c:v>
                </c:pt>
                <c:pt idx="231">
                  <c:v>576.02207041135</c:v>
                </c:pt>
                <c:pt idx="232">
                  <c:v>587.316377959438</c:v>
                </c:pt>
                <c:pt idx="233">
                  <c:v>599.694963969784</c:v>
                </c:pt>
                <c:pt idx="234">
                  <c:v>612.760457050079</c:v>
                </c:pt>
                <c:pt idx="235">
                  <c:v>626.379747664973</c:v>
                </c:pt>
                <c:pt idx="236">
                  <c:v>640.693391826792</c:v>
                </c:pt>
                <c:pt idx="237">
                  <c:v>655.392742767802</c:v>
                </c:pt>
                <c:pt idx="238">
                  <c:v>670.238946954107</c:v>
                </c:pt>
                <c:pt idx="239">
                  <c:v>685.30537011948</c:v>
                </c:pt>
                <c:pt idx="240">
                  <c:v>700.625036169027</c:v>
                </c:pt>
                <c:pt idx="241">
                  <c:v>716.123553888326</c:v>
                </c:pt>
                <c:pt idx="242">
                  <c:v>731.778579019028</c:v>
                </c:pt>
                <c:pt idx="243">
                  <c:v>747.279279024077</c:v>
                </c:pt>
                <c:pt idx="244">
                  <c:v>762.4811505291</c:v>
                </c:pt>
                <c:pt idx="245">
                  <c:v>777.618712676599</c:v>
                </c:pt>
                <c:pt idx="246">
                  <c:v>792.80148701336</c:v>
                </c:pt>
                <c:pt idx="247">
                  <c:v>808.116997478437</c:v>
                </c:pt>
                <c:pt idx="248">
                  <c:v>823.872680391189</c:v>
                </c:pt>
                <c:pt idx="249">
                  <c:v>839.808934889377</c:v>
                </c:pt>
                <c:pt idx="250">
                  <c:v>855.589458115074</c:v>
                </c:pt>
                <c:pt idx="251">
                  <c:v>871.072678724642</c:v>
                </c:pt>
                <c:pt idx="252">
                  <c:v>885.964658231163</c:v>
                </c:pt>
                <c:pt idx="253">
                  <c:v>896.336950896688</c:v>
                </c:pt>
                <c:pt idx="254">
                  <c:v>901.430635846993</c:v>
                </c:pt>
                <c:pt idx="255">
                  <c:v>913.228275567902</c:v>
                </c:pt>
                <c:pt idx="256">
                  <c:v>921.123477090206</c:v>
                </c:pt>
                <c:pt idx="257">
                  <c:v>927.841377604899</c:v>
                </c:pt>
                <c:pt idx="258">
                  <c:v>933.036863617019</c:v>
                </c:pt>
                <c:pt idx="259">
                  <c:v>937.596022199077</c:v>
                </c:pt>
                <c:pt idx="260">
                  <c:v>943.345284988226</c:v>
                </c:pt>
                <c:pt idx="261">
                  <c:v>952.226751463429</c:v>
                </c:pt>
                <c:pt idx="262">
                  <c:v>961.228585606256</c:v>
                </c:pt>
                <c:pt idx="263">
                  <c:v>969.965060578368</c:v>
                </c:pt>
                <c:pt idx="264">
                  <c:v>978.32732817562</c:v>
                </c:pt>
                <c:pt idx="265">
                  <c:v>984.88128058582</c:v>
                </c:pt>
                <c:pt idx="266">
                  <c:v>992.709742083035</c:v>
                </c:pt>
                <c:pt idx="267">
                  <c:v>1001.42823627276</c:v>
                </c:pt>
                <c:pt idx="268">
                  <c:v>1011.58318799154</c:v>
                </c:pt>
                <c:pt idx="269">
                  <c:v>1016.71291495173</c:v>
                </c:pt>
                <c:pt idx="270">
                  <c:v>1006.9145902418</c:v>
                </c:pt>
                <c:pt idx="271">
                  <c:v>990.2752973521</c:v>
                </c:pt>
                <c:pt idx="272">
                  <c:v>968.789402845072</c:v>
                </c:pt>
                <c:pt idx="273">
                  <c:v>944.054133353423</c:v>
                </c:pt>
                <c:pt idx="274">
                  <c:v>921.736689909158</c:v>
                </c:pt>
                <c:pt idx="275">
                  <c:v>907.24973332128</c:v>
                </c:pt>
                <c:pt idx="276">
                  <c:v>892.68883800502</c:v>
                </c:pt>
                <c:pt idx="277">
                  <c:v>875.014257878225</c:v>
                </c:pt>
                <c:pt idx="278">
                  <c:v>854.198919975451</c:v>
                </c:pt>
                <c:pt idx="279">
                  <c:v>831.302925041848</c:v>
                </c:pt>
                <c:pt idx="280">
                  <c:v>806.775222457883</c:v>
                </c:pt>
                <c:pt idx="281">
                  <c:v>780.5305022087</c:v>
                </c:pt>
                <c:pt idx="282">
                  <c:v>753.315616671875</c:v>
                </c:pt>
                <c:pt idx="283">
                  <c:v>725.244953710881</c:v>
                </c:pt>
                <c:pt idx="284">
                  <c:v>696.115755175804</c:v>
                </c:pt>
                <c:pt idx="285">
                  <c:v>666.503869300069</c:v>
                </c:pt>
                <c:pt idx="286">
                  <c:v>636.751153964824</c:v>
                </c:pt>
                <c:pt idx="287">
                  <c:v>607.036461465514</c:v>
                </c:pt>
                <c:pt idx="288">
                  <c:v>577.376453539812</c:v>
                </c:pt>
                <c:pt idx="289">
                  <c:v>551.098173542758</c:v>
                </c:pt>
                <c:pt idx="290">
                  <c:v>532.455473580311</c:v>
                </c:pt>
                <c:pt idx="291">
                  <c:v>520.395629133493</c:v>
                </c:pt>
                <c:pt idx="292">
                  <c:v>519.991612027891</c:v>
                </c:pt>
                <c:pt idx="293">
                  <c:v>533.108004856286</c:v>
                </c:pt>
                <c:pt idx="294">
                  <c:v>545.810628883082</c:v>
                </c:pt>
                <c:pt idx="295">
                  <c:v>558.777101766019</c:v>
                </c:pt>
                <c:pt idx="296">
                  <c:v>572.469359157333</c:v>
                </c:pt>
                <c:pt idx="297">
                  <c:v>586.25793026169</c:v>
                </c:pt>
                <c:pt idx="298">
                  <c:v>600.100408510526</c:v>
                </c:pt>
                <c:pt idx="299">
                  <c:v>613.926324368117</c:v>
                </c:pt>
                <c:pt idx="300">
                  <c:v>627.81863564642</c:v>
                </c:pt>
                <c:pt idx="301">
                  <c:v>641.562510368332</c:v>
                </c:pt>
                <c:pt idx="302">
                  <c:v>655.075815716634</c:v>
                </c:pt>
                <c:pt idx="303">
                  <c:v>668.399679538195</c:v>
                </c:pt>
                <c:pt idx="304">
                  <c:v>681.647174040648</c:v>
                </c:pt>
                <c:pt idx="305">
                  <c:v>694.620756070589</c:v>
                </c:pt>
                <c:pt idx="306">
                  <c:v>707.44659519038</c:v>
                </c:pt>
                <c:pt idx="307">
                  <c:v>720.256080114572</c:v>
                </c:pt>
                <c:pt idx="308">
                  <c:v>732.924492614143</c:v>
                </c:pt>
                <c:pt idx="309">
                  <c:v>745.502263051216</c:v>
                </c:pt>
                <c:pt idx="310">
                  <c:v>758.002519636104</c:v>
                </c:pt>
                <c:pt idx="311">
                  <c:v>770.171174938067</c:v>
                </c:pt>
                <c:pt idx="312">
                  <c:v>782.239011963521</c:v>
                </c:pt>
                <c:pt idx="313">
                  <c:v>794.221159803847</c:v>
                </c:pt>
                <c:pt idx="314">
                  <c:v>806.007871904972</c:v>
                </c:pt>
                <c:pt idx="315">
                  <c:v>817.713225445591</c:v>
                </c:pt>
                <c:pt idx="316">
                  <c:v>828.395777218507</c:v>
                </c:pt>
                <c:pt idx="317">
                  <c:v>838.420416232559</c:v>
                </c:pt>
                <c:pt idx="318">
                  <c:v>847.65685705154</c:v>
                </c:pt>
                <c:pt idx="319">
                  <c:v>855.117465666426</c:v>
                </c:pt>
                <c:pt idx="320">
                  <c:v>860.692171238238</c:v>
                </c:pt>
                <c:pt idx="321">
                  <c:v>864.80867828219</c:v>
                </c:pt>
                <c:pt idx="322">
                  <c:v>866.474902790923</c:v>
                </c:pt>
                <c:pt idx="323">
                  <c:v>866.764871177113</c:v>
                </c:pt>
                <c:pt idx="324">
                  <c:v>865.297414721371</c:v>
                </c:pt>
                <c:pt idx="325">
                  <c:v>863.472120547908</c:v>
                </c:pt>
                <c:pt idx="326">
                  <c:v>862.208327845313</c:v>
                </c:pt>
                <c:pt idx="327">
                  <c:v>863.89242910623</c:v>
                </c:pt>
                <c:pt idx="328">
                  <c:v>867.802809860843</c:v>
                </c:pt>
                <c:pt idx="329">
                  <c:v>875.634588711683</c:v>
                </c:pt>
                <c:pt idx="330">
                  <c:v>885.268008668268</c:v>
                </c:pt>
                <c:pt idx="331">
                  <c:v>895.141861525071</c:v>
                </c:pt>
                <c:pt idx="332">
                  <c:v>904.776220117589</c:v>
                </c:pt>
                <c:pt idx="333">
                  <c:v>912.137456917145</c:v>
                </c:pt>
                <c:pt idx="334">
                  <c:v>917.312987532703</c:v>
                </c:pt>
                <c:pt idx="335">
                  <c:v>921.857165495184</c:v>
                </c:pt>
                <c:pt idx="336">
                  <c:v>925.651272567852</c:v>
                </c:pt>
                <c:pt idx="337">
                  <c:v>928.621059105157</c:v>
                </c:pt>
                <c:pt idx="338">
                  <c:v>932.695296709775</c:v>
                </c:pt>
                <c:pt idx="339">
                  <c:v>937.44921312637</c:v>
                </c:pt>
                <c:pt idx="340">
                  <c:v>941.812759960882</c:v>
                </c:pt>
                <c:pt idx="341">
                  <c:v>946.016039061221</c:v>
                </c:pt>
                <c:pt idx="342">
                  <c:v>949.706901766059</c:v>
                </c:pt>
                <c:pt idx="343">
                  <c:v>952.841110157373</c:v>
                </c:pt>
                <c:pt idx="344">
                  <c:v>955.64374750673</c:v>
                </c:pt>
                <c:pt idx="345">
                  <c:v>958.78727166934</c:v>
                </c:pt>
                <c:pt idx="346">
                  <c:v>962.895928211138</c:v>
                </c:pt>
                <c:pt idx="347">
                  <c:v>967.457891470226</c:v>
                </c:pt>
                <c:pt idx="348">
                  <c:v>972.617144913018</c:v>
                </c:pt>
                <c:pt idx="349">
                  <c:v>977.862727088597</c:v>
                </c:pt>
                <c:pt idx="350">
                  <c:v>982.885131353298</c:v>
                </c:pt>
                <c:pt idx="351">
                  <c:v>987.600648596676</c:v>
                </c:pt>
                <c:pt idx="352">
                  <c:v>991.939638253836</c:v>
                </c:pt>
                <c:pt idx="353">
                  <c:v>995.699232962711</c:v>
                </c:pt>
                <c:pt idx="354">
                  <c:v>999.491704698041</c:v>
                </c:pt>
                <c:pt idx="355">
                  <c:v>1003.9262640747</c:v>
                </c:pt>
                <c:pt idx="356">
                  <c:v>1009.03772565447</c:v>
                </c:pt>
                <c:pt idx="357">
                  <c:v>1014.71642992634</c:v>
                </c:pt>
                <c:pt idx="358">
                  <c:v>1021.02096567685</c:v>
                </c:pt>
                <c:pt idx="359">
                  <c:v>1027.62742874861</c:v>
                </c:pt>
                <c:pt idx="360">
                  <c:v>1033.94150950501</c:v>
                </c:pt>
                <c:pt idx="361">
                  <c:v>1039.59319485763</c:v>
                </c:pt>
                <c:pt idx="362">
                  <c:v>1044.63357178348</c:v>
                </c:pt>
                <c:pt idx="363">
                  <c:v>1049.10957182471</c:v>
                </c:pt>
                <c:pt idx="364">
                  <c:v>1053.16929186573</c:v>
                </c:pt>
                <c:pt idx="365">
                  <c:v>1057.08976330655</c:v>
                </c:pt>
                <c:pt idx="366">
                  <c:v>1061.71700739016</c:v>
                </c:pt>
                <c:pt idx="367">
                  <c:v>1067.14986525335</c:v>
                </c:pt>
                <c:pt idx="368">
                  <c:v>1073.44670882723</c:v>
                </c:pt>
                <c:pt idx="369">
                  <c:v>1080.52716818324</c:v>
                </c:pt>
                <c:pt idx="370">
                  <c:v>1088.38732524246</c:v>
                </c:pt>
                <c:pt idx="371">
                  <c:v>1096.4431565164</c:v>
                </c:pt>
                <c:pt idx="372">
                  <c:v>1104.58155863396</c:v>
                </c:pt>
                <c:pt idx="373">
                  <c:v>1112.69291874093</c:v>
                </c:pt>
                <c:pt idx="374">
                  <c:v>1120.66427204737</c:v>
                </c:pt>
                <c:pt idx="375">
                  <c:v>1128.52946858728</c:v>
                </c:pt>
                <c:pt idx="376">
                  <c:v>1136.29196414449</c:v>
                </c:pt>
                <c:pt idx="377">
                  <c:v>1144.39784722391</c:v>
                </c:pt>
                <c:pt idx="378">
                  <c:v>1152.38910088793</c:v>
                </c:pt>
                <c:pt idx="379">
                  <c:v>1159.80999828364</c:v>
                </c:pt>
                <c:pt idx="380">
                  <c:v>1166.62829119236</c:v>
                </c:pt>
                <c:pt idx="381">
                  <c:v>1173.35204263654</c:v>
                </c:pt>
                <c:pt idx="382">
                  <c:v>1179.5390753235</c:v>
                </c:pt>
                <c:pt idx="383">
                  <c:v>1185.16087284703</c:v>
                </c:pt>
                <c:pt idx="384">
                  <c:v>1190.72336138294</c:v>
                </c:pt>
                <c:pt idx="385">
                  <c:v>1196.67533747617</c:v>
                </c:pt>
                <c:pt idx="386">
                  <c:v>1201.80000368893</c:v>
                </c:pt>
                <c:pt idx="387">
                  <c:v>1206.16097157063</c:v>
                </c:pt>
                <c:pt idx="388">
                  <c:v>1210.34900961292</c:v>
                </c:pt>
                <c:pt idx="389">
                  <c:v>1214.294782465</c:v>
                </c:pt>
                <c:pt idx="390">
                  <c:v>1217.61632645282</c:v>
                </c:pt>
                <c:pt idx="391">
                  <c:v>1221.0265627207</c:v>
                </c:pt>
                <c:pt idx="392">
                  <c:v>1224.61962280724</c:v>
                </c:pt>
                <c:pt idx="393">
                  <c:v>1228.28149259335</c:v>
                </c:pt>
                <c:pt idx="394">
                  <c:v>1232.08007803053</c:v>
                </c:pt>
                <c:pt idx="395">
                  <c:v>1236.00982054052</c:v>
                </c:pt>
                <c:pt idx="396">
                  <c:v>1239.95696433796</c:v>
                </c:pt>
                <c:pt idx="397">
                  <c:v>1243.50802241641</c:v>
                </c:pt>
                <c:pt idx="398">
                  <c:v>1246.78392520447</c:v>
                </c:pt>
                <c:pt idx="399">
                  <c:v>1249.2263984786</c:v>
                </c:pt>
                <c:pt idx="400">
                  <c:v>1250.15515938635</c:v>
                </c:pt>
                <c:pt idx="401">
                  <c:v>1249.07272648956</c:v>
                </c:pt>
                <c:pt idx="402">
                  <c:v>1246.24850575726</c:v>
                </c:pt>
                <c:pt idx="403">
                  <c:v>1243.21123112861</c:v>
                </c:pt>
                <c:pt idx="404">
                  <c:v>1240.58109287311</c:v>
                </c:pt>
                <c:pt idx="405">
                  <c:v>1239.19650530889</c:v>
                </c:pt>
                <c:pt idx="406">
                  <c:v>1239.77371568249</c:v>
                </c:pt>
                <c:pt idx="407">
                  <c:v>1242.30389000422</c:v>
                </c:pt>
                <c:pt idx="408">
                  <c:v>1245.16168845435</c:v>
                </c:pt>
                <c:pt idx="409">
                  <c:v>1248.25089791222</c:v>
                </c:pt>
                <c:pt idx="410">
                  <c:v>1251.7409863228</c:v>
                </c:pt>
                <c:pt idx="411">
                  <c:v>1256.63809929133</c:v>
                </c:pt>
                <c:pt idx="412">
                  <c:v>1260.16412346433</c:v>
                </c:pt>
                <c:pt idx="413">
                  <c:v>1256.53246557299</c:v>
                </c:pt>
                <c:pt idx="414">
                  <c:v>1246.14417411375</c:v>
                </c:pt>
                <c:pt idx="415">
                  <c:v>1229.04732646752</c:v>
                </c:pt>
                <c:pt idx="416">
                  <c:v>1205.55362791266</c:v>
                </c:pt>
                <c:pt idx="417">
                  <c:v>1178.72182565546</c:v>
                </c:pt>
                <c:pt idx="418">
                  <c:v>1149.40013348177</c:v>
                </c:pt>
                <c:pt idx="419">
                  <c:v>1117.94632905176</c:v>
                </c:pt>
                <c:pt idx="420">
                  <c:v>1084.52809005238</c:v>
                </c:pt>
                <c:pt idx="421">
                  <c:v>1050.32488492565</c:v>
                </c:pt>
                <c:pt idx="422">
                  <c:v>1017.4185781885</c:v>
                </c:pt>
                <c:pt idx="423">
                  <c:v>986.951289308814</c:v>
                </c:pt>
                <c:pt idx="424">
                  <c:v>959.651614651303</c:v>
                </c:pt>
                <c:pt idx="425">
                  <c:v>934.616586515227</c:v>
                </c:pt>
                <c:pt idx="426">
                  <c:v>909.10488166798</c:v>
                </c:pt>
                <c:pt idx="427">
                  <c:v>882.672309419044</c:v>
                </c:pt>
                <c:pt idx="428">
                  <c:v>855.854307438759</c:v>
                </c:pt>
                <c:pt idx="429">
                  <c:v>829.446043616524</c:v>
                </c:pt>
                <c:pt idx="430">
                  <c:v>803.451487780067</c:v>
                </c:pt>
                <c:pt idx="431">
                  <c:v>778.960330648718</c:v>
                </c:pt>
                <c:pt idx="432">
                  <c:v>755.124870043766</c:v>
                </c:pt>
                <c:pt idx="433">
                  <c:v>731.492846001099</c:v>
                </c:pt>
                <c:pt idx="434">
                  <c:v>707.260370967534</c:v>
                </c:pt>
                <c:pt idx="435">
                  <c:v>682.552021272099</c:v>
                </c:pt>
                <c:pt idx="436">
                  <c:v>657.976842954771</c:v>
                </c:pt>
                <c:pt idx="437">
                  <c:v>633.847133121623</c:v>
                </c:pt>
                <c:pt idx="438">
                  <c:v>610.073997763566</c:v>
                </c:pt>
                <c:pt idx="439">
                  <c:v>586.573802156374</c:v>
                </c:pt>
                <c:pt idx="440">
                  <c:v>563.259718638328</c:v>
                </c:pt>
                <c:pt idx="441">
                  <c:v>542.778296036499</c:v>
                </c:pt>
                <c:pt idx="442">
                  <c:v>527.059785109535</c:v>
                </c:pt>
                <c:pt idx="443">
                  <c:v>518.549165258342</c:v>
                </c:pt>
                <c:pt idx="444">
                  <c:v>524.578291307459</c:v>
                </c:pt>
                <c:pt idx="445">
                  <c:v>542.806617751066</c:v>
                </c:pt>
                <c:pt idx="446">
                  <c:v>560.546002562455</c:v>
                </c:pt>
                <c:pt idx="447">
                  <c:v>572.892377198903</c:v>
                </c:pt>
                <c:pt idx="448">
                  <c:v>573.55520047706</c:v>
                </c:pt>
                <c:pt idx="449">
                  <c:v>563.600232673864</c:v>
                </c:pt>
                <c:pt idx="450">
                  <c:v>548.947276982291</c:v>
                </c:pt>
                <c:pt idx="451">
                  <c:v>538.742922132145</c:v>
                </c:pt>
                <c:pt idx="452">
                  <c:v>537.78862139121</c:v>
                </c:pt>
                <c:pt idx="453">
                  <c:v>541.161565354009</c:v>
                </c:pt>
                <c:pt idx="454">
                  <c:v>540.344615841409</c:v>
                </c:pt>
                <c:pt idx="455">
                  <c:v>535.301327515506</c:v>
                </c:pt>
                <c:pt idx="456">
                  <c:v>525.73584168018</c:v>
                </c:pt>
                <c:pt idx="457">
                  <c:v>510.783600805392</c:v>
                </c:pt>
                <c:pt idx="458">
                  <c:v>500.238580028788</c:v>
                </c:pt>
                <c:pt idx="459">
                  <c:v>500.238580028788</c:v>
                </c:pt>
                <c:pt idx="460">
                  <c:v>500.238580028788</c:v>
                </c:pt>
                <c:pt idx="461">
                  <c:v>500.238580028788</c:v>
                </c:pt>
                <c:pt idx="462">
                  <c:v>500.238580028788</c:v>
                </c:pt>
                <c:pt idx="463">
                  <c:v>500.238580028788</c:v>
                </c:pt>
                <c:pt idx="464">
                  <c:v>500.238580028788</c:v>
                </c:pt>
                <c:pt idx="465">
                  <c:v>500.238580028788</c:v>
                </c:pt>
                <c:pt idx="466">
                  <c:v>500.238580028788</c:v>
                </c:pt>
                <c:pt idx="467">
                  <c:v>500.238580028788</c:v>
                </c:pt>
                <c:pt idx="468">
                  <c:v>500.238580028788</c:v>
                </c:pt>
                <c:pt idx="469">
                  <c:v>500.238580028788</c:v>
                </c:pt>
                <c:pt idx="470">
                  <c:v>500.238580028788</c:v>
                </c:pt>
                <c:pt idx="471">
                  <c:v>500.238580028788</c:v>
                </c:pt>
                <c:pt idx="472">
                  <c:v>500.238580028788</c:v>
                </c:pt>
                <c:pt idx="473">
                  <c:v>500.238580028788</c:v>
                </c:pt>
                <c:pt idx="474">
                  <c:v>500.238580028788</c:v>
                </c:pt>
                <c:pt idx="475">
                  <c:v>500.238580028788</c:v>
                </c:pt>
                <c:pt idx="476">
                  <c:v>500.238580028788</c:v>
                </c:pt>
                <c:pt idx="477">
                  <c:v>500.238580028788</c:v>
                </c:pt>
                <c:pt idx="478">
                  <c:v>500.238580028788</c:v>
                </c:pt>
                <c:pt idx="479">
                  <c:v>500.238580028788</c:v>
                </c:pt>
                <c:pt idx="480">
                  <c:v>500.238580028788</c:v>
                </c:pt>
                <c:pt idx="481">
                  <c:v>500.238580028788</c:v>
                </c:pt>
                <c:pt idx="482">
                  <c:v>500.238580028788</c:v>
                </c:pt>
                <c:pt idx="483">
                  <c:v>500.238580028788</c:v>
                </c:pt>
                <c:pt idx="484">
                  <c:v>504.666580028788</c:v>
                </c:pt>
                <c:pt idx="485">
                  <c:v>508.678540028788</c:v>
                </c:pt>
                <c:pt idx="486">
                  <c:v>512.080565228788</c:v>
                </c:pt>
                <c:pt idx="487">
                  <c:v>516.441555302789</c:v>
                </c:pt>
                <c:pt idx="488">
                  <c:v>522.464565426419</c:v>
                </c:pt>
                <c:pt idx="489">
                  <c:v>530.28948549943</c:v>
                </c:pt>
                <c:pt idx="490">
                  <c:v>540.368480972077</c:v>
                </c:pt>
                <c:pt idx="491">
                  <c:v>552.697106467361</c:v>
                </c:pt>
                <c:pt idx="492">
                  <c:v>565.497413835168</c:v>
                </c:pt>
                <c:pt idx="493">
                  <c:v>578.293194666136</c:v>
                </c:pt>
                <c:pt idx="494">
                  <c:v>591.167346592949</c:v>
                </c:pt>
                <c:pt idx="495">
                  <c:v>604.107777760128</c:v>
                </c:pt>
                <c:pt idx="496">
                  <c:v>617.130731771472</c:v>
                </c:pt>
                <c:pt idx="497">
                  <c:v>630.260171012758</c:v>
                </c:pt>
                <c:pt idx="498">
                  <c:v>643.526763057838</c:v>
                </c:pt>
                <c:pt idx="499">
                  <c:v>656.932747142693</c:v>
                </c:pt>
                <c:pt idx="500">
                  <c:v>670.404301307124</c:v>
                </c:pt>
                <c:pt idx="501">
                  <c:v>683.933297700732</c:v>
                </c:pt>
                <c:pt idx="502">
                  <c:v>697.377099112372</c:v>
                </c:pt>
                <c:pt idx="503">
                  <c:v>710.550881516954</c:v>
                </c:pt>
                <c:pt idx="504">
                  <c:v>723.460870009514</c:v>
                </c:pt>
                <c:pt idx="505">
                  <c:v>736.09960855961</c:v>
                </c:pt>
                <c:pt idx="506">
                  <c:v>748.320253416956</c:v>
                </c:pt>
                <c:pt idx="507">
                  <c:v>760.358895050015</c:v>
                </c:pt>
                <c:pt idx="508">
                  <c:v>772.529418474909</c:v>
                </c:pt>
                <c:pt idx="509">
                  <c:v>785.155839282678</c:v>
                </c:pt>
                <c:pt idx="510">
                  <c:v>798.472802986409</c:v>
                </c:pt>
                <c:pt idx="511">
                  <c:v>812.659181871621</c:v>
                </c:pt>
                <c:pt idx="512">
                  <c:v>827.946578862406</c:v>
                </c:pt>
                <c:pt idx="513">
                  <c:v>844.138388868238</c:v>
                </c:pt>
                <c:pt idx="514">
                  <c:v>860.876164824041</c:v>
                </c:pt>
                <c:pt idx="515">
                  <c:v>877.948526900065</c:v>
                </c:pt>
                <c:pt idx="516">
                  <c:v>895.097377165708</c:v>
                </c:pt>
                <c:pt idx="517">
                  <c:v>912.080533180024</c:v>
                </c:pt>
                <c:pt idx="518">
                  <c:v>929.005098414268</c:v>
                </c:pt>
                <c:pt idx="519">
                  <c:v>945.85966582234</c:v>
                </c:pt>
                <c:pt idx="520">
                  <c:v>962.452510393372</c:v>
                </c:pt>
                <c:pt idx="521">
                  <c:v>978.568490741549</c:v>
                </c:pt>
                <c:pt idx="522">
                  <c:v>994.022791187986</c:v>
                </c:pt>
                <c:pt idx="523">
                  <c:v>1008.65784513219</c:v>
                </c:pt>
                <c:pt idx="524">
                  <c:v>1022.44752380667</c:v>
                </c:pt>
                <c:pt idx="525">
                  <c:v>1035.45650408778</c:v>
                </c:pt>
                <c:pt idx="526">
                  <c:v>1048.70951446749</c:v>
                </c:pt>
                <c:pt idx="527">
                  <c:v>1062.92585979529</c:v>
                </c:pt>
                <c:pt idx="528">
                  <c:v>1077.69707339646</c:v>
                </c:pt>
                <c:pt idx="529">
                  <c:v>1092.78248092962</c:v>
                </c:pt>
                <c:pt idx="530">
                  <c:v>1107.96601142512</c:v>
                </c:pt>
                <c:pt idx="531">
                  <c:v>1122.53444926814</c:v>
                </c:pt>
                <c:pt idx="532">
                  <c:v>1135.71671992194</c:v>
                </c:pt>
                <c:pt idx="533">
                  <c:v>1147.96240422248</c:v>
                </c:pt>
                <c:pt idx="534">
                  <c:v>1159.44876010151</c:v>
                </c:pt>
                <c:pt idx="535">
                  <c:v>1170.49548420114</c:v>
                </c:pt>
                <c:pt idx="536">
                  <c:v>1180.71087468028</c:v>
                </c:pt>
                <c:pt idx="537">
                  <c:v>1189.40098820702</c:v>
                </c:pt>
                <c:pt idx="538">
                  <c:v>1197.16137616613</c:v>
                </c:pt>
                <c:pt idx="539">
                  <c:v>1205.23006218545</c:v>
                </c:pt>
                <c:pt idx="540">
                  <c:v>1213.51580477466</c:v>
                </c:pt>
                <c:pt idx="541">
                  <c:v>1222.40556865093</c:v>
                </c:pt>
                <c:pt idx="542">
                  <c:v>1232.04550870782</c:v>
                </c:pt>
                <c:pt idx="543">
                  <c:v>1242.37532406443</c:v>
                </c:pt>
                <c:pt idx="544">
                  <c:v>1251.46496534425</c:v>
                </c:pt>
                <c:pt idx="545">
                  <c:v>1259.64920841767</c:v>
                </c:pt>
                <c:pt idx="546">
                  <c:v>1266.95695527573</c:v>
                </c:pt>
                <c:pt idx="547">
                  <c:v>1274.66886339949</c:v>
                </c:pt>
                <c:pt idx="548">
                  <c:v>1282.37828698264</c:v>
                </c:pt>
                <c:pt idx="549">
                  <c:v>1290.94421344787</c:v>
                </c:pt>
                <c:pt idx="550">
                  <c:v>1300.19856028077</c:v>
                </c:pt>
                <c:pt idx="551">
                  <c:v>1310.12716037952</c:v>
                </c:pt>
                <c:pt idx="552">
                  <c:v>1320.02561747776</c:v>
                </c:pt>
                <c:pt idx="553">
                  <c:v>1329.77805729052</c:v>
                </c:pt>
                <c:pt idx="554">
                  <c:v>1339.44175990421</c:v>
                </c:pt>
                <c:pt idx="555">
                  <c:v>1349.28334400483</c:v>
                </c:pt>
                <c:pt idx="556">
                  <c:v>1359.41307018495</c:v>
                </c:pt>
                <c:pt idx="557">
                  <c:v>1369.93284773417</c:v>
                </c:pt>
                <c:pt idx="558">
                  <c:v>1380.84072639564</c:v>
                </c:pt>
                <c:pt idx="559">
                  <c:v>1392.00996566381</c:v>
                </c:pt>
                <c:pt idx="560">
                  <c:v>1403.12335873563</c:v>
                </c:pt>
                <c:pt idx="561">
                  <c:v>1414.1811848421</c:v>
                </c:pt>
                <c:pt idx="562">
                  <c:v>1425.18372181803</c:v>
                </c:pt>
                <c:pt idx="563">
                  <c:v>1436.78352110909</c:v>
                </c:pt>
                <c:pt idx="564">
                  <c:v>1448.76992140368</c:v>
                </c:pt>
                <c:pt idx="565">
                  <c:v>1461.14098969681</c:v>
                </c:pt>
                <c:pt idx="566">
                  <c:v>1473.64520264847</c:v>
                </c:pt>
                <c:pt idx="567">
                  <c:v>1486.28189453537</c:v>
                </c:pt>
                <c:pt idx="568">
                  <c:v>1497.90087796284</c:v>
                </c:pt>
                <c:pt idx="569">
                  <c:v>1508.67591647317</c:v>
                </c:pt>
                <c:pt idx="570">
                  <c:v>1518.61415479095</c:v>
                </c:pt>
                <c:pt idx="571">
                  <c:v>1527.98107691714</c:v>
                </c:pt>
                <c:pt idx="572">
                  <c:v>1536.79416443269</c:v>
                </c:pt>
                <c:pt idx="573">
                  <c:v>1545.55733651067</c:v>
                </c:pt>
                <c:pt idx="574">
                  <c:v>1554.20454272827</c:v>
                </c:pt>
                <c:pt idx="575">
                  <c:v>1562.71491291477</c:v>
                </c:pt>
                <c:pt idx="576">
                  <c:v>1571.16810625034</c:v>
                </c:pt>
                <c:pt idx="577">
                  <c:v>1579.54783361923</c:v>
                </c:pt>
                <c:pt idx="578">
                  <c:v>1587.85836235128</c:v>
                </c:pt>
                <c:pt idx="579">
                  <c:v>1596.20728843967</c:v>
                </c:pt>
                <c:pt idx="580">
                  <c:v>1604.61294489761</c:v>
                </c:pt>
                <c:pt idx="581">
                  <c:v>1612.99217307327</c:v>
                </c:pt>
                <c:pt idx="582">
                  <c:v>1621.34705510804</c:v>
                </c:pt>
                <c:pt idx="583">
                  <c:v>1629.65626273265</c:v>
                </c:pt>
                <c:pt idx="584">
                  <c:v>1637.90832431913</c:v>
                </c:pt>
                <c:pt idx="585">
                  <c:v>1646.10352559768</c:v>
                </c:pt>
                <c:pt idx="586">
                  <c:v>1654.22850086983</c:v>
                </c:pt>
                <c:pt idx="587">
                  <c:v>1662.28165126563</c:v>
                </c:pt>
                <c:pt idx="588">
                  <c:v>1670.27601090944</c:v>
                </c:pt>
                <c:pt idx="589">
                  <c:v>1678.22259875504</c:v>
                </c:pt>
                <c:pt idx="590">
                  <c:v>1686.12165366141</c:v>
                </c:pt>
                <c:pt idx="591">
                  <c:v>1693.97926329325</c:v>
                </c:pt>
                <c:pt idx="592">
                  <c:v>1701.79758487692</c:v>
                </c:pt>
                <c:pt idx="593">
                  <c:v>1710.67173985268</c:v>
                </c:pt>
                <c:pt idx="594">
                  <c:v>1720.07774905356</c:v>
                </c:pt>
                <c:pt idx="595">
                  <c:v>1729.67462820844</c:v>
                </c:pt>
                <c:pt idx="596">
                  <c:v>1739.64082296754</c:v>
                </c:pt>
                <c:pt idx="597">
                  <c:v>1749.62933675285</c:v>
                </c:pt>
                <c:pt idx="598">
                  <c:v>1758.53830796923</c:v>
                </c:pt>
                <c:pt idx="599">
                  <c:v>1766.88305932953</c:v>
                </c:pt>
                <c:pt idx="600">
                  <c:v>1775.00473693302</c:v>
                </c:pt>
                <c:pt idx="601">
                  <c:v>1782.6733811485</c:v>
                </c:pt>
                <c:pt idx="602">
                  <c:v>1790.2295821429</c:v>
                </c:pt>
                <c:pt idx="603">
                  <c:v>1796.88220213233</c:v>
                </c:pt>
                <c:pt idx="604">
                  <c:v>1803.03648402181</c:v>
                </c:pt>
                <c:pt idx="605">
                  <c:v>1809.01374450185</c:v>
                </c:pt>
                <c:pt idx="606">
                  <c:v>1813.35334367948</c:v>
                </c:pt>
                <c:pt idx="607">
                  <c:v>1816.44761986123</c:v>
                </c:pt>
                <c:pt idx="608">
                  <c:v>1819.47962466207</c:v>
                </c:pt>
                <c:pt idx="609">
                  <c:v>1820.4635944389</c:v>
                </c:pt>
                <c:pt idx="610">
                  <c:v>1820.82156936685</c:v>
                </c:pt>
                <c:pt idx="611">
                  <c:v>1822.10595442016</c:v>
                </c:pt>
                <c:pt idx="612">
                  <c:v>1823.9347925482</c:v>
                </c:pt>
                <c:pt idx="613">
                  <c:v>1822.65355904997</c:v>
                </c:pt>
                <c:pt idx="614">
                  <c:v>1818.37911095951</c:v>
                </c:pt>
                <c:pt idx="615">
                  <c:v>1812.52320454412</c:v>
                </c:pt>
                <c:pt idx="616">
                  <c:v>1807.22736655532</c:v>
                </c:pt>
                <c:pt idx="617">
                  <c:v>1801.05337115878</c:v>
                </c:pt>
                <c:pt idx="618">
                  <c:v>1792.15709872499</c:v>
                </c:pt>
                <c:pt idx="619">
                  <c:v>1782.34480692423</c:v>
                </c:pt>
                <c:pt idx="620">
                  <c:v>1774.73413837318</c:v>
                </c:pt>
                <c:pt idx="621">
                  <c:v>1769.31930911755</c:v>
                </c:pt>
                <c:pt idx="622">
                  <c:v>1762.5718946564</c:v>
                </c:pt>
                <c:pt idx="623">
                  <c:v>1753.35410098696</c:v>
                </c:pt>
                <c:pt idx="624">
                  <c:v>1744.31449838544</c:v>
                </c:pt>
                <c:pt idx="625">
                  <c:v>1736.88376903577</c:v>
                </c:pt>
                <c:pt idx="626">
                  <c:v>1729.97834166796</c:v>
                </c:pt>
                <c:pt idx="627">
                  <c:v>1719.88318269187</c:v>
                </c:pt>
                <c:pt idx="628">
                  <c:v>1705.36983633083</c:v>
                </c:pt>
                <c:pt idx="629">
                  <c:v>1686.06159203728</c:v>
                </c:pt>
                <c:pt idx="630">
                  <c:v>1662.4271003904</c:v>
                </c:pt>
                <c:pt idx="631">
                  <c:v>1635.29214260733</c:v>
                </c:pt>
                <c:pt idx="632">
                  <c:v>1606.11438400228</c:v>
                </c:pt>
                <c:pt idx="633">
                  <c:v>1576.27171044356</c:v>
                </c:pt>
                <c:pt idx="634">
                  <c:v>1547.23975575863</c:v>
                </c:pt>
                <c:pt idx="635">
                  <c:v>1519.39305937575</c:v>
                </c:pt>
                <c:pt idx="636">
                  <c:v>1492.48870793177</c:v>
                </c:pt>
                <c:pt idx="637">
                  <c:v>1465.00105597044</c:v>
                </c:pt>
                <c:pt idx="638">
                  <c:v>1435.57476555868</c:v>
                </c:pt>
                <c:pt idx="639">
                  <c:v>1404.4171403829</c:v>
                </c:pt>
                <c:pt idx="640">
                  <c:v>1372.23696626043</c:v>
                </c:pt>
                <c:pt idx="641">
                  <c:v>1339.67189617945</c:v>
                </c:pt>
                <c:pt idx="642">
                  <c:v>1307.23817711865</c:v>
                </c:pt>
                <c:pt idx="643">
                  <c:v>1275.14742759544</c:v>
                </c:pt>
                <c:pt idx="644">
                  <c:v>1243.71295697363</c:v>
                </c:pt>
                <c:pt idx="645">
                  <c:v>1213.27096466712</c:v>
                </c:pt>
                <c:pt idx="646">
                  <c:v>1186.14782309467</c:v>
                </c:pt>
                <c:pt idx="647">
                  <c:v>1165.28823126078</c:v>
                </c:pt>
                <c:pt idx="648">
                  <c:v>1149.57453095085</c:v>
                </c:pt>
                <c:pt idx="649">
                  <c:v>1141.80420217872</c:v>
                </c:pt>
                <c:pt idx="650">
                  <c:v>1140.48538131179</c:v>
                </c:pt>
                <c:pt idx="651">
                  <c:v>1146.86630555878</c:v>
                </c:pt>
                <c:pt idx="652">
                  <c:v>1157.52451693113</c:v>
                </c:pt>
                <c:pt idx="653">
                  <c:v>1168.18013724662</c:v>
                </c:pt>
                <c:pt idx="654">
                  <c:v>1178.85852946053</c:v>
                </c:pt>
                <c:pt idx="655">
                  <c:v>1189.53910471337</c:v>
                </c:pt>
                <c:pt idx="656">
                  <c:v>1194.88537868005</c:v>
                </c:pt>
                <c:pt idx="657">
                  <c:v>1193.55367693061</c:v>
                </c:pt>
                <c:pt idx="658">
                  <c:v>1192.38026513868</c:v>
                </c:pt>
                <c:pt idx="659">
                  <c:v>1192.46444231384</c:v>
                </c:pt>
                <c:pt idx="660">
                  <c:v>1195.60558980706</c:v>
                </c:pt>
                <c:pt idx="661">
                  <c:v>1203.97160647447</c:v>
                </c:pt>
                <c:pt idx="662">
                  <c:v>1215.00729134224</c:v>
                </c:pt>
                <c:pt idx="663">
                  <c:v>1225.52954778568</c:v>
                </c:pt>
                <c:pt idx="664">
                  <c:v>1235.33034294689</c:v>
                </c:pt>
                <c:pt idx="665">
                  <c:v>1245.0119341323</c:v>
                </c:pt>
                <c:pt idx="666">
                  <c:v>1254.70946736178</c:v>
                </c:pt>
                <c:pt idx="667">
                  <c:v>1264.59251292512</c:v>
                </c:pt>
                <c:pt idx="668">
                  <c:v>1274.65819326064</c:v>
                </c:pt>
                <c:pt idx="669">
                  <c:v>1284.90559519448</c:v>
                </c:pt>
                <c:pt idx="670">
                  <c:v>1295.08908511865</c:v>
                </c:pt>
                <c:pt idx="671">
                  <c:v>1305.1144075932</c:v>
                </c:pt>
                <c:pt idx="672">
                  <c:v>1314.90727845538</c:v>
                </c:pt>
                <c:pt idx="673">
                  <c:v>1324.40353496324</c:v>
                </c:pt>
                <c:pt idx="674">
                  <c:v>1333.60271018857</c:v>
                </c:pt>
                <c:pt idx="675">
                  <c:v>1342.58916453777</c:v>
                </c:pt>
                <c:pt idx="676">
                  <c:v>1351.40198661523</c:v>
                </c:pt>
                <c:pt idx="677">
                  <c:v>1360.0820195823</c:v>
                </c:pt>
                <c:pt idx="678">
                  <c:v>1369.06965238453</c:v>
                </c:pt>
                <c:pt idx="679">
                  <c:v>1378.27267202275</c:v>
                </c:pt>
                <c:pt idx="680">
                  <c:v>1387.59835156278</c:v>
                </c:pt>
                <c:pt idx="681">
                  <c:v>1397.10555270511</c:v>
                </c:pt>
                <c:pt idx="682">
                  <c:v>1406.87331784173</c:v>
                </c:pt>
                <c:pt idx="683">
                  <c:v>1416.53374415266</c:v>
                </c:pt>
                <c:pt idx="684">
                  <c:v>1426.20241833204</c:v>
                </c:pt>
                <c:pt idx="685">
                  <c:v>1433.82192090984</c:v>
                </c:pt>
                <c:pt idx="686">
                  <c:v>1434.80103883441</c:v>
                </c:pt>
                <c:pt idx="687">
                  <c:v>1432.72770511181</c:v>
                </c:pt>
                <c:pt idx="688">
                  <c:v>1422.63522157998</c:v>
                </c:pt>
                <c:pt idx="689">
                  <c:v>1408.66624915055</c:v>
                </c:pt>
                <c:pt idx="690">
                  <c:v>1391.73502303595</c:v>
                </c:pt>
                <c:pt idx="691">
                  <c:v>1365.44843440253</c:v>
                </c:pt>
                <c:pt idx="692">
                  <c:v>1340.24927820749</c:v>
                </c:pt>
                <c:pt idx="693">
                  <c:v>1316.52983065822</c:v>
                </c:pt>
                <c:pt idx="694">
                  <c:v>1296.37925391785</c:v>
                </c:pt>
                <c:pt idx="695">
                  <c:v>1277.47134113304</c:v>
                </c:pt>
                <c:pt idx="696">
                  <c:v>1259.34316422153</c:v>
                </c:pt>
                <c:pt idx="697">
                  <c:v>1239.29436690679</c:v>
                </c:pt>
                <c:pt idx="698">
                  <c:v>1216.11518403312</c:v>
                </c:pt>
                <c:pt idx="699">
                  <c:v>1191.67503839788</c:v>
                </c:pt>
                <c:pt idx="700">
                  <c:v>1164.05201328442</c:v>
                </c:pt>
                <c:pt idx="701">
                  <c:v>1132.96578573337</c:v>
                </c:pt>
                <c:pt idx="702">
                  <c:v>1100.38004204318</c:v>
                </c:pt>
                <c:pt idx="703">
                  <c:v>1066.11083981845</c:v>
                </c:pt>
                <c:pt idx="704">
                  <c:v>1029.50542634795</c:v>
                </c:pt>
                <c:pt idx="705">
                  <c:v>993.917216426932</c:v>
                </c:pt>
                <c:pt idx="706">
                  <c:v>958.700860281978</c:v>
                </c:pt>
                <c:pt idx="707">
                  <c:v>924.639197028861</c:v>
                </c:pt>
                <c:pt idx="708">
                  <c:v>892.445064314231</c:v>
                </c:pt>
                <c:pt idx="709">
                  <c:v>862.113939300211</c:v>
                </c:pt>
                <c:pt idx="710">
                  <c:v>832.021136577928</c:v>
                </c:pt>
                <c:pt idx="711">
                  <c:v>802.106483054441</c:v>
                </c:pt>
                <c:pt idx="712">
                  <c:v>770.629736131906</c:v>
                </c:pt>
                <c:pt idx="713">
                  <c:v>741.135187758797</c:v>
                </c:pt>
                <c:pt idx="714">
                  <c:v>711.715889905333</c:v>
                </c:pt>
                <c:pt idx="715">
                  <c:v>683.962762615209</c:v>
                </c:pt>
                <c:pt idx="716">
                  <c:v>656.265345405981</c:v>
                </c:pt>
                <c:pt idx="717">
                  <c:v>628.761785653169</c:v>
                </c:pt>
                <c:pt idx="718">
                  <c:v>600.01738652822</c:v>
                </c:pt>
                <c:pt idx="719">
                  <c:v>572.845644093307</c:v>
                </c:pt>
                <c:pt idx="720">
                  <c:v>546.562017601298</c:v>
                </c:pt>
                <c:pt idx="721">
                  <c:v>526.565265988248</c:v>
                </c:pt>
                <c:pt idx="722">
                  <c:v>510.472000105705</c:v>
                </c:pt>
                <c:pt idx="723">
                  <c:v>503.292099855209</c:v>
                </c:pt>
                <c:pt idx="724">
                  <c:v>506.694019358551</c:v>
                </c:pt>
                <c:pt idx="725">
                  <c:v>515.057538224496</c:v>
                </c:pt>
                <c:pt idx="726">
                  <c:v>522.632530182634</c:v>
                </c:pt>
                <c:pt idx="727">
                  <c:v>523.718118824091</c:v>
                </c:pt>
                <c:pt idx="728">
                  <c:v>522.432870390683</c:v>
                </c:pt>
                <c:pt idx="729">
                  <c:v>519.272737694085</c:v>
                </c:pt>
                <c:pt idx="730">
                  <c:v>514.799737479917</c:v>
                </c:pt>
                <c:pt idx="731">
                  <c:v>505.526919914098</c:v>
                </c:pt>
                <c:pt idx="732">
                  <c:v>500.238580028788</c:v>
                </c:pt>
                <c:pt idx="733">
                  <c:v>500.238580028788</c:v>
                </c:pt>
                <c:pt idx="734">
                  <c:v>500.238580028788</c:v>
                </c:pt>
                <c:pt idx="735">
                  <c:v>500.238580028788</c:v>
                </c:pt>
                <c:pt idx="736">
                  <c:v>500.238580028788</c:v>
                </c:pt>
                <c:pt idx="737">
                  <c:v>500.238580028788</c:v>
                </c:pt>
                <c:pt idx="738">
                  <c:v>500.238580028788</c:v>
                </c:pt>
                <c:pt idx="739">
                  <c:v>500.238580028788</c:v>
                </c:pt>
                <c:pt idx="740">
                  <c:v>500.238580028788</c:v>
                </c:pt>
                <c:pt idx="741">
                  <c:v>500.238580028788</c:v>
                </c:pt>
                <c:pt idx="742">
                  <c:v>500.238580028788</c:v>
                </c:pt>
                <c:pt idx="743">
                  <c:v>500.238580028788</c:v>
                </c:pt>
                <c:pt idx="744">
                  <c:v>500.238580028788</c:v>
                </c:pt>
                <c:pt idx="745">
                  <c:v>500.238580028788</c:v>
                </c:pt>
                <c:pt idx="746">
                  <c:v>500.238580028788</c:v>
                </c:pt>
                <c:pt idx="747">
                  <c:v>500.238580028788</c:v>
                </c:pt>
                <c:pt idx="748">
                  <c:v>500.238580028788</c:v>
                </c:pt>
                <c:pt idx="749">
                  <c:v>500.238580028788</c:v>
                </c:pt>
                <c:pt idx="750">
                  <c:v>500.238580028788</c:v>
                </c:pt>
                <c:pt idx="751">
                  <c:v>500.238580028788</c:v>
                </c:pt>
                <c:pt idx="752">
                  <c:v>500.238580028788</c:v>
                </c:pt>
                <c:pt idx="753">
                  <c:v>500.238580028788</c:v>
                </c:pt>
                <c:pt idx="754">
                  <c:v>500.238580028788</c:v>
                </c:pt>
                <c:pt idx="755">
                  <c:v>500.238580028788</c:v>
                </c:pt>
                <c:pt idx="756">
                  <c:v>500.238580028788</c:v>
                </c:pt>
                <c:pt idx="757">
                  <c:v>500.238580028788</c:v>
                </c:pt>
                <c:pt idx="758">
                  <c:v>500.238580028788</c:v>
                </c:pt>
                <c:pt idx="759">
                  <c:v>500.238580028788</c:v>
                </c:pt>
                <c:pt idx="760">
                  <c:v>500.238580028788</c:v>
                </c:pt>
                <c:pt idx="761">
                  <c:v>500.238580028788</c:v>
                </c:pt>
                <c:pt idx="762">
                  <c:v>500.238580028788</c:v>
                </c:pt>
                <c:pt idx="763">
                  <c:v>500.238580028788</c:v>
                </c:pt>
                <c:pt idx="764">
                  <c:v>500.238580028788</c:v>
                </c:pt>
                <c:pt idx="765">
                  <c:v>500.238580028788</c:v>
                </c:pt>
                <c:pt idx="766">
                  <c:v>500.238580028788</c:v>
                </c:pt>
                <c:pt idx="767">
                  <c:v>500.238580028788</c:v>
                </c:pt>
                <c:pt idx="768">
                  <c:v>500.238580028788</c:v>
                </c:pt>
                <c:pt idx="769">
                  <c:v>500.238580028788</c:v>
                </c:pt>
                <c:pt idx="770">
                  <c:v>500.238580028788</c:v>
                </c:pt>
                <c:pt idx="771">
                  <c:v>506.356563282196</c:v>
                </c:pt>
                <c:pt idx="772">
                  <c:v>518.639881493137</c:v>
                </c:pt>
                <c:pt idx="773">
                  <c:v>535.903399985816</c:v>
                </c:pt>
                <c:pt idx="774">
                  <c:v>553.87230088603</c:v>
                </c:pt>
                <c:pt idx="775">
                  <c:v>571.057157281744</c:v>
                </c:pt>
                <c:pt idx="776">
                  <c:v>575.038439395479</c:v>
                </c:pt>
                <c:pt idx="777">
                  <c:v>574.664440098646</c:v>
                </c:pt>
                <c:pt idx="778">
                  <c:v>574.292310798297</c:v>
                </c:pt>
                <c:pt idx="779">
                  <c:v>573.922042144449</c:v>
                </c:pt>
                <c:pt idx="780">
                  <c:v>573.553624833871</c:v>
                </c:pt>
                <c:pt idx="781">
                  <c:v>583.302224609845</c:v>
                </c:pt>
                <c:pt idx="782">
                  <c:v>600.67240638694</c:v>
                </c:pt>
                <c:pt idx="783">
                  <c:v>619.104287255149</c:v>
                </c:pt>
                <c:pt idx="784">
                  <c:v>639.068358719018</c:v>
                </c:pt>
                <c:pt idx="785">
                  <c:v>658.486059825566</c:v>
                </c:pt>
                <c:pt idx="786">
                  <c:v>677.509297426583</c:v>
                </c:pt>
                <c:pt idx="787">
                  <c:v>696.355518839594</c:v>
                </c:pt>
                <c:pt idx="788">
                  <c:v>715.16308414554</c:v>
                </c:pt>
                <c:pt idx="789">
                  <c:v>733.888311624956</c:v>
                </c:pt>
                <c:pt idx="790">
                  <c:v>753.678212966975</c:v>
                </c:pt>
                <c:pt idx="791">
                  <c:v>773.528089802284</c:v>
                </c:pt>
                <c:pt idx="792">
                  <c:v>792.281292253416</c:v>
                </c:pt>
                <c:pt idx="793">
                  <c:v>807.541476433333</c:v>
                </c:pt>
                <c:pt idx="794">
                  <c:v>819.415209515672</c:v>
                </c:pt>
                <c:pt idx="795">
                  <c:v>828.149379851327</c:v>
                </c:pt>
                <c:pt idx="796">
                  <c:v>832.804219138433</c:v>
                </c:pt>
                <c:pt idx="797">
                  <c:v>834.412714478978</c:v>
                </c:pt>
                <c:pt idx="798">
                  <c:v>836.502065046</c:v>
                </c:pt>
                <c:pt idx="799">
                  <c:v>842.118904751151</c:v>
                </c:pt>
                <c:pt idx="800">
                  <c:v>851.530393561664</c:v>
                </c:pt>
                <c:pt idx="801">
                  <c:v>864.078167482389</c:v>
                </c:pt>
                <c:pt idx="802">
                  <c:v>875.014147990351</c:v>
                </c:pt>
                <c:pt idx="803">
                  <c:v>887.076470150543</c:v>
                </c:pt>
                <c:pt idx="804">
                  <c:v>898.325780699934</c:v>
                </c:pt>
                <c:pt idx="805">
                  <c:v>909.351144696578</c:v>
                </c:pt>
                <c:pt idx="806">
                  <c:v>921.167681873239</c:v>
                </c:pt>
                <c:pt idx="807">
                  <c:v>932.694061364017</c:v>
                </c:pt>
                <c:pt idx="808">
                  <c:v>942.854358957341</c:v>
                </c:pt>
                <c:pt idx="809">
                  <c:v>952.825405062698</c:v>
                </c:pt>
                <c:pt idx="810">
                  <c:v>962.595470937529</c:v>
                </c:pt>
                <c:pt idx="811">
                  <c:v>971.460636482985</c:v>
                </c:pt>
                <c:pt idx="812">
                  <c:v>980.493051200714</c:v>
                </c:pt>
                <c:pt idx="813">
                  <c:v>990.769253844854</c:v>
                </c:pt>
                <c:pt idx="814">
                  <c:v>1001.90667547577</c:v>
                </c:pt>
                <c:pt idx="815">
                  <c:v>1014.62445999854</c:v>
                </c:pt>
                <c:pt idx="816">
                  <c:v>1028.04208059869</c:v>
                </c:pt>
                <c:pt idx="817">
                  <c:v>1041.55836309584</c:v>
                </c:pt>
                <c:pt idx="818">
                  <c:v>1055.17866418051</c:v>
                </c:pt>
                <c:pt idx="819">
                  <c:v>1067.90991375975</c:v>
                </c:pt>
                <c:pt idx="820">
                  <c:v>1079.70488209109</c:v>
                </c:pt>
                <c:pt idx="821">
                  <c:v>1091.46915058078</c:v>
                </c:pt>
                <c:pt idx="822">
                  <c:v>1103.17654772802</c:v>
                </c:pt>
                <c:pt idx="823">
                  <c:v>1114.81858288952</c:v>
                </c:pt>
                <c:pt idx="824">
                  <c:v>1127.20093287522</c:v>
                </c:pt>
                <c:pt idx="825">
                  <c:v>1140.40667111099</c:v>
                </c:pt>
                <c:pt idx="826">
                  <c:v>1153.81060565558</c:v>
                </c:pt>
                <c:pt idx="827">
                  <c:v>1167.58042052744</c:v>
                </c:pt>
                <c:pt idx="828">
                  <c:v>1182.19496132495</c:v>
                </c:pt>
                <c:pt idx="829">
                  <c:v>1197.39260441847</c:v>
                </c:pt>
                <c:pt idx="830">
                  <c:v>1212.42260929652</c:v>
                </c:pt>
                <c:pt idx="831">
                  <c:v>1223.14693915018</c:v>
                </c:pt>
                <c:pt idx="832">
                  <c:v>1229.94689735458</c:v>
                </c:pt>
                <c:pt idx="833">
                  <c:v>1232.25905576795</c:v>
                </c:pt>
                <c:pt idx="834">
                  <c:v>1229.58910338925</c:v>
                </c:pt>
                <c:pt idx="835">
                  <c:v>1225.94235077245</c:v>
                </c:pt>
                <c:pt idx="836">
                  <c:v>1222.31383191873</c:v>
                </c:pt>
                <c:pt idx="837">
                  <c:v>1218.79173065928</c:v>
                </c:pt>
                <c:pt idx="838">
                  <c:v>1220.12616490613</c:v>
                </c:pt>
                <c:pt idx="839">
                  <c:v>1226.36987698174</c:v>
                </c:pt>
                <c:pt idx="840">
                  <c:v>1233.18492049698</c:v>
                </c:pt>
                <c:pt idx="841">
                  <c:v>1244.01018879464</c:v>
                </c:pt>
                <c:pt idx="842">
                  <c:v>1254.42350575081</c:v>
                </c:pt>
                <c:pt idx="843">
                  <c:v>1264.8481311222</c:v>
                </c:pt>
                <c:pt idx="844">
                  <c:v>1274.61028336673</c:v>
                </c:pt>
                <c:pt idx="845">
                  <c:v>1288.01887485004</c:v>
                </c:pt>
                <c:pt idx="846">
                  <c:v>1297.54427337593</c:v>
                </c:pt>
                <c:pt idx="847">
                  <c:v>1303.2117449092</c:v>
                </c:pt>
                <c:pt idx="848">
                  <c:v>1304.1669790848</c:v>
                </c:pt>
                <c:pt idx="849">
                  <c:v>1304.97508708952</c:v>
                </c:pt>
                <c:pt idx="850">
                  <c:v>1305.31797955421</c:v>
                </c:pt>
                <c:pt idx="851">
                  <c:v>1308.94100755658</c:v>
                </c:pt>
                <c:pt idx="852">
                  <c:v>1316.08614541895</c:v>
                </c:pt>
                <c:pt idx="853">
                  <c:v>1326.99610759199</c:v>
                </c:pt>
                <c:pt idx="854">
                  <c:v>1337.74231995418</c:v>
                </c:pt>
                <c:pt idx="855">
                  <c:v>1347.02202625455</c:v>
                </c:pt>
                <c:pt idx="856">
                  <c:v>1357.92258402342</c:v>
                </c:pt>
                <c:pt idx="857">
                  <c:v>1367.42801400345</c:v>
                </c:pt>
                <c:pt idx="858">
                  <c:v>1376.63924183358</c:v>
                </c:pt>
                <c:pt idx="859">
                  <c:v>1386.47033852455</c:v>
                </c:pt>
                <c:pt idx="860">
                  <c:v>1398.08820473207</c:v>
                </c:pt>
                <c:pt idx="861">
                  <c:v>1409.59728160856</c:v>
                </c:pt>
                <c:pt idx="862">
                  <c:v>1422.74628810066</c:v>
                </c:pt>
                <c:pt idx="863">
                  <c:v>1436.0957245603</c:v>
                </c:pt>
                <c:pt idx="864">
                  <c:v>1448.88213883764</c:v>
                </c:pt>
                <c:pt idx="865">
                  <c:v>1461.5197960436</c:v>
                </c:pt>
                <c:pt idx="866">
                  <c:v>1473.09391496352</c:v>
                </c:pt>
                <c:pt idx="867">
                  <c:v>1484.69303828885</c:v>
                </c:pt>
                <c:pt idx="868">
                  <c:v>1496.34531599755</c:v>
                </c:pt>
                <c:pt idx="869">
                  <c:v>1507.85548231771</c:v>
                </c:pt>
                <c:pt idx="870">
                  <c:v>1518.99804780626</c:v>
                </c:pt>
                <c:pt idx="871">
                  <c:v>1529.81580046737</c:v>
                </c:pt>
                <c:pt idx="872">
                  <c:v>1540.28988936518</c:v>
                </c:pt>
                <c:pt idx="873">
                  <c:v>1550.5556078185</c:v>
                </c:pt>
                <c:pt idx="874">
                  <c:v>1560.68029767955</c:v>
                </c:pt>
                <c:pt idx="875">
                  <c:v>1570.7855640913</c:v>
                </c:pt>
                <c:pt idx="876">
                  <c:v>1580.99825417098</c:v>
                </c:pt>
                <c:pt idx="877">
                  <c:v>1591.08578080027</c:v>
                </c:pt>
                <c:pt idx="878">
                  <c:v>1600.79331979642</c:v>
                </c:pt>
                <c:pt idx="879">
                  <c:v>1608.85332109758</c:v>
                </c:pt>
                <c:pt idx="880">
                  <c:v>1616.20417239223</c:v>
                </c:pt>
                <c:pt idx="881">
                  <c:v>1623.50656943042</c:v>
                </c:pt>
                <c:pt idx="882">
                  <c:v>1630.95672948341</c:v>
                </c:pt>
                <c:pt idx="883">
                  <c:v>1638.62118873614</c:v>
                </c:pt>
                <c:pt idx="884">
                  <c:v>1647.6474256926</c:v>
                </c:pt>
                <c:pt idx="885">
                  <c:v>1656.73578146428</c:v>
                </c:pt>
                <c:pt idx="886">
                  <c:v>1665.3535954571</c:v>
                </c:pt>
                <c:pt idx="887">
                  <c:v>1673.72162037996</c:v>
                </c:pt>
                <c:pt idx="888">
                  <c:v>1680.3279051782</c:v>
                </c:pt>
                <c:pt idx="889">
                  <c:v>1685.38405855246</c:v>
                </c:pt>
                <c:pt idx="890">
                  <c:v>1689.51403115984</c:v>
                </c:pt>
                <c:pt idx="891">
                  <c:v>1692.47285390418</c:v>
                </c:pt>
                <c:pt idx="892">
                  <c:v>1694.01678253481</c:v>
                </c:pt>
                <c:pt idx="893">
                  <c:v>1695.76164152228</c:v>
                </c:pt>
                <c:pt idx="894">
                  <c:v>1698.98757621481</c:v>
                </c:pt>
                <c:pt idx="895">
                  <c:v>1702.74435623388</c:v>
                </c:pt>
                <c:pt idx="896">
                  <c:v>1706.48430235285</c:v>
                </c:pt>
                <c:pt idx="897">
                  <c:v>1711.59394874123</c:v>
                </c:pt>
                <c:pt idx="898">
                  <c:v>1718.30922189767</c:v>
                </c:pt>
                <c:pt idx="899">
                  <c:v>1725.22296868833</c:v>
                </c:pt>
                <c:pt idx="900">
                  <c:v>1732.22987174503</c:v>
                </c:pt>
                <c:pt idx="901">
                  <c:v>1739.20564028645</c:v>
                </c:pt>
                <c:pt idx="902">
                  <c:v>1744.76982998516</c:v>
                </c:pt>
                <c:pt idx="903">
                  <c:v>1749.17812373538</c:v>
                </c:pt>
                <c:pt idx="904">
                  <c:v>1752.93452601684</c:v>
                </c:pt>
                <c:pt idx="905">
                  <c:v>1757.0114462869</c:v>
                </c:pt>
                <c:pt idx="906">
                  <c:v>1762.93900695561</c:v>
                </c:pt>
                <c:pt idx="907">
                  <c:v>1771.30367982098</c:v>
                </c:pt>
                <c:pt idx="908">
                  <c:v>1780.98177932202</c:v>
                </c:pt>
                <c:pt idx="909">
                  <c:v>1791.48118832555</c:v>
                </c:pt>
                <c:pt idx="910">
                  <c:v>1802.80462528407</c:v>
                </c:pt>
                <c:pt idx="911">
                  <c:v>1814.62232005779</c:v>
                </c:pt>
                <c:pt idx="912">
                  <c:v>1825.82907635765</c:v>
                </c:pt>
                <c:pt idx="913">
                  <c:v>1836.813073876</c:v>
                </c:pt>
                <c:pt idx="914">
                  <c:v>1847.64075140677</c:v>
                </c:pt>
                <c:pt idx="915">
                  <c:v>1858.18321554988</c:v>
                </c:pt>
                <c:pt idx="916">
                  <c:v>1868.43116737227</c:v>
                </c:pt>
                <c:pt idx="917">
                  <c:v>1878.32757943555</c:v>
                </c:pt>
                <c:pt idx="918">
                  <c:v>1888.10528443852</c:v>
                </c:pt>
                <c:pt idx="919">
                  <c:v>1898.62872591647</c:v>
                </c:pt>
                <c:pt idx="920">
                  <c:v>1910.20520018703</c:v>
                </c:pt>
                <c:pt idx="921">
                  <c:v>1921.93049208624</c:v>
                </c:pt>
                <c:pt idx="922">
                  <c:v>1934.54680752595</c:v>
                </c:pt>
                <c:pt idx="923">
                  <c:v>1948.23884138847</c:v>
                </c:pt>
                <c:pt idx="924">
                  <c:v>1961.33494008167</c:v>
                </c:pt>
                <c:pt idx="925">
                  <c:v>1974.03210828141</c:v>
                </c:pt>
                <c:pt idx="926">
                  <c:v>1987.11429064014</c:v>
                </c:pt>
                <c:pt idx="927">
                  <c:v>2000.39041208709</c:v>
                </c:pt>
                <c:pt idx="928">
                  <c:v>2013.11265292679</c:v>
                </c:pt>
                <c:pt idx="929">
                  <c:v>2025.4573325623</c:v>
                </c:pt>
                <c:pt idx="930">
                  <c:v>2037.01683879964</c:v>
                </c:pt>
                <c:pt idx="931">
                  <c:v>2047.91307250578</c:v>
                </c:pt>
                <c:pt idx="932">
                  <c:v>2058.6826750434</c:v>
                </c:pt>
                <c:pt idx="933">
                  <c:v>2068.83487956832</c:v>
                </c:pt>
                <c:pt idx="934">
                  <c:v>2079.00847307063</c:v>
                </c:pt>
                <c:pt idx="935">
                  <c:v>2089.27549860542</c:v>
                </c:pt>
                <c:pt idx="936">
                  <c:v>2100.02061401253</c:v>
                </c:pt>
                <c:pt idx="937">
                  <c:v>2110.76075384262</c:v>
                </c:pt>
                <c:pt idx="938">
                  <c:v>2122.59769297355</c:v>
                </c:pt>
                <c:pt idx="939">
                  <c:v>2135.36994740882</c:v>
                </c:pt>
                <c:pt idx="940">
                  <c:v>2149.04261557192</c:v>
                </c:pt>
                <c:pt idx="941">
                  <c:v>2162.74052039421</c:v>
                </c:pt>
                <c:pt idx="942">
                  <c:v>2176.06378569238</c:v>
                </c:pt>
                <c:pt idx="943">
                  <c:v>2189.10788466406</c:v>
                </c:pt>
                <c:pt idx="944">
                  <c:v>2201.55928814089</c:v>
                </c:pt>
                <c:pt idx="945">
                  <c:v>2213.90650960033</c:v>
                </c:pt>
                <c:pt idx="946">
                  <c:v>2226.15396995247</c:v>
                </c:pt>
                <c:pt idx="947">
                  <c:v>2238.70094300285</c:v>
                </c:pt>
                <c:pt idx="948">
                  <c:v>2251.39773118798</c:v>
                </c:pt>
                <c:pt idx="949">
                  <c:v>2264.38496043218</c:v>
                </c:pt>
                <c:pt idx="950">
                  <c:v>2276.87630353017</c:v>
                </c:pt>
                <c:pt idx="951">
                  <c:v>2289.34126491266</c:v>
                </c:pt>
                <c:pt idx="952">
                  <c:v>2301.25835148824</c:v>
                </c:pt>
                <c:pt idx="953">
                  <c:v>2313.11975263094</c:v>
                </c:pt>
                <c:pt idx="954">
                  <c:v>2325.09344676793</c:v>
                </c:pt>
                <c:pt idx="955">
                  <c:v>2336.51977243424</c:v>
                </c:pt>
                <c:pt idx="956">
                  <c:v>2346.74821647221</c:v>
                </c:pt>
                <c:pt idx="957">
                  <c:v>2356.26056828999</c:v>
                </c:pt>
                <c:pt idx="958">
                  <c:v>2358.10763723561</c:v>
                </c:pt>
                <c:pt idx="959">
                  <c:v>2356.34570670223</c:v>
                </c:pt>
                <c:pt idx="960">
                  <c:v>2354.51869230813</c:v>
                </c:pt>
                <c:pt idx="961">
                  <c:v>2351.12560188051</c:v>
                </c:pt>
                <c:pt idx="962">
                  <c:v>2345.68347617307</c:v>
                </c:pt>
                <c:pt idx="963">
                  <c:v>2342.05123185388</c:v>
                </c:pt>
                <c:pt idx="964">
                  <c:v>2336.68906859475</c:v>
                </c:pt>
                <c:pt idx="965">
                  <c:v>2327.50681615192</c:v>
                </c:pt>
                <c:pt idx="966">
                  <c:v>2318.81462497131</c:v>
                </c:pt>
                <c:pt idx="967">
                  <c:v>2306.29635231479</c:v>
                </c:pt>
                <c:pt idx="968">
                  <c:v>2285.3362503212</c:v>
                </c:pt>
                <c:pt idx="969">
                  <c:v>2255.54829894133</c:v>
                </c:pt>
                <c:pt idx="970">
                  <c:v>2220.05633435784</c:v>
                </c:pt>
                <c:pt idx="971">
                  <c:v>2178.11580504924</c:v>
                </c:pt>
                <c:pt idx="972">
                  <c:v>2132.29338678549</c:v>
                </c:pt>
                <c:pt idx="973">
                  <c:v>2086.73962667098</c:v>
                </c:pt>
                <c:pt idx="974">
                  <c:v>2041.51328330887</c:v>
                </c:pt>
                <c:pt idx="975">
                  <c:v>1996.21554347916</c:v>
                </c:pt>
                <c:pt idx="976">
                  <c:v>1952.15267382447</c:v>
                </c:pt>
                <c:pt idx="977">
                  <c:v>1908.83228558669</c:v>
                </c:pt>
                <c:pt idx="978">
                  <c:v>1864.19795074559</c:v>
                </c:pt>
                <c:pt idx="979">
                  <c:v>1819.20439148245</c:v>
                </c:pt>
                <c:pt idx="980">
                  <c:v>1773.87008236461</c:v>
                </c:pt>
                <c:pt idx="981">
                  <c:v>1727.76780927344</c:v>
                </c:pt>
                <c:pt idx="982">
                  <c:v>1680.06653532981</c:v>
                </c:pt>
                <c:pt idx="983">
                  <c:v>1630.36770721782</c:v>
                </c:pt>
                <c:pt idx="984">
                  <c:v>1579.9100585718</c:v>
                </c:pt>
                <c:pt idx="985">
                  <c:v>1529.82538282135</c:v>
                </c:pt>
                <c:pt idx="986">
                  <c:v>1481.01050637278</c:v>
                </c:pt>
                <c:pt idx="987">
                  <c:v>1432.64172853664</c:v>
                </c:pt>
                <c:pt idx="988">
                  <c:v>1386.32036028788</c:v>
                </c:pt>
                <c:pt idx="989">
                  <c:v>1342.72355104632</c:v>
                </c:pt>
                <c:pt idx="990">
                  <c:v>1301.08256485857</c:v>
                </c:pt>
                <c:pt idx="991">
                  <c:v>1261.16343752701</c:v>
                </c:pt>
                <c:pt idx="992">
                  <c:v>1223.50705398026</c:v>
                </c:pt>
                <c:pt idx="993">
                  <c:v>1190.51673012902</c:v>
                </c:pt>
                <c:pt idx="994">
                  <c:v>1162.15589493408</c:v>
                </c:pt>
                <c:pt idx="995">
                  <c:v>1136.37677132251</c:v>
                </c:pt>
                <c:pt idx="996">
                  <c:v>1112.15052481049</c:v>
                </c:pt>
                <c:pt idx="997">
                  <c:v>1088.32466879028</c:v>
                </c:pt>
                <c:pt idx="998">
                  <c:v>1062.38868279092</c:v>
                </c:pt>
                <c:pt idx="999">
                  <c:v>1033.95108042526</c:v>
                </c:pt>
                <c:pt idx="1000">
                  <c:v>1003.02677718253</c:v>
                </c:pt>
                <c:pt idx="1001">
                  <c:v>969.623391752322</c:v>
                </c:pt>
                <c:pt idx="1002">
                  <c:v>937.585912138149</c:v>
                </c:pt>
                <c:pt idx="1003">
                  <c:v>908.022138440565</c:v>
                </c:pt>
                <c:pt idx="1004">
                  <c:v>881.247109537395</c:v>
                </c:pt>
                <c:pt idx="1005">
                  <c:v>857.246881704667</c:v>
                </c:pt>
                <c:pt idx="1006">
                  <c:v>836.046099455546</c:v>
                </c:pt>
                <c:pt idx="1007">
                  <c:v>814.887123586808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-980908720"/>
        <c:axId val="-980906000"/>
      </c:lineChart>
      <c:catAx>
        <c:axId val="-980908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980906000"/>
        <c:crosses val="autoZero"/>
        <c:auto val="1"/>
        <c:lblAlgn val="ctr"/>
        <c:lblOffset val="100"/>
        <c:noMultiLvlLbl val="0"/>
      </c:catAx>
      <c:valAx>
        <c:axId val="-98090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980908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751212267906039"/>
          <c:y val="0.0555555555555556"/>
          <c:w val="0.193568790765468"/>
          <c:h val="0.09492381160688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Sheet2!$AS$172:$AS$175</c:f>
              <c:strCache>
                <c:ptCount val="4"/>
                <c:pt idx="0">
                  <c:v>P_gen_BES</c:v>
                </c:pt>
                <c:pt idx="1">
                  <c:v>P_gen_WT</c:v>
                </c:pt>
                <c:pt idx="2">
                  <c:v>P_gen_CA</c:v>
                </c:pt>
                <c:pt idx="3">
                  <c:v>P_load</c:v>
                </c:pt>
              </c:strCache>
            </c:strRef>
          </c:cat>
          <c:val>
            <c:numRef>
              <c:f>Sheet2!$AT$172:$AT$175</c:f>
              <c:numCache>
                <c:formatCode>0</c:formatCode>
                <c:ptCount val="4"/>
                <c:pt idx="0">
                  <c:v>25121.6842256103</c:v>
                </c:pt>
                <c:pt idx="1">
                  <c:v>19623.6165363032</c:v>
                </c:pt>
                <c:pt idx="2">
                  <c:v>26691.3698118879</c:v>
                </c:pt>
                <c:pt idx="3">
                  <c:v>28746.7666111111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980905456"/>
        <c:axId val="-980904912"/>
      </c:barChart>
      <c:catAx>
        <c:axId val="-980905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980904912"/>
        <c:crosses val="autoZero"/>
        <c:auto val="1"/>
        <c:lblAlgn val="ctr"/>
        <c:lblOffset val="100"/>
        <c:noMultiLvlLbl val="0"/>
      </c:catAx>
      <c:valAx>
        <c:axId val="-980904912"/>
        <c:scaling>
          <c:orientation val="minMax"/>
          <c:max val="22500"/>
          <c:min val="2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980905456"/>
        <c:crosses val="autoZero"/>
        <c:crossBetween val="between"/>
        <c:majorUnit val="25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Sheet1!$D$4:$D$171</c:f>
              <c:numCache>
                <c:formatCode>General</c:formatCode>
                <c:ptCount val="168"/>
                <c:pt idx="0">
                  <c:v>6.54</c:v>
                </c:pt>
                <c:pt idx="1">
                  <c:v>7.26</c:v>
                </c:pt>
                <c:pt idx="2">
                  <c:v>7.24</c:v>
                </c:pt>
                <c:pt idx="3">
                  <c:v>7.02</c:v>
                </c:pt>
                <c:pt idx="4">
                  <c:v>7.43</c:v>
                </c:pt>
                <c:pt idx="5">
                  <c:v>9.93</c:v>
                </c:pt>
                <c:pt idx="6">
                  <c:v>7.18</c:v>
                </c:pt>
                <c:pt idx="7">
                  <c:v>6.38</c:v>
                </c:pt>
                <c:pt idx="8">
                  <c:v>10.44</c:v>
                </c:pt>
                <c:pt idx="9">
                  <c:v>12.9</c:v>
                </c:pt>
                <c:pt idx="10">
                  <c:v>12.79</c:v>
                </c:pt>
                <c:pt idx="11">
                  <c:v>11.03</c:v>
                </c:pt>
                <c:pt idx="12">
                  <c:v>10.28</c:v>
                </c:pt>
                <c:pt idx="13">
                  <c:v>11.15</c:v>
                </c:pt>
                <c:pt idx="14">
                  <c:v>11.36</c:v>
                </c:pt>
                <c:pt idx="15">
                  <c:v>11.79</c:v>
                </c:pt>
                <c:pt idx="16">
                  <c:v>11.45</c:v>
                </c:pt>
                <c:pt idx="17">
                  <c:v>10.3</c:v>
                </c:pt>
                <c:pt idx="18">
                  <c:v>8.31</c:v>
                </c:pt>
                <c:pt idx="19">
                  <c:v>8.05</c:v>
                </c:pt>
                <c:pt idx="20">
                  <c:v>9.37</c:v>
                </c:pt>
                <c:pt idx="21">
                  <c:v>10.47</c:v>
                </c:pt>
                <c:pt idx="22">
                  <c:v>11.97</c:v>
                </c:pt>
                <c:pt idx="23">
                  <c:v>11.51</c:v>
                </c:pt>
                <c:pt idx="24">
                  <c:v>11.94</c:v>
                </c:pt>
                <c:pt idx="25">
                  <c:v>11.72</c:v>
                </c:pt>
                <c:pt idx="26">
                  <c:v>11.72</c:v>
                </c:pt>
                <c:pt idx="27">
                  <c:v>9.75</c:v>
                </c:pt>
                <c:pt idx="28">
                  <c:v>8.18</c:v>
                </c:pt>
                <c:pt idx="29">
                  <c:v>8.53</c:v>
                </c:pt>
                <c:pt idx="30">
                  <c:v>6.64</c:v>
                </c:pt>
                <c:pt idx="31">
                  <c:v>5.68</c:v>
                </c:pt>
                <c:pt idx="32">
                  <c:v>6.05</c:v>
                </c:pt>
                <c:pt idx="33">
                  <c:v>7.93</c:v>
                </c:pt>
                <c:pt idx="34">
                  <c:v>6.89</c:v>
                </c:pt>
                <c:pt idx="35">
                  <c:v>6.91</c:v>
                </c:pt>
                <c:pt idx="36">
                  <c:v>6.44</c:v>
                </c:pt>
                <c:pt idx="37">
                  <c:v>6.29</c:v>
                </c:pt>
                <c:pt idx="38">
                  <c:v>7.16</c:v>
                </c:pt>
                <c:pt idx="39">
                  <c:v>7.85</c:v>
                </c:pt>
                <c:pt idx="40">
                  <c:v>8.64</c:v>
                </c:pt>
                <c:pt idx="41">
                  <c:v>7.81</c:v>
                </c:pt>
                <c:pt idx="42">
                  <c:v>5.81</c:v>
                </c:pt>
                <c:pt idx="43">
                  <c:v>8.12</c:v>
                </c:pt>
                <c:pt idx="44">
                  <c:v>10.04</c:v>
                </c:pt>
                <c:pt idx="45">
                  <c:v>10.2</c:v>
                </c:pt>
                <c:pt idx="46">
                  <c:v>9.5</c:v>
                </c:pt>
                <c:pt idx="47">
                  <c:v>8.33</c:v>
                </c:pt>
                <c:pt idx="48">
                  <c:v>7.57</c:v>
                </c:pt>
                <c:pt idx="49">
                  <c:v>8.4</c:v>
                </c:pt>
                <c:pt idx="50">
                  <c:v>8.67</c:v>
                </c:pt>
                <c:pt idx="51">
                  <c:v>7.81</c:v>
                </c:pt>
                <c:pt idx="52">
                  <c:v>7.35</c:v>
                </c:pt>
                <c:pt idx="53">
                  <c:v>6.68</c:v>
                </c:pt>
                <c:pt idx="54">
                  <c:v>6.59</c:v>
                </c:pt>
                <c:pt idx="55">
                  <c:v>7.43</c:v>
                </c:pt>
                <c:pt idx="56">
                  <c:v>8.78</c:v>
                </c:pt>
                <c:pt idx="57">
                  <c:v>9.6</c:v>
                </c:pt>
                <c:pt idx="58">
                  <c:v>8.73</c:v>
                </c:pt>
                <c:pt idx="59">
                  <c:v>8.12</c:v>
                </c:pt>
                <c:pt idx="60">
                  <c:v>10.14</c:v>
                </c:pt>
                <c:pt idx="61">
                  <c:v>10.28</c:v>
                </c:pt>
                <c:pt idx="62">
                  <c:v>9.98</c:v>
                </c:pt>
                <c:pt idx="63">
                  <c:v>9.06</c:v>
                </c:pt>
                <c:pt idx="64">
                  <c:v>8.85</c:v>
                </c:pt>
                <c:pt idx="65">
                  <c:v>7.43</c:v>
                </c:pt>
                <c:pt idx="66">
                  <c:v>7.68</c:v>
                </c:pt>
                <c:pt idx="67">
                  <c:v>8.53</c:v>
                </c:pt>
                <c:pt idx="68">
                  <c:v>10.22</c:v>
                </c:pt>
                <c:pt idx="69">
                  <c:v>9.5</c:v>
                </c:pt>
                <c:pt idx="70">
                  <c:v>7.83</c:v>
                </c:pt>
                <c:pt idx="71">
                  <c:v>6.78</c:v>
                </c:pt>
                <c:pt idx="72">
                  <c:v>5.77</c:v>
                </c:pt>
                <c:pt idx="73">
                  <c:v>7.07</c:v>
                </c:pt>
                <c:pt idx="74">
                  <c:v>9.55</c:v>
                </c:pt>
                <c:pt idx="75">
                  <c:v>8.94</c:v>
                </c:pt>
                <c:pt idx="76">
                  <c:v>8.94</c:v>
                </c:pt>
                <c:pt idx="77">
                  <c:v>8.8</c:v>
                </c:pt>
                <c:pt idx="78">
                  <c:v>9.06</c:v>
                </c:pt>
                <c:pt idx="79">
                  <c:v>8.1</c:v>
                </c:pt>
                <c:pt idx="80">
                  <c:v>8.44</c:v>
                </c:pt>
                <c:pt idx="81">
                  <c:v>7.11</c:v>
                </c:pt>
                <c:pt idx="82">
                  <c:v>7.11</c:v>
                </c:pt>
                <c:pt idx="83">
                  <c:v>6.91</c:v>
                </c:pt>
                <c:pt idx="84">
                  <c:v>7.39</c:v>
                </c:pt>
                <c:pt idx="85">
                  <c:v>6.41</c:v>
                </c:pt>
                <c:pt idx="86">
                  <c:v>6.73</c:v>
                </c:pt>
                <c:pt idx="87">
                  <c:v>6.98</c:v>
                </c:pt>
                <c:pt idx="88">
                  <c:v>6.46</c:v>
                </c:pt>
                <c:pt idx="89">
                  <c:v>5.01</c:v>
                </c:pt>
                <c:pt idx="90">
                  <c:v>5.65</c:v>
                </c:pt>
                <c:pt idx="91">
                  <c:v>5.74</c:v>
                </c:pt>
                <c:pt idx="92">
                  <c:v>5.22</c:v>
                </c:pt>
                <c:pt idx="93">
                  <c:v>3.94</c:v>
                </c:pt>
                <c:pt idx="94">
                  <c:v>3.28</c:v>
                </c:pt>
                <c:pt idx="95">
                  <c:v>3.9</c:v>
                </c:pt>
                <c:pt idx="96">
                  <c:v>4.34</c:v>
                </c:pt>
                <c:pt idx="97">
                  <c:v>5.95</c:v>
                </c:pt>
                <c:pt idx="98">
                  <c:v>4.34</c:v>
                </c:pt>
                <c:pt idx="99">
                  <c:v>3.31</c:v>
                </c:pt>
                <c:pt idx="100">
                  <c:v>1.44</c:v>
                </c:pt>
                <c:pt idx="101">
                  <c:v>2.15</c:v>
                </c:pt>
                <c:pt idx="102">
                  <c:v>3.28</c:v>
                </c:pt>
                <c:pt idx="103">
                  <c:v>3.07</c:v>
                </c:pt>
                <c:pt idx="104">
                  <c:v>2.09</c:v>
                </c:pt>
                <c:pt idx="105">
                  <c:v>1.15</c:v>
                </c:pt>
                <c:pt idx="106">
                  <c:v>0.9</c:v>
                </c:pt>
                <c:pt idx="107">
                  <c:v>0.82</c:v>
                </c:pt>
                <c:pt idx="108">
                  <c:v>1.27</c:v>
                </c:pt>
                <c:pt idx="109">
                  <c:v>2.37</c:v>
                </c:pt>
                <c:pt idx="110">
                  <c:v>2.57</c:v>
                </c:pt>
                <c:pt idx="111">
                  <c:v>2.52</c:v>
                </c:pt>
                <c:pt idx="112">
                  <c:v>3.24</c:v>
                </c:pt>
                <c:pt idx="113">
                  <c:v>4.13</c:v>
                </c:pt>
                <c:pt idx="114">
                  <c:v>5.98</c:v>
                </c:pt>
                <c:pt idx="115">
                  <c:v>7.53</c:v>
                </c:pt>
                <c:pt idx="116">
                  <c:v>8.05</c:v>
                </c:pt>
                <c:pt idx="117">
                  <c:v>7.09</c:v>
                </c:pt>
                <c:pt idx="118">
                  <c:v>6.56</c:v>
                </c:pt>
                <c:pt idx="119">
                  <c:v>6.49</c:v>
                </c:pt>
                <c:pt idx="120">
                  <c:v>7.05</c:v>
                </c:pt>
                <c:pt idx="121">
                  <c:v>7.05</c:v>
                </c:pt>
                <c:pt idx="122">
                  <c:v>7.53</c:v>
                </c:pt>
                <c:pt idx="123">
                  <c:v>8.6</c:v>
                </c:pt>
                <c:pt idx="124">
                  <c:v>8.29</c:v>
                </c:pt>
                <c:pt idx="125">
                  <c:v>7.29</c:v>
                </c:pt>
                <c:pt idx="126">
                  <c:v>8.31</c:v>
                </c:pt>
                <c:pt idx="127">
                  <c:v>7.72</c:v>
                </c:pt>
                <c:pt idx="128">
                  <c:v>3.54</c:v>
                </c:pt>
                <c:pt idx="129">
                  <c:v>5.24</c:v>
                </c:pt>
                <c:pt idx="130">
                  <c:v>6.7</c:v>
                </c:pt>
                <c:pt idx="131">
                  <c:v>6.64</c:v>
                </c:pt>
                <c:pt idx="132">
                  <c:v>7.51</c:v>
                </c:pt>
                <c:pt idx="133">
                  <c:v>8.73</c:v>
                </c:pt>
                <c:pt idx="134">
                  <c:v>8.99</c:v>
                </c:pt>
                <c:pt idx="135">
                  <c:v>8.97</c:v>
                </c:pt>
                <c:pt idx="136">
                  <c:v>8.78</c:v>
                </c:pt>
                <c:pt idx="137">
                  <c:v>7.39</c:v>
                </c:pt>
                <c:pt idx="138">
                  <c:v>5.98</c:v>
                </c:pt>
                <c:pt idx="139">
                  <c:v>5.31</c:v>
                </c:pt>
                <c:pt idx="140">
                  <c:v>3.71</c:v>
                </c:pt>
                <c:pt idx="141">
                  <c:v>3.89</c:v>
                </c:pt>
                <c:pt idx="142">
                  <c:v>5.77</c:v>
                </c:pt>
                <c:pt idx="143">
                  <c:v>5.43</c:v>
                </c:pt>
                <c:pt idx="144">
                  <c:v>7.59</c:v>
                </c:pt>
                <c:pt idx="145">
                  <c:v>7.13</c:v>
                </c:pt>
                <c:pt idx="146">
                  <c:v>7.13</c:v>
                </c:pt>
                <c:pt idx="147">
                  <c:v>8.53</c:v>
                </c:pt>
                <c:pt idx="148">
                  <c:v>9.25</c:v>
                </c:pt>
                <c:pt idx="149">
                  <c:v>8.12</c:v>
                </c:pt>
                <c:pt idx="150">
                  <c:v>7.26</c:v>
                </c:pt>
                <c:pt idx="151">
                  <c:v>7.31</c:v>
                </c:pt>
                <c:pt idx="152">
                  <c:v>7.14</c:v>
                </c:pt>
                <c:pt idx="153">
                  <c:v>7.14</c:v>
                </c:pt>
                <c:pt idx="154">
                  <c:v>6.13</c:v>
                </c:pt>
                <c:pt idx="155">
                  <c:v>7.05</c:v>
                </c:pt>
                <c:pt idx="156">
                  <c:v>7.81</c:v>
                </c:pt>
                <c:pt idx="157">
                  <c:v>8.51</c:v>
                </c:pt>
                <c:pt idx="158">
                  <c:v>9.45</c:v>
                </c:pt>
                <c:pt idx="159">
                  <c:v>9.16</c:v>
                </c:pt>
                <c:pt idx="160">
                  <c:v>8.69</c:v>
                </c:pt>
                <c:pt idx="161">
                  <c:v>7.26</c:v>
                </c:pt>
                <c:pt idx="162">
                  <c:v>5.96</c:v>
                </c:pt>
                <c:pt idx="163">
                  <c:v>6.26</c:v>
                </c:pt>
                <c:pt idx="164">
                  <c:v>5.75</c:v>
                </c:pt>
                <c:pt idx="165">
                  <c:v>4.55</c:v>
                </c:pt>
                <c:pt idx="166">
                  <c:v>4.43</c:v>
                </c:pt>
                <c:pt idx="167">
                  <c:v>4.3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Sheet1!$K$4:$K$171</c:f>
              <c:numCache>
                <c:formatCode>0.00</c:formatCode>
                <c:ptCount val="168"/>
                <c:pt idx="0">
                  <c:v>9.262</c:v>
                </c:pt>
                <c:pt idx="1">
                  <c:v>9.612</c:v>
                </c:pt>
                <c:pt idx="2">
                  <c:v>9.89133333333333</c:v>
                </c:pt>
                <c:pt idx="3">
                  <c:v>10.0953333333333</c:v>
                </c:pt>
                <c:pt idx="4">
                  <c:v>10.1813333333333</c:v>
                </c:pt>
                <c:pt idx="5">
                  <c:v>10.2226666666667</c:v>
                </c:pt>
                <c:pt idx="6">
                  <c:v>10.1853333333333</c:v>
                </c:pt>
                <c:pt idx="7">
                  <c:v>10.4046666666667</c:v>
                </c:pt>
                <c:pt idx="8">
                  <c:v>10.7773333333333</c:v>
                </c:pt>
                <c:pt idx="9">
                  <c:v>10.8486666666667</c:v>
                </c:pt>
                <c:pt idx="10">
                  <c:v>10.7846666666667</c:v>
                </c:pt>
                <c:pt idx="11">
                  <c:v>10.7133333333333</c:v>
                </c:pt>
                <c:pt idx="12">
                  <c:v>10.7593333333333</c:v>
                </c:pt>
                <c:pt idx="13">
                  <c:v>10.724</c:v>
                </c:pt>
                <c:pt idx="14">
                  <c:v>10.526</c:v>
                </c:pt>
                <c:pt idx="15">
                  <c:v>10.3373333333333</c:v>
                </c:pt>
                <c:pt idx="16">
                  <c:v>9.994</c:v>
                </c:pt>
                <c:pt idx="17">
                  <c:v>9.60933333333333</c:v>
                </c:pt>
                <c:pt idx="18">
                  <c:v>9.326</c:v>
                </c:pt>
                <c:pt idx="19">
                  <c:v>9.30066666666667</c:v>
                </c:pt>
                <c:pt idx="20">
                  <c:v>9.22333333333333</c:v>
                </c:pt>
                <c:pt idx="21">
                  <c:v>9.05933333333333</c:v>
                </c:pt>
                <c:pt idx="22">
                  <c:v>8.79066666666666</c:v>
                </c:pt>
                <c:pt idx="23">
                  <c:v>8.412</c:v>
                </c:pt>
                <c:pt idx="24">
                  <c:v>8.122</c:v>
                </c:pt>
                <c:pt idx="25">
                  <c:v>7.84933333333333</c:v>
                </c:pt>
                <c:pt idx="26">
                  <c:v>7.644</c:v>
                </c:pt>
                <c:pt idx="27">
                  <c:v>7.38333333333333</c:v>
                </c:pt>
                <c:pt idx="28">
                  <c:v>7.12066666666667</c:v>
                </c:pt>
                <c:pt idx="29">
                  <c:v>7.11666666666667</c:v>
                </c:pt>
                <c:pt idx="30">
                  <c:v>7.21733333333333</c:v>
                </c:pt>
                <c:pt idx="31">
                  <c:v>7.45466666666667</c:v>
                </c:pt>
                <c:pt idx="32">
                  <c:v>7.70933333333333</c:v>
                </c:pt>
                <c:pt idx="33">
                  <c:v>7.86133333333333</c:v>
                </c:pt>
                <c:pt idx="34">
                  <c:v>7.83733333333333</c:v>
                </c:pt>
                <c:pt idx="35">
                  <c:v>7.938</c:v>
                </c:pt>
                <c:pt idx="36">
                  <c:v>8.05533333333333</c:v>
                </c:pt>
                <c:pt idx="37">
                  <c:v>8.14666666666667</c:v>
                </c:pt>
                <c:pt idx="38">
                  <c:v>8.21733333333333</c:v>
                </c:pt>
                <c:pt idx="39">
                  <c:v>8.18533333333333</c:v>
                </c:pt>
                <c:pt idx="40">
                  <c:v>8.10133333333333</c:v>
                </c:pt>
                <c:pt idx="41">
                  <c:v>8.02066666666667</c:v>
                </c:pt>
                <c:pt idx="42">
                  <c:v>8.08533333333333</c:v>
                </c:pt>
                <c:pt idx="43">
                  <c:v>8.338</c:v>
                </c:pt>
                <c:pt idx="44">
                  <c:v>8.37866666666667</c:v>
                </c:pt>
                <c:pt idx="45">
                  <c:v>8.25066666666667</c:v>
                </c:pt>
                <c:pt idx="46">
                  <c:v>8.24666666666667</c:v>
                </c:pt>
                <c:pt idx="47">
                  <c:v>8.29866666666667</c:v>
                </c:pt>
                <c:pt idx="48">
                  <c:v>8.40866666666667</c:v>
                </c:pt>
                <c:pt idx="49">
                  <c:v>8.508</c:v>
                </c:pt>
                <c:pt idx="50">
                  <c:v>8.538</c:v>
                </c:pt>
                <c:pt idx="51">
                  <c:v>8.45533333333333</c:v>
                </c:pt>
                <c:pt idx="52">
                  <c:v>8.44666666666667</c:v>
                </c:pt>
                <c:pt idx="53">
                  <c:v>8.52533333333333</c:v>
                </c:pt>
                <c:pt idx="54">
                  <c:v>8.76133333333333</c:v>
                </c:pt>
                <c:pt idx="55">
                  <c:v>8.95533333333333</c:v>
                </c:pt>
                <c:pt idx="56">
                  <c:v>8.982</c:v>
                </c:pt>
                <c:pt idx="57">
                  <c:v>8.84866666666667</c:v>
                </c:pt>
                <c:pt idx="58">
                  <c:v>8.59333333333333</c:v>
                </c:pt>
                <c:pt idx="59">
                  <c:v>8.48266666666667</c:v>
                </c:pt>
                <c:pt idx="60">
                  <c:v>8.578</c:v>
                </c:pt>
                <c:pt idx="61">
                  <c:v>8.498</c:v>
                </c:pt>
                <c:pt idx="62">
                  <c:v>8.40866666666667</c:v>
                </c:pt>
                <c:pt idx="63">
                  <c:v>8.33</c:v>
                </c:pt>
                <c:pt idx="64">
                  <c:v>8.33</c:v>
                </c:pt>
                <c:pt idx="65">
                  <c:v>8.28</c:v>
                </c:pt>
                <c:pt idx="66">
                  <c:v>8.34733333333333</c:v>
                </c:pt>
                <c:pt idx="67">
                  <c:v>8.30933333333333</c:v>
                </c:pt>
                <c:pt idx="68">
                  <c:v>8.21466666666667</c:v>
                </c:pt>
                <c:pt idx="69">
                  <c:v>7.994</c:v>
                </c:pt>
                <c:pt idx="70">
                  <c:v>7.85333333333333</c:v>
                </c:pt>
                <c:pt idx="71">
                  <c:v>7.75866666666667</c:v>
                </c:pt>
                <c:pt idx="72">
                  <c:v>7.75533333333333</c:v>
                </c:pt>
                <c:pt idx="73">
                  <c:v>7.836</c:v>
                </c:pt>
                <c:pt idx="74">
                  <c:v>7.79533333333333</c:v>
                </c:pt>
                <c:pt idx="75">
                  <c:v>7.49266666666667</c:v>
                </c:pt>
                <c:pt idx="76">
                  <c:v>7.27333333333333</c:v>
                </c:pt>
                <c:pt idx="77">
                  <c:v>7.06</c:v>
                </c:pt>
                <c:pt idx="78">
                  <c:v>6.82133333333333</c:v>
                </c:pt>
                <c:pt idx="79">
                  <c:v>6.48</c:v>
                </c:pt>
                <c:pt idx="80">
                  <c:v>6.15866666666667</c:v>
                </c:pt>
                <c:pt idx="81">
                  <c:v>5.856</c:v>
                </c:pt>
                <c:pt idx="82">
                  <c:v>5.67133333333333</c:v>
                </c:pt>
                <c:pt idx="83">
                  <c:v>5.594</c:v>
                </c:pt>
                <c:pt idx="84">
                  <c:v>5.42266666666667</c:v>
                </c:pt>
                <c:pt idx="85">
                  <c:v>5.15066666666667</c:v>
                </c:pt>
                <c:pt idx="86">
                  <c:v>4.81933333333333</c:v>
                </c:pt>
                <c:pt idx="87">
                  <c:v>4.514</c:v>
                </c:pt>
                <c:pt idx="88">
                  <c:v>4.26733333333333</c:v>
                </c:pt>
                <c:pt idx="89">
                  <c:v>4.04133333333333</c:v>
                </c:pt>
                <c:pt idx="90">
                  <c:v>3.84666666666667</c:v>
                </c:pt>
                <c:pt idx="91">
                  <c:v>3.54666666666667</c:v>
                </c:pt>
                <c:pt idx="92">
                  <c:v>3.224</c:v>
                </c:pt>
                <c:pt idx="93">
                  <c:v>2.93066666666667</c:v>
                </c:pt>
                <c:pt idx="94">
                  <c:v>2.75266666666667</c:v>
                </c:pt>
                <c:pt idx="95">
                  <c:v>2.692</c:v>
                </c:pt>
                <c:pt idx="96">
                  <c:v>2.60333333333333</c:v>
                </c:pt>
                <c:pt idx="97">
                  <c:v>2.482</c:v>
                </c:pt>
                <c:pt idx="98">
                  <c:v>2.30133333333333</c:v>
                </c:pt>
                <c:pt idx="99">
                  <c:v>2.28733333333333</c:v>
                </c:pt>
                <c:pt idx="100">
                  <c:v>2.46533333333333</c:v>
                </c:pt>
                <c:pt idx="101">
                  <c:v>2.87133333333333</c:v>
                </c:pt>
                <c:pt idx="102">
                  <c:v>3.26466666666667</c:v>
                </c:pt>
                <c:pt idx="103">
                  <c:v>3.51866666666667</c:v>
                </c:pt>
                <c:pt idx="104">
                  <c:v>3.75133333333333</c:v>
                </c:pt>
                <c:pt idx="105">
                  <c:v>4.04466666666667</c:v>
                </c:pt>
                <c:pt idx="106">
                  <c:v>4.438</c:v>
                </c:pt>
                <c:pt idx="107">
                  <c:v>4.848</c:v>
                </c:pt>
                <c:pt idx="108">
                  <c:v>5.29533333333333</c:v>
                </c:pt>
                <c:pt idx="109">
                  <c:v>5.784</c:v>
                </c:pt>
                <c:pt idx="110">
                  <c:v>6.17866666666667</c:v>
                </c:pt>
                <c:pt idx="111">
                  <c:v>6.49333333333333</c:v>
                </c:pt>
                <c:pt idx="112">
                  <c:v>6.87933333333333</c:v>
                </c:pt>
                <c:pt idx="113">
                  <c:v>7.178</c:v>
                </c:pt>
                <c:pt idx="114">
                  <c:v>7.13866666666667</c:v>
                </c:pt>
                <c:pt idx="115">
                  <c:v>7.08933333333333</c:v>
                </c:pt>
                <c:pt idx="116">
                  <c:v>7.034</c:v>
                </c:pt>
                <c:pt idx="117">
                  <c:v>6.94</c:v>
                </c:pt>
                <c:pt idx="118">
                  <c:v>6.968</c:v>
                </c:pt>
                <c:pt idx="119">
                  <c:v>7.11266666666667</c:v>
                </c:pt>
                <c:pt idx="120">
                  <c:v>7.27933333333333</c:v>
                </c:pt>
                <c:pt idx="121">
                  <c:v>7.40733333333333</c:v>
                </c:pt>
                <c:pt idx="122">
                  <c:v>7.52266666666667</c:v>
                </c:pt>
                <c:pt idx="123">
                  <c:v>7.51333333333333</c:v>
                </c:pt>
                <c:pt idx="124">
                  <c:v>7.33866666666667</c:v>
                </c:pt>
                <c:pt idx="125">
                  <c:v>7.14</c:v>
                </c:pt>
                <c:pt idx="126">
                  <c:v>6.90133333333333</c:v>
                </c:pt>
                <c:pt idx="127">
                  <c:v>6.60666666666667</c:v>
                </c:pt>
                <c:pt idx="128">
                  <c:v>6.47666666666667</c:v>
                </c:pt>
                <c:pt idx="129">
                  <c:v>6.60266666666667</c:v>
                </c:pt>
                <c:pt idx="130">
                  <c:v>6.75933333333333</c:v>
                </c:pt>
                <c:pt idx="131">
                  <c:v>6.788</c:v>
                </c:pt>
                <c:pt idx="132">
                  <c:v>6.82066666666667</c:v>
                </c:pt>
                <c:pt idx="133">
                  <c:v>6.88866666666667</c:v>
                </c:pt>
                <c:pt idx="134">
                  <c:v>6.92333333333333</c:v>
                </c:pt>
                <c:pt idx="135">
                  <c:v>6.86533333333333</c:v>
                </c:pt>
                <c:pt idx="136">
                  <c:v>6.75133333333333</c:v>
                </c:pt>
                <c:pt idx="137">
                  <c:v>6.65333333333333</c:v>
                </c:pt>
                <c:pt idx="138">
                  <c:v>6.63666666666667</c:v>
                </c:pt>
                <c:pt idx="139">
                  <c:v>6.714</c:v>
                </c:pt>
                <c:pt idx="140">
                  <c:v>6.76866666666667</c:v>
                </c:pt>
                <c:pt idx="141">
                  <c:v>6.99133333333333</c:v>
                </c:pt>
                <c:pt idx="142">
                  <c:v>7.25266666666667</c:v>
                </c:pt>
                <c:pt idx="143">
                  <c:v>7.43533333333333</c:v>
                </c:pt>
                <c:pt idx="144">
                  <c:v>7.70333333333333</c:v>
                </c:pt>
                <c:pt idx="145">
                  <c:v>7.808</c:v>
                </c:pt>
                <c:pt idx="146">
                  <c:v>7.912</c:v>
                </c:pt>
                <c:pt idx="147">
                  <c:v>7.92066666666667</c:v>
                </c:pt>
                <c:pt idx="148">
                  <c:v>7.74933333333333</c:v>
                </c:pt>
                <c:pt idx="149">
                  <c:v>7.55</c:v>
                </c:pt>
                <c:pt idx="150">
                  <c:v>7.392</c:v>
                </c:pt>
                <c:pt idx="151">
                  <c:v>7.21133333333333</c:v>
                </c:pt>
                <c:pt idx="152">
                  <c:v>7.01933333333333</c:v>
                </c:pt>
                <c:pt idx="153">
                  <c:v>6.83</c:v>
                </c:pt>
                <c:pt idx="154">
                  <c:v>6.79</c:v>
                </c:pt>
                <c:pt idx="155">
                  <c:v>6.86533333333333</c:v>
                </c:pt>
                <c:pt idx="156">
                  <c:v>6.878</c:v>
                </c:pt>
                <c:pt idx="157">
                  <c:v>6.82533333333333</c:v>
                </c:pt>
                <c:pt idx="158">
                  <c:v>6.75333333333333</c:v>
                </c:pt>
                <c:pt idx="159">
                  <c:v>6.78533333333333</c:v>
                </c:pt>
                <c:pt idx="160">
                  <c:v>6.65333333333333</c:v>
                </c:pt>
                <c:pt idx="161">
                  <c:v>6.49933333333333</c:v>
                </c:pt>
                <c:pt idx="162">
                  <c:v>6.71133333333333</c:v>
                </c:pt>
                <c:pt idx="163">
                  <c:v>7.174</c:v>
                </c:pt>
                <c:pt idx="164">
                  <c:v>7.60933333333333</c:v>
                </c:pt>
                <c:pt idx="165">
                  <c:v>7.96133333333333</c:v>
                </c:pt>
                <c:pt idx="166">
                  <c:v>8.34333333333333</c:v>
                </c:pt>
                <c:pt idx="167">
                  <c:v>8.79133333333333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-985152000"/>
        <c:axId val="-985149280"/>
      </c:lineChart>
      <c:catAx>
        <c:axId val="-985152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985149280"/>
        <c:crosses val="autoZero"/>
        <c:auto val="1"/>
        <c:lblAlgn val="ctr"/>
        <c:lblOffset val="100"/>
        <c:noMultiLvlLbl val="0"/>
      </c:catAx>
      <c:valAx>
        <c:axId val="-98514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985152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Sheet2!$W$3</c:f>
              <c:strCache>
                <c:ptCount val="1"/>
                <c:pt idx="0">
                  <c:v>Reserves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Sheet2!$W$4:$W$1011</c:f>
              <c:numCache>
                <c:formatCode>0</c:formatCode>
                <c:ptCount val="1008"/>
                <c:pt idx="0">
                  <c:v>101.345</c:v>
                </c:pt>
                <c:pt idx="1">
                  <c:v>106.22</c:v>
                </c:pt>
                <c:pt idx="2">
                  <c:v>107.2535</c:v>
                </c:pt>
                <c:pt idx="3">
                  <c:v>109.288</c:v>
                </c:pt>
                <c:pt idx="4">
                  <c:v>111.472</c:v>
                </c:pt>
                <c:pt idx="5">
                  <c:v>113.591</c:v>
                </c:pt>
                <c:pt idx="6">
                  <c:v>115.697</c:v>
                </c:pt>
                <c:pt idx="7">
                  <c:v>118.6675</c:v>
                </c:pt>
                <c:pt idx="8">
                  <c:v>122.0085</c:v>
                </c:pt>
                <c:pt idx="9">
                  <c:v>123.9065</c:v>
                </c:pt>
                <c:pt idx="10">
                  <c:v>124.8945</c:v>
                </c:pt>
                <c:pt idx="11">
                  <c:v>124.9205</c:v>
                </c:pt>
                <c:pt idx="12">
                  <c:v>123.3475</c:v>
                </c:pt>
                <c:pt idx="13">
                  <c:v>121.352</c:v>
                </c:pt>
                <c:pt idx="14">
                  <c:v>119.3435</c:v>
                </c:pt>
                <c:pt idx="15">
                  <c:v>118.3165</c:v>
                </c:pt>
                <c:pt idx="16">
                  <c:v>118.232</c:v>
                </c:pt>
                <c:pt idx="17">
                  <c:v>116.529</c:v>
                </c:pt>
                <c:pt idx="18">
                  <c:v>114.5985</c:v>
                </c:pt>
                <c:pt idx="19">
                  <c:v>112.4015</c:v>
                </c:pt>
                <c:pt idx="20">
                  <c:v>110.1785</c:v>
                </c:pt>
                <c:pt idx="21">
                  <c:v>108.027</c:v>
                </c:pt>
                <c:pt idx="22">
                  <c:v>106.0575</c:v>
                </c:pt>
                <c:pt idx="23">
                  <c:v>101.644</c:v>
                </c:pt>
                <c:pt idx="24">
                  <c:v>100.1425</c:v>
                </c:pt>
                <c:pt idx="25">
                  <c:v>93.181</c:v>
                </c:pt>
                <c:pt idx="26">
                  <c:v>81.975</c:v>
                </c:pt>
                <c:pt idx="27">
                  <c:v>56.3</c:v>
                </c:pt>
                <c:pt idx="28">
                  <c:v>51.191</c:v>
                </c:pt>
                <c:pt idx="29">
                  <c:v>43.4429999999999</c:v>
                </c:pt>
                <c:pt idx="30">
                  <c:v>32.1655</c:v>
                </c:pt>
                <c:pt idx="31">
                  <c:v>32.8155</c:v>
                </c:pt>
                <c:pt idx="32">
                  <c:v>47.2065</c:v>
                </c:pt>
                <c:pt idx="33">
                  <c:v>40.7585</c:v>
                </c:pt>
                <c:pt idx="34">
                  <c:v>34.0895</c:v>
                </c:pt>
                <c:pt idx="35">
                  <c:v>31.0539999999999</c:v>
                </c:pt>
                <c:pt idx="36">
                  <c:v>8.62899999999994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-1.47695623784596</c:v>
                </c:pt>
                <c:pt idx="49">
                  <c:v>-1.44184414283816</c:v>
                </c:pt>
                <c:pt idx="50">
                  <c:v>-1.40798184195638</c:v>
                </c:pt>
                <c:pt idx="51">
                  <c:v>0</c:v>
                </c:pt>
                <c:pt idx="52">
                  <c:v>-1.3613337082669</c:v>
                </c:pt>
                <c:pt idx="53">
                  <c:v>-1.33046830540597</c:v>
                </c:pt>
                <c:pt idx="54">
                  <c:v>-1.30065249009231</c:v>
                </c:pt>
                <c:pt idx="55">
                  <c:v>-1.27183931305111</c:v>
                </c:pt>
                <c:pt idx="56">
                  <c:v>-1.24398440757506</c:v>
                </c:pt>
                <c:pt idx="57">
                  <c:v>-8.52642980117307</c:v>
                </c:pt>
                <c:pt idx="58">
                  <c:v>-1.14916544394618</c:v>
                </c:pt>
                <c:pt idx="59">
                  <c:v>-1.12438533794225</c:v>
                </c:pt>
                <c:pt idx="60">
                  <c:v>-1.10040998923154</c:v>
                </c:pt>
                <c:pt idx="61">
                  <c:v>4.50309905990939</c:v>
                </c:pt>
                <c:pt idx="62">
                  <c:v>-1.08079844634749</c:v>
                </c:pt>
                <c:pt idx="63">
                  <c:v>-4.59008399670347</c:v>
                </c:pt>
                <c:pt idx="64">
                  <c:v>0.980246697085683</c:v>
                </c:pt>
                <c:pt idx="65">
                  <c:v>-1.00400062477625</c:v>
                </c:pt>
                <c:pt idx="66">
                  <c:v>1.01032550028302</c:v>
                </c:pt>
                <c:pt idx="67">
                  <c:v>-4.42480444992507</c:v>
                </c:pt>
                <c:pt idx="68">
                  <c:v>0</c:v>
                </c:pt>
                <c:pt idx="69">
                  <c:v>-2.36170193457665</c:v>
                </c:pt>
                <c:pt idx="70">
                  <c:v>0</c:v>
                </c:pt>
                <c:pt idx="71">
                  <c:v>-2.2981759796446</c:v>
                </c:pt>
                <c:pt idx="72">
                  <c:v>-4.18595510894913</c:v>
                </c:pt>
                <c:pt idx="73">
                  <c:v>3.04365904482935</c:v>
                </c:pt>
                <c:pt idx="74">
                  <c:v>-4.11835190740104</c:v>
                </c:pt>
                <c:pt idx="75">
                  <c:v>-2.1351425950541</c:v>
                </c:pt>
                <c:pt idx="76">
                  <c:v>47.8839437040861</c:v>
                </c:pt>
                <c:pt idx="77">
                  <c:v>68.923</c:v>
                </c:pt>
                <c:pt idx="78">
                  <c:v>77.139</c:v>
                </c:pt>
                <c:pt idx="79">
                  <c:v>78.439</c:v>
                </c:pt>
                <c:pt idx="80">
                  <c:v>77.789</c:v>
                </c:pt>
                <c:pt idx="81">
                  <c:v>80.7465</c:v>
                </c:pt>
                <c:pt idx="82">
                  <c:v>87.214</c:v>
                </c:pt>
                <c:pt idx="83">
                  <c:v>85.5045</c:v>
                </c:pt>
                <c:pt idx="84">
                  <c:v>77.1</c:v>
                </c:pt>
                <c:pt idx="85">
                  <c:v>68.273</c:v>
                </c:pt>
                <c:pt idx="86">
                  <c:v>68.1625</c:v>
                </c:pt>
                <c:pt idx="87">
                  <c:v>69.235</c:v>
                </c:pt>
                <c:pt idx="88">
                  <c:v>72.0365</c:v>
                </c:pt>
                <c:pt idx="89">
                  <c:v>82.326</c:v>
                </c:pt>
                <c:pt idx="90">
                  <c:v>91.426</c:v>
                </c:pt>
                <c:pt idx="91">
                  <c:v>91.9265</c:v>
                </c:pt>
                <c:pt idx="92">
                  <c:v>90.5095</c:v>
                </c:pt>
                <c:pt idx="93">
                  <c:v>69.547</c:v>
                </c:pt>
                <c:pt idx="94">
                  <c:v>36.358</c:v>
                </c:pt>
                <c:pt idx="95">
                  <c:v>16.0195</c:v>
                </c:pt>
                <c:pt idx="96">
                  <c:v>0</c:v>
                </c:pt>
                <c:pt idx="97">
                  <c:v>-4.35846346783458</c:v>
                </c:pt>
                <c:pt idx="98">
                  <c:v>0</c:v>
                </c:pt>
                <c:pt idx="99">
                  <c:v>-4.28190281032086</c:v>
                </c:pt>
                <c:pt idx="100">
                  <c:v>0</c:v>
                </c:pt>
                <c:pt idx="101">
                  <c:v>-2.25070401752859</c:v>
                </c:pt>
                <c:pt idx="102">
                  <c:v>-4.12507144382738</c:v>
                </c:pt>
                <c:pt idx="103">
                  <c:v>0</c:v>
                </c:pt>
                <c:pt idx="104">
                  <c:v>-2.14998576427022</c:v>
                </c:pt>
                <c:pt idx="105">
                  <c:v>0</c:v>
                </c:pt>
                <c:pt idx="106">
                  <c:v>-2.09916241368504</c:v>
                </c:pt>
                <c:pt idx="107">
                  <c:v>-0.163017359953572</c:v>
                </c:pt>
                <c:pt idx="108">
                  <c:v>-2.03350404948228</c:v>
                </c:pt>
                <c:pt idx="109">
                  <c:v>-0.118092054238557</c:v>
                </c:pt>
                <c:pt idx="110">
                  <c:v>-1.97204822244391</c:v>
                </c:pt>
                <c:pt idx="111">
                  <c:v>-1.33815783169838</c:v>
                </c:pt>
                <c:pt idx="112">
                  <c:v>-0.051611189423028</c:v>
                </c:pt>
                <c:pt idx="113">
                  <c:v>-1.87796719734288</c:v>
                </c:pt>
                <c:pt idx="114">
                  <c:v>-1.23743373853025</c:v>
                </c:pt>
                <c:pt idx="115">
                  <c:v>0</c:v>
                </c:pt>
                <c:pt idx="116">
                  <c:v>-1.17956912977185</c:v>
                </c:pt>
                <c:pt idx="117">
                  <c:v>-1.76138352062227</c:v>
                </c:pt>
                <c:pt idx="118">
                  <c:v>-1.11483824162098</c:v>
                </c:pt>
                <c:pt idx="119">
                  <c:v>-5.21152308431691</c:v>
                </c:pt>
                <c:pt idx="120">
                  <c:v>2.45568331728525</c:v>
                </c:pt>
                <c:pt idx="121">
                  <c:v>0.726959071089319</c:v>
                </c:pt>
                <c:pt idx="122">
                  <c:v>-2.74995108649932</c:v>
                </c:pt>
                <c:pt idx="123">
                  <c:v>-0.970664958932896</c:v>
                </c:pt>
                <c:pt idx="124">
                  <c:v>-0.944925389175247</c:v>
                </c:pt>
                <c:pt idx="125">
                  <c:v>-2.61516979873702</c:v>
                </c:pt>
                <c:pt idx="126">
                  <c:v>-0.885901609614931</c:v>
                </c:pt>
                <c:pt idx="127">
                  <c:v>-2.52330279638755</c:v>
                </c:pt>
                <c:pt idx="128">
                  <c:v>-0.831115587565272</c:v>
                </c:pt>
                <c:pt idx="129">
                  <c:v>53.8239924719605</c:v>
                </c:pt>
                <c:pt idx="130">
                  <c:v>94.5886469219619</c:v>
                </c:pt>
                <c:pt idx="131">
                  <c:v>94.8042081014152</c:v>
                </c:pt>
                <c:pt idx="132">
                  <c:v>52.1655200522046</c:v>
                </c:pt>
                <c:pt idx="133">
                  <c:v>18.1103453918249</c:v>
                </c:pt>
                <c:pt idx="134">
                  <c:v>6.35145973494082</c:v>
                </c:pt>
                <c:pt idx="135">
                  <c:v>4.16566668814772</c:v>
                </c:pt>
                <c:pt idx="136">
                  <c:v>16.7773925274812</c:v>
                </c:pt>
                <c:pt idx="137">
                  <c:v>39.3719884139556</c:v>
                </c:pt>
                <c:pt idx="138">
                  <c:v>49.7857788342963</c:v>
                </c:pt>
                <c:pt idx="139">
                  <c:v>66.664477570912</c:v>
                </c:pt>
                <c:pt idx="140">
                  <c:v>82.6451848688571</c:v>
                </c:pt>
                <c:pt idx="141">
                  <c:v>95.6752539124463</c:v>
                </c:pt>
                <c:pt idx="142">
                  <c:v>116.316684868857</c:v>
                </c:pt>
                <c:pt idx="143">
                  <c:v>142.9385</c:v>
                </c:pt>
                <c:pt idx="144">
                  <c:v>142.6265</c:v>
                </c:pt>
                <c:pt idx="145">
                  <c:v>142.9255</c:v>
                </c:pt>
                <c:pt idx="146">
                  <c:v>145.0185</c:v>
                </c:pt>
                <c:pt idx="147">
                  <c:v>144.5635</c:v>
                </c:pt>
                <c:pt idx="148">
                  <c:v>144.6545</c:v>
                </c:pt>
                <c:pt idx="149">
                  <c:v>144.7455</c:v>
                </c:pt>
                <c:pt idx="150">
                  <c:v>143.9915</c:v>
                </c:pt>
                <c:pt idx="151">
                  <c:v>143.374</c:v>
                </c:pt>
                <c:pt idx="152">
                  <c:v>142.7435</c:v>
                </c:pt>
                <c:pt idx="153">
                  <c:v>142.399</c:v>
                </c:pt>
                <c:pt idx="154">
                  <c:v>141.502</c:v>
                </c:pt>
                <c:pt idx="155">
                  <c:v>141.229</c:v>
                </c:pt>
                <c:pt idx="156">
                  <c:v>141.2355</c:v>
                </c:pt>
                <c:pt idx="157">
                  <c:v>141.5215</c:v>
                </c:pt>
                <c:pt idx="158">
                  <c:v>141.7165</c:v>
                </c:pt>
                <c:pt idx="159">
                  <c:v>142.672</c:v>
                </c:pt>
                <c:pt idx="160">
                  <c:v>145.9285</c:v>
                </c:pt>
                <c:pt idx="161">
                  <c:v>146.988</c:v>
                </c:pt>
                <c:pt idx="162">
                  <c:v>147.4755</c:v>
                </c:pt>
                <c:pt idx="163">
                  <c:v>147.664</c:v>
                </c:pt>
                <c:pt idx="164">
                  <c:v>147.5535</c:v>
                </c:pt>
                <c:pt idx="165">
                  <c:v>145.1615</c:v>
                </c:pt>
                <c:pt idx="166">
                  <c:v>133.555782049743</c:v>
                </c:pt>
                <c:pt idx="167">
                  <c:v>77.4916249243129</c:v>
                </c:pt>
                <c:pt idx="168">
                  <c:v>30.9424635490589</c:v>
                </c:pt>
                <c:pt idx="169">
                  <c:v>24.3419834905789</c:v>
                </c:pt>
                <c:pt idx="170">
                  <c:v>14.062718947755</c:v>
                </c:pt>
                <c:pt idx="171">
                  <c:v>-5.23786473374504</c:v>
                </c:pt>
                <c:pt idx="172">
                  <c:v>2.45226981880931</c:v>
                </c:pt>
                <c:pt idx="173">
                  <c:v>0.718098175420117</c:v>
                </c:pt>
                <c:pt idx="174">
                  <c:v>-1.02249415253504</c:v>
                </c:pt>
                <c:pt idx="175">
                  <c:v>-0.994946946543131</c:v>
                </c:pt>
                <c:pt idx="176">
                  <c:v>-0.96852478449461</c:v>
                </c:pt>
                <c:pt idx="177">
                  <c:v>-2.65747506870656</c:v>
                </c:pt>
                <c:pt idx="178">
                  <c:v>-2.59787178524703</c:v>
                </c:pt>
                <c:pt idx="179">
                  <c:v>-0.874466407112422</c:v>
                </c:pt>
                <c:pt idx="180">
                  <c:v>-2.5071056892432</c:v>
                </c:pt>
                <c:pt idx="181">
                  <c:v>-2.45154159163203</c:v>
                </c:pt>
                <c:pt idx="182">
                  <c:v>-0.790033875869664</c:v>
                </c:pt>
                <c:pt idx="183">
                  <c:v>-2.3678035346133</c:v>
                </c:pt>
                <c:pt idx="184">
                  <c:v>-2.91816378778436</c:v>
                </c:pt>
                <c:pt idx="185">
                  <c:v>-0.1120083922499</c:v>
                </c:pt>
                <c:pt idx="186">
                  <c:v>-2.23870156042255</c:v>
                </c:pt>
                <c:pt idx="187">
                  <c:v>-0.671106307271812</c:v>
                </c:pt>
                <c:pt idx="188">
                  <c:v>-2.16524408574183</c:v>
                </c:pt>
                <c:pt idx="189">
                  <c:v>-2.70549842876278</c:v>
                </c:pt>
                <c:pt idx="190">
                  <c:v>-0.0208901062927318</c:v>
                </c:pt>
                <c:pt idx="191">
                  <c:v>-2.63157536934258</c:v>
                </c:pt>
                <c:pt idx="192">
                  <c:v>-3.14953044542661</c:v>
                </c:pt>
                <c:pt idx="193">
                  <c:v>1.1720246461512</c:v>
                </c:pt>
                <c:pt idx="194">
                  <c:v>-3.64830000328452</c:v>
                </c:pt>
                <c:pt idx="195">
                  <c:v>1.18537732882785</c:v>
                </c:pt>
                <c:pt idx="196">
                  <c:v>-3.5691718504021</c:v>
                </c:pt>
                <c:pt idx="197">
                  <c:v>0</c:v>
                </c:pt>
                <c:pt idx="198">
                  <c:v>-1.26737502619268</c:v>
                </c:pt>
                <c:pt idx="199">
                  <c:v>-1.79158995759075</c:v>
                </c:pt>
                <c:pt idx="200">
                  <c:v>-0.991505411307271</c:v>
                </c:pt>
                <c:pt idx="201">
                  <c:v>-1.18950838921805</c:v>
                </c:pt>
                <c:pt idx="202">
                  <c:v>-4.18806586138786</c:v>
                </c:pt>
                <c:pt idx="203">
                  <c:v>1.54511138854236</c:v>
                </c:pt>
                <c:pt idx="204">
                  <c:v>-3.58010059900314</c:v>
                </c:pt>
                <c:pt idx="205">
                  <c:v>1.55308619599486</c:v>
                </c:pt>
                <c:pt idx="206">
                  <c:v>-3.51791327615138</c:v>
                </c:pt>
                <c:pt idx="207">
                  <c:v>0.514379790419872</c:v>
                </c:pt>
                <c:pt idx="208">
                  <c:v>-2.41276148291863</c:v>
                </c:pt>
                <c:pt idx="209">
                  <c:v>0.0176840231510726</c:v>
                </c:pt>
                <c:pt idx="210">
                  <c:v>-1.85309697692823</c:v>
                </c:pt>
                <c:pt idx="211">
                  <c:v>0.0395278143226924</c:v>
                </c:pt>
                <c:pt idx="212">
                  <c:v>-0.455959687468635</c:v>
                </c:pt>
                <c:pt idx="213">
                  <c:v>-1.79923302987114</c:v>
                </c:pt>
                <c:pt idx="214">
                  <c:v>-0.427817354267391</c:v>
                </c:pt>
                <c:pt idx="215">
                  <c:v>-1.75837999442843</c:v>
                </c:pt>
                <c:pt idx="216">
                  <c:v>-0.401283014060795</c:v>
                </c:pt>
                <c:pt idx="217">
                  <c:v>-2.55927031061479</c:v>
                </c:pt>
                <c:pt idx="218">
                  <c:v>0.946322865256274</c:v>
                </c:pt>
                <c:pt idx="219">
                  <c:v>32.4004494617386</c:v>
                </c:pt>
                <c:pt idx="220">
                  <c:v>93.0160634756324</c:v>
                </c:pt>
                <c:pt idx="221">
                  <c:v>99.096</c:v>
                </c:pt>
                <c:pt idx="222">
                  <c:v>98.4395</c:v>
                </c:pt>
                <c:pt idx="223">
                  <c:v>96.0605</c:v>
                </c:pt>
                <c:pt idx="224">
                  <c:v>96.5155</c:v>
                </c:pt>
                <c:pt idx="225">
                  <c:v>54.392858612643</c:v>
                </c:pt>
                <c:pt idx="226">
                  <c:v>34.0264972208761</c:v>
                </c:pt>
                <c:pt idx="227">
                  <c:v>39.4975</c:v>
                </c:pt>
                <c:pt idx="228">
                  <c:v>31.3985</c:v>
                </c:pt>
                <c:pt idx="229">
                  <c:v>27.6934999999999</c:v>
                </c:pt>
                <c:pt idx="230">
                  <c:v>51.9645</c:v>
                </c:pt>
                <c:pt idx="231">
                  <c:v>67.792</c:v>
                </c:pt>
                <c:pt idx="232">
                  <c:v>77.8215</c:v>
                </c:pt>
                <c:pt idx="233">
                  <c:v>85.4265</c:v>
                </c:pt>
                <c:pt idx="234">
                  <c:v>90.4185</c:v>
                </c:pt>
                <c:pt idx="235">
                  <c:v>94.546</c:v>
                </c:pt>
                <c:pt idx="236">
                  <c:v>99.629</c:v>
                </c:pt>
                <c:pt idx="237">
                  <c:v>102.6775</c:v>
                </c:pt>
                <c:pt idx="238">
                  <c:v>104.1465</c:v>
                </c:pt>
                <c:pt idx="239">
                  <c:v>106.1095</c:v>
                </c:pt>
                <c:pt idx="240">
                  <c:v>108.3</c:v>
                </c:pt>
                <c:pt idx="241">
                  <c:v>110.003</c:v>
                </c:pt>
                <c:pt idx="242">
                  <c:v>111.563</c:v>
                </c:pt>
                <c:pt idx="243">
                  <c:v>111.056</c:v>
                </c:pt>
                <c:pt idx="244">
                  <c:v>109.5805</c:v>
                </c:pt>
                <c:pt idx="245">
                  <c:v>109.6585</c:v>
                </c:pt>
                <c:pt idx="246">
                  <c:v>110.4645</c:v>
                </c:pt>
                <c:pt idx="247">
                  <c:v>111.8555</c:v>
                </c:pt>
                <c:pt idx="248">
                  <c:v>115.3005</c:v>
                </c:pt>
                <c:pt idx="249">
                  <c:v>117.0295</c:v>
                </c:pt>
                <c:pt idx="250">
                  <c:v>116.5225</c:v>
                </c:pt>
                <c:pt idx="251">
                  <c:v>115.0665</c:v>
                </c:pt>
                <c:pt idx="252">
                  <c:v>111.641</c:v>
                </c:pt>
                <c:pt idx="253">
                  <c:v>109.2165</c:v>
                </c:pt>
                <c:pt idx="254">
                  <c:v>103.061</c:v>
                </c:pt>
                <c:pt idx="255">
                  <c:v>92.024</c:v>
                </c:pt>
                <c:pt idx="256">
                  <c:v>66.4009999999999</c:v>
                </c:pt>
                <c:pt idx="257">
                  <c:v>58.8155</c:v>
                </c:pt>
                <c:pt idx="258">
                  <c:v>48.89</c:v>
                </c:pt>
                <c:pt idx="259">
                  <c:v>44.821</c:v>
                </c:pt>
                <c:pt idx="260">
                  <c:v>52.907</c:v>
                </c:pt>
                <c:pt idx="261">
                  <c:v>73.98</c:v>
                </c:pt>
                <c:pt idx="262">
                  <c:v>75.0785</c:v>
                </c:pt>
                <c:pt idx="263">
                  <c:v>73.6095</c:v>
                </c:pt>
                <c:pt idx="264">
                  <c:v>71.406</c:v>
                </c:pt>
                <c:pt idx="265">
                  <c:v>65.9785</c:v>
                </c:pt>
                <c:pt idx="266">
                  <c:v>68.3445</c:v>
                </c:pt>
                <c:pt idx="267">
                  <c:v>74.539</c:v>
                </c:pt>
                <c:pt idx="268">
                  <c:v>84.406</c:v>
                </c:pt>
                <c:pt idx="269">
                  <c:v>51.2429999999999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-0.142791410329345</c:v>
                </c:pt>
                <c:pt idx="274">
                  <c:v>-2.30661502189274</c:v>
                </c:pt>
                <c:pt idx="275">
                  <c:v>37.6955575363534</c:v>
                </c:pt>
                <c:pt idx="276">
                  <c:v>38.2845477620398</c:v>
                </c:pt>
                <c:pt idx="277">
                  <c:v>14.9081732197819</c:v>
                </c:pt>
                <c:pt idx="278">
                  <c:v>-2.18253534604005</c:v>
                </c:pt>
                <c:pt idx="279">
                  <c:v>-2.72456462607657</c:v>
                </c:pt>
                <c:pt idx="280">
                  <c:v>-0.0268576898129663</c:v>
                </c:pt>
                <c:pt idx="281">
                  <c:v>-2.06741513557191</c:v>
                </c:pt>
                <c:pt idx="282">
                  <c:v>-3.17769090713078</c:v>
                </c:pt>
                <c:pt idx="283">
                  <c:v>0.596320549153912</c:v>
                </c:pt>
                <c:pt idx="284">
                  <c:v>-2.53189301027871</c:v>
                </c:pt>
                <c:pt idx="285">
                  <c:v>-4.72525917725584</c:v>
                </c:pt>
                <c:pt idx="286">
                  <c:v>2.30667953047004</c:v>
                </c:pt>
                <c:pt idx="287">
                  <c:v>-3.52711365837913</c:v>
                </c:pt>
                <c:pt idx="288">
                  <c:v>1.19659907579898</c:v>
                </c:pt>
                <c:pt idx="289">
                  <c:v>-1.24728193757511</c:v>
                </c:pt>
                <c:pt idx="290">
                  <c:v>-0.999891756813363</c:v>
                </c:pt>
                <c:pt idx="291">
                  <c:v>9.47571360248839</c:v>
                </c:pt>
                <c:pt idx="292">
                  <c:v>71.556646072711</c:v>
                </c:pt>
                <c:pt idx="293">
                  <c:v>90.6525</c:v>
                </c:pt>
                <c:pt idx="294">
                  <c:v>90.867</c:v>
                </c:pt>
                <c:pt idx="295">
                  <c:v>91.7835</c:v>
                </c:pt>
                <c:pt idx="296">
                  <c:v>93.233</c:v>
                </c:pt>
                <c:pt idx="297">
                  <c:v>94.3315</c:v>
                </c:pt>
                <c:pt idx="298">
                  <c:v>95.1505</c:v>
                </c:pt>
                <c:pt idx="299">
                  <c:v>95.5015</c:v>
                </c:pt>
                <c:pt idx="300">
                  <c:v>96.405</c:v>
                </c:pt>
                <c:pt idx="301">
                  <c:v>95.8785</c:v>
                </c:pt>
                <c:pt idx="302">
                  <c:v>94.7995</c:v>
                </c:pt>
                <c:pt idx="303">
                  <c:v>93.987</c:v>
                </c:pt>
                <c:pt idx="304">
                  <c:v>93.922</c:v>
                </c:pt>
                <c:pt idx="305">
                  <c:v>92.5375</c:v>
                </c:pt>
                <c:pt idx="306">
                  <c:v>91.985</c:v>
                </c:pt>
                <c:pt idx="307">
                  <c:v>92.3035</c:v>
                </c:pt>
                <c:pt idx="308">
                  <c:v>91.79</c:v>
                </c:pt>
                <c:pt idx="309">
                  <c:v>91.608</c:v>
                </c:pt>
                <c:pt idx="310">
                  <c:v>91.5105</c:v>
                </c:pt>
                <c:pt idx="311">
                  <c:v>89.7165</c:v>
                </c:pt>
                <c:pt idx="312">
                  <c:v>89.45</c:v>
                </c:pt>
                <c:pt idx="313">
                  <c:v>89.281</c:v>
                </c:pt>
                <c:pt idx="314">
                  <c:v>88.3775</c:v>
                </c:pt>
                <c:pt idx="315">
                  <c:v>88.228</c:v>
                </c:pt>
                <c:pt idx="316">
                  <c:v>81.7995</c:v>
                </c:pt>
                <c:pt idx="317">
                  <c:v>77.7695</c:v>
                </c:pt>
                <c:pt idx="318">
                  <c:v>72.849</c:v>
                </c:pt>
                <c:pt idx="319">
                  <c:v>61.318</c:v>
                </c:pt>
                <c:pt idx="320">
                  <c:v>48.994</c:v>
                </c:pt>
                <c:pt idx="321">
                  <c:v>39.4585</c:v>
                </c:pt>
                <c:pt idx="322">
                  <c:v>23.2605</c:v>
                </c:pt>
                <c:pt idx="323">
                  <c:v>14.141</c:v>
                </c:pt>
                <c:pt idx="324">
                  <c:v>2.4345</c:v>
                </c:pt>
                <c:pt idx="325">
                  <c:v>0</c:v>
                </c:pt>
                <c:pt idx="326">
                  <c:v>3.68250000000003</c:v>
                </c:pt>
                <c:pt idx="327">
                  <c:v>23.293</c:v>
                </c:pt>
                <c:pt idx="328">
                  <c:v>38.191</c:v>
                </c:pt>
                <c:pt idx="329">
                  <c:v>64.4639999999999</c:v>
                </c:pt>
                <c:pt idx="330">
                  <c:v>76.736</c:v>
                </c:pt>
                <c:pt idx="331">
                  <c:v>78.6599999999999</c:v>
                </c:pt>
                <c:pt idx="332">
                  <c:v>77.3925</c:v>
                </c:pt>
                <c:pt idx="333">
                  <c:v>62.5595</c:v>
                </c:pt>
                <c:pt idx="334">
                  <c:v>48.2335</c:v>
                </c:pt>
                <c:pt idx="335">
                  <c:v>44.197</c:v>
                </c:pt>
                <c:pt idx="336">
                  <c:v>39.3479999999999</c:v>
                </c:pt>
                <c:pt idx="337">
                  <c:v>33.979</c:v>
                </c:pt>
                <c:pt idx="338">
                  <c:v>41.441</c:v>
                </c:pt>
                <c:pt idx="339">
                  <c:v>46.108</c:v>
                </c:pt>
                <c:pt idx="340">
                  <c:v>43.664</c:v>
                </c:pt>
                <c:pt idx="341">
                  <c:v>42.741</c:v>
                </c:pt>
                <c:pt idx="342">
                  <c:v>39.4649999999999</c:v>
                </c:pt>
                <c:pt idx="343">
                  <c:v>35.877</c:v>
                </c:pt>
                <c:pt idx="344">
                  <c:v>33.771</c:v>
                </c:pt>
                <c:pt idx="345">
                  <c:v>36.1369999999999</c:v>
                </c:pt>
                <c:pt idx="346">
                  <c:v>42.6759999999999</c:v>
                </c:pt>
                <c:pt idx="347">
                  <c:v>45.835</c:v>
                </c:pt>
                <c:pt idx="348">
                  <c:v>49.969</c:v>
                </c:pt>
                <c:pt idx="349">
                  <c:v>50.7164999999999</c:v>
                </c:pt>
                <c:pt idx="350">
                  <c:v>49.4035</c:v>
                </c:pt>
                <c:pt idx="351">
                  <c:v>47.525</c:v>
                </c:pt>
                <c:pt idx="352">
                  <c:v>45.172</c:v>
                </c:pt>
                <c:pt idx="353">
                  <c:v>41.454</c:v>
                </c:pt>
                <c:pt idx="354">
                  <c:v>41.7985</c:v>
                </c:pt>
                <c:pt idx="355">
                  <c:v>46.2055</c:v>
                </c:pt>
                <c:pt idx="356">
                  <c:v>50.866</c:v>
                </c:pt>
                <c:pt idx="357">
                  <c:v>54.818</c:v>
                </c:pt>
                <c:pt idx="358">
                  <c:v>59.1795</c:v>
                </c:pt>
                <c:pt idx="359">
                  <c:v>61.4025</c:v>
                </c:pt>
                <c:pt idx="360">
                  <c:v>59.6735</c:v>
                </c:pt>
                <c:pt idx="361">
                  <c:v>55.468</c:v>
                </c:pt>
                <c:pt idx="362">
                  <c:v>51.581</c:v>
                </c:pt>
                <c:pt idx="363">
                  <c:v>47.9865</c:v>
                </c:pt>
                <c:pt idx="364">
                  <c:v>45.3604999999999</c:v>
                </c:pt>
                <c:pt idx="365">
                  <c:v>44.5675</c:v>
                </c:pt>
                <c:pt idx="366">
                  <c:v>49.41</c:v>
                </c:pt>
                <c:pt idx="367">
                  <c:v>54.935</c:v>
                </c:pt>
                <c:pt idx="368">
                  <c:v>60.876</c:v>
                </c:pt>
                <c:pt idx="369">
                  <c:v>66.31</c:v>
                </c:pt>
                <c:pt idx="370">
                  <c:v>71.744</c:v>
                </c:pt>
                <c:pt idx="371">
                  <c:v>73.3104999999999</c:v>
                </c:pt>
                <c:pt idx="372">
                  <c:v>74.1295</c:v>
                </c:pt>
                <c:pt idx="373">
                  <c:v>74.2205</c:v>
                </c:pt>
                <c:pt idx="374">
                  <c:v>73.5575</c:v>
                </c:pt>
                <c:pt idx="375">
                  <c:v>73.1155</c:v>
                </c:pt>
                <c:pt idx="376">
                  <c:v>72.693</c:v>
                </c:pt>
                <c:pt idx="377">
                  <c:v>75.2409999999999</c:v>
                </c:pt>
                <c:pt idx="378">
                  <c:v>74.747</c:v>
                </c:pt>
                <c:pt idx="379">
                  <c:v>65.6088706573581</c:v>
                </c:pt>
                <c:pt idx="380">
                  <c:v>67.441</c:v>
                </c:pt>
                <c:pt idx="381">
                  <c:v>67.038</c:v>
                </c:pt>
                <c:pt idx="382">
                  <c:v>63.684</c:v>
                </c:pt>
                <c:pt idx="383">
                  <c:v>60.122</c:v>
                </c:pt>
                <c:pt idx="384">
                  <c:v>59.914</c:v>
                </c:pt>
                <c:pt idx="385">
                  <c:v>62.696</c:v>
                </c:pt>
                <c:pt idx="386">
                  <c:v>57.3789999999999</c:v>
                </c:pt>
                <c:pt idx="387">
                  <c:v>52.4585</c:v>
                </c:pt>
                <c:pt idx="388">
                  <c:v>51.4509999999999</c:v>
                </c:pt>
                <c:pt idx="389">
                  <c:v>49.9754999999999</c:v>
                </c:pt>
                <c:pt idx="390">
                  <c:v>45.9455</c:v>
                </c:pt>
                <c:pt idx="391">
                  <c:v>46.6475</c:v>
                </c:pt>
                <c:pt idx="392">
                  <c:v>47.98</c:v>
                </c:pt>
                <c:pt idx="393">
                  <c:v>48.5585</c:v>
                </c:pt>
                <c:pt idx="394">
                  <c:v>49.592</c:v>
                </c:pt>
                <c:pt idx="395">
                  <c:v>50.5929999999999</c:v>
                </c:pt>
                <c:pt idx="396">
                  <c:v>50.8399999999999</c:v>
                </c:pt>
                <c:pt idx="397">
                  <c:v>48.331</c:v>
                </c:pt>
                <c:pt idx="398">
                  <c:v>46.6149999999999</c:v>
                </c:pt>
                <c:pt idx="399">
                  <c:v>41.1679999999999</c:v>
                </c:pt>
                <c:pt idx="400">
                  <c:v>31.158</c:v>
                </c:pt>
                <c:pt idx="401">
                  <c:v>17.7809999999999</c:v>
                </c:pt>
                <c:pt idx="402">
                  <c:v>6.133</c:v>
                </c:pt>
                <c:pt idx="403">
                  <c:v>4.61850000000003</c:v>
                </c:pt>
                <c:pt idx="404">
                  <c:v>7.23149999999994</c:v>
                </c:pt>
                <c:pt idx="405">
                  <c:v>15.4475</c:v>
                </c:pt>
                <c:pt idx="406">
                  <c:v>28.48</c:v>
                </c:pt>
                <c:pt idx="407">
                  <c:v>41.519</c:v>
                </c:pt>
                <c:pt idx="408">
                  <c:v>43.7874999999999</c:v>
                </c:pt>
                <c:pt idx="409">
                  <c:v>45.4255</c:v>
                </c:pt>
                <c:pt idx="410">
                  <c:v>48.2009999999999</c:v>
                </c:pt>
                <c:pt idx="411">
                  <c:v>57.6975</c:v>
                </c:pt>
                <c:pt idx="412">
                  <c:v>62.5595</c:v>
                </c:pt>
                <c:pt idx="413">
                  <c:v>64.6395</c:v>
                </c:pt>
                <c:pt idx="414">
                  <c:v>67.1159999999999</c:v>
                </c:pt>
                <c:pt idx="415">
                  <c:v>67.1745</c:v>
                </c:pt>
                <c:pt idx="416">
                  <c:v>59.1145</c:v>
                </c:pt>
                <c:pt idx="417">
                  <c:v>55.6825</c:v>
                </c:pt>
                <c:pt idx="418">
                  <c:v>43.0990719090402</c:v>
                </c:pt>
                <c:pt idx="419">
                  <c:v>30.9432646197238</c:v>
                </c:pt>
                <c:pt idx="420">
                  <c:v>24.1844426555869</c:v>
                </c:pt>
                <c:pt idx="421">
                  <c:v>20.1035558241281</c:v>
                </c:pt>
                <c:pt idx="422">
                  <c:v>20.0484704010701</c:v>
                </c:pt>
                <c:pt idx="423">
                  <c:v>29.8914122220412</c:v>
                </c:pt>
                <c:pt idx="424">
                  <c:v>43.9445175581086</c:v>
                </c:pt>
                <c:pt idx="425">
                  <c:v>58.3423297386137</c:v>
                </c:pt>
                <c:pt idx="426">
                  <c:v>41.8456130736552</c:v>
                </c:pt>
                <c:pt idx="427">
                  <c:v>39.6728295159419</c:v>
                </c:pt>
                <c:pt idx="428">
                  <c:v>39.5752261575906</c:v>
                </c:pt>
                <c:pt idx="429">
                  <c:v>37.4262317018637</c:v>
                </c:pt>
                <c:pt idx="430">
                  <c:v>33.4652861599228</c:v>
                </c:pt>
                <c:pt idx="431">
                  <c:v>45.2451850293848</c:v>
                </c:pt>
                <c:pt idx="432">
                  <c:v>47.175585703497</c:v>
                </c:pt>
                <c:pt idx="433">
                  <c:v>43.2439332697013</c:v>
                </c:pt>
                <c:pt idx="434">
                  <c:v>43.1572885804054</c:v>
                </c:pt>
                <c:pt idx="435">
                  <c:v>32.9765281866622</c:v>
                </c:pt>
                <c:pt idx="436">
                  <c:v>29.1798170971974</c:v>
                </c:pt>
                <c:pt idx="437">
                  <c:v>37.0074807196578</c:v>
                </c:pt>
                <c:pt idx="438">
                  <c:v>42.927075700067</c:v>
                </c:pt>
                <c:pt idx="439">
                  <c:v>46.8210062503129</c:v>
                </c:pt>
                <c:pt idx="440">
                  <c:v>47.0547991924756</c:v>
                </c:pt>
                <c:pt idx="441">
                  <c:v>45.8803206866634</c:v>
                </c:pt>
                <c:pt idx="442">
                  <c:v>77.6067609527087</c:v>
                </c:pt>
                <c:pt idx="443">
                  <c:v>115.026076167343</c:v>
                </c:pt>
                <c:pt idx="444">
                  <c:v>124.121</c:v>
                </c:pt>
                <c:pt idx="445">
                  <c:v>122.3335</c:v>
                </c:pt>
                <c:pt idx="446">
                  <c:v>119.6815</c:v>
                </c:pt>
                <c:pt idx="447">
                  <c:v>118.6285</c:v>
                </c:pt>
                <c:pt idx="448">
                  <c:v>118.8625</c:v>
                </c:pt>
                <c:pt idx="449">
                  <c:v>109.560870240947</c:v>
                </c:pt>
                <c:pt idx="450">
                  <c:v>82.283770732252</c:v>
                </c:pt>
                <c:pt idx="451">
                  <c:v>103.9645</c:v>
                </c:pt>
                <c:pt idx="452">
                  <c:v>102.411</c:v>
                </c:pt>
                <c:pt idx="453">
                  <c:v>96.795</c:v>
                </c:pt>
                <c:pt idx="454">
                  <c:v>96.652</c:v>
                </c:pt>
                <c:pt idx="455">
                  <c:v>96.509</c:v>
                </c:pt>
                <c:pt idx="456">
                  <c:v>93.415</c:v>
                </c:pt>
                <c:pt idx="457">
                  <c:v>82.282525229508</c:v>
                </c:pt>
                <c:pt idx="458">
                  <c:v>50.0967459952972</c:v>
                </c:pt>
                <c:pt idx="459">
                  <c:v>38.758905067964</c:v>
                </c:pt>
                <c:pt idx="460">
                  <c:v>24.9837378152941</c:v>
                </c:pt>
                <c:pt idx="461">
                  <c:v>17.5099373950114</c:v>
                </c:pt>
                <c:pt idx="462">
                  <c:v>10.0172931743985</c:v>
                </c:pt>
                <c:pt idx="463">
                  <c:v>-1.05889077250462</c:v>
                </c:pt>
                <c:pt idx="464">
                  <c:v>-4.54941910582995</c:v>
                </c:pt>
                <c:pt idx="465">
                  <c:v>0.994471953940523</c:v>
                </c:pt>
                <c:pt idx="466">
                  <c:v>1.01032550028302</c:v>
                </c:pt>
                <c:pt idx="467">
                  <c:v>-4.42480444992507</c:v>
                </c:pt>
                <c:pt idx="468">
                  <c:v>1.04047715683225</c:v>
                </c:pt>
                <c:pt idx="469">
                  <c:v>-4.32257409970367</c:v>
                </c:pt>
                <c:pt idx="470">
                  <c:v>0</c:v>
                </c:pt>
                <c:pt idx="471">
                  <c:v>0.1855</c:v>
                </c:pt>
                <c:pt idx="472">
                  <c:v>-2.27117650821783</c:v>
                </c:pt>
                <c:pt idx="473">
                  <c:v>-2.22461536058804</c:v>
                </c:pt>
                <c:pt idx="474">
                  <c:v>-4.09334502096874</c:v>
                </c:pt>
                <c:pt idx="475">
                  <c:v>3.04082035183796</c:v>
                </c:pt>
                <c:pt idx="476">
                  <c:v>-0.212261883522162</c:v>
                </c:pt>
                <c:pt idx="477">
                  <c:v>-2.09916241368504</c:v>
                </c:pt>
                <c:pt idx="478">
                  <c:v>-2.05824799848665</c:v>
                </c:pt>
                <c:pt idx="479">
                  <c:v>-2.0183582605635</c:v>
                </c:pt>
                <c:pt idx="480">
                  <c:v>-0.114587369116456</c:v>
                </c:pt>
                <c:pt idx="481">
                  <c:v>-0.0954680579517153</c:v>
                </c:pt>
                <c:pt idx="482">
                  <c:v>28.7464999999999</c:v>
                </c:pt>
                <c:pt idx="483">
                  <c:v>29.3835000000001</c:v>
                </c:pt>
                <c:pt idx="484">
                  <c:v>29.52</c:v>
                </c:pt>
                <c:pt idx="485">
                  <c:v>26.894</c:v>
                </c:pt>
                <c:pt idx="486">
                  <c:v>22.9615000000001</c:v>
                </c:pt>
                <c:pt idx="487">
                  <c:v>29.468</c:v>
                </c:pt>
                <c:pt idx="488">
                  <c:v>40.6935</c:v>
                </c:pt>
                <c:pt idx="489">
                  <c:v>52.907</c:v>
                </c:pt>
                <c:pt idx="490">
                  <c:v>68.195</c:v>
                </c:pt>
                <c:pt idx="491">
                  <c:v>83.5285</c:v>
                </c:pt>
                <c:pt idx="492">
                  <c:v>87.084</c:v>
                </c:pt>
                <c:pt idx="493">
                  <c:v>87.4805</c:v>
                </c:pt>
                <c:pt idx="494">
                  <c:v>88.4295</c:v>
                </c:pt>
                <c:pt idx="495">
                  <c:v>89.3005</c:v>
                </c:pt>
                <c:pt idx="496">
                  <c:v>90.282</c:v>
                </c:pt>
                <c:pt idx="497">
                  <c:v>91.426</c:v>
                </c:pt>
                <c:pt idx="498">
                  <c:v>92.778</c:v>
                </c:pt>
                <c:pt idx="499">
                  <c:v>94.1495</c:v>
                </c:pt>
                <c:pt idx="500">
                  <c:v>95.0335</c:v>
                </c:pt>
                <c:pt idx="501">
                  <c:v>95.8655</c:v>
                </c:pt>
                <c:pt idx="502">
                  <c:v>95.7485</c:v>
                </c:pt>
                <c:pt idx="503">
                  <c:v>94.3965</c:v>
                </c:pt>
                <c:pt idx="504">
                  <c:v>93.077</c:v>
                </c:pt>
                <c:pt idx="505">
                  <c:v>91.699</c:v>
                </c:pt>
                <c:pt idx="506">
                  <c:v>89.333</c:v>
                </c:pt>
                <c:pt idx="507">
                  <c:v>88.527</c:v>
                </c:pt>
                <c:pt idx="508">
                  <c:v>89.8075</c:v>
                </c:pt>
                <c:pt idx="509">
                  <c:v>93.2525</c:v>
                </c:pt>
                <c:pt idx="510">
                  <c:v>98.277</c:v>
                </c:pt>
                <c:pt idx="511">
                  <c:v>104.517</c:v>
                </c:pt>
                <c:pt idx="512">
                  <c:v>112.33</c:v>
                </c:pt>
                <c:pt idx="513">
                  <c:v>118.869</c:v>
                </c:pt>
                <c:pt idx="514">
                  <c:v>123.0485</c:v>
                </c:pt>
                <c:pt idx="515">
                  <c:v>125.837</c:v>
                </c:pt>
                <c:pt idx="516">
                  <c:v>126.916</c:v>
                </c:pt>
                <c:pt idx="517">
                  <c:v>126.383</c:v>
                </c:pt>
                <c:pt idx="518">
                  <c:v>126.5585</c:v>
                </c:pt>
                <c:pt idx="519">
                  <c:v>126.656</c:v>
                </c:pt>
                <c:pt idx="520">
                  <c:v>125.473</c:v>
                </c:pt>
                <c:pt idx="521">
                  <c:v>122.847</c:v>
                </c:pt>
                <c:pt idx="522">
                  <c:v>118.973</c:v>
                </c:pt>
                <c:pt idx="523">
                  <c:v>114.0265</c:v>
                </c:pt>
                <c:pt idx="524">
                  <c:v>108.8785</c:v>
                </c:pt>
                <c:pt idx="525">
                  <c:v>104.1335</c:v>
                </c:pt>
                <c:pt idx="526">
                  <c:v>106.194</c:v>
                </c:pt>
                <c:pt idx="527">
                  <c:v>113.058</c:v>
                </c:pt>
                <c:pt idx="528">
                  <c:v>117.231</c:v>
                </c:pt>
                <c:pt idx="529">
                  <c:v>119.818</c:v>
                </c:pt>
                <c:pt idx="530">
                  <c:v>120.975</c:v>
                </c:pt>
                <c:pt idx="531">
                  <c:v>117.3805</c:v>
                </c:pt>
                <c:pt idx="532">
                  <c:v>108.625</c:v>
                </c:pt>
                <c:pt idx="533">
                  <c:v>102.8205</c:v>
                </c:pt>
                <c:pt idx="534">
                  <c:v>98.1665</c:v>
                </c:pt>
                <c:pt idx="535">
                  <c:v>95.6185</c:v>
                </c:pt>
                <c:pt idx="536">
                  <c:v>90.4445</c:v>
                </c:pt>
                <c:pt idx="537">
                  <c:v>80.6165</c:v>
                </c:pt>
                <c:pt idx="538">
                  <c:v>74.708</c:v>
                </c:pt>
                <c:pt idx="539">
                  <c:v>77.022</c:v>
                </c:pt>
                <c:pt idx="540">
                  <c:v>78.7379999999999</c:v>
                </c:pt>
                <c:pt idx="541">
                  <c:v>83.041</c:v>
                </c:pt>
                <c:pt idx="542">
                  <c:v>88.3385</c:v>
                </c:pt>
                <c:pt idx="543">
                  <c:v>93.259</c:v>
                </c:pt>
                <c:pt idx="544">
                  <c:v>85.3355</c:v>
                </c:pt>
                <c:pt idx="545">
                  <c:v>79.6025</c:v>
                </c:pt>
                <c:pt idx="546">
                  <c:v>74.032</c:v>
                </c:pt>
                <c:pt idx="547">
                  <c:v>76.97</c:v>
                </c:pt>
                <c:pt idx="548">
                  <c:v>77.2105</c:v>
                </c:pt>
                <c:pt idx="549">
                  <c:v>83.1775</c:v>
                </c:pt>
                <c:pt idx="550">
                  <c:v>88.0525</c:v>
                </c:pt>
                <c:pt idx="551">
                  <c:v>92.856</c:v>
                </c:pt>
                <c:pt idx="552">
                  <c:v>92.986</c:v>
                </c:pt>
                <c:pt idx="553">
                  <c:v>92.3425</c:v>
                </c:pt>
                <c:pt idx="554">
                  <c:v>92.076</c:v>
                </c:pt>
                <c:pt idx="555">
                  <c:v>93.584</c:v>
                </c:pt>
                <c:pt idx="556">
                  <c:v>95.833</c:v>
                </c:pt>
                <c:pt idx="557">
                  <c:v>98.771</c:v>
                </c:pt>
                <c:pt idx="558">
                  <c:v>101.709</c:v>
                </c:pt>
                <c:pt idx="559">
                  <c:v>103.815</c:v>
                </c:pt>
                <c:pt idx="560">
                  <c:v>103.815</c:v>
                </c:pt>
                <c:pt idx="561">
                  <c:v>103.815</c:v>
                </c:pt>
                <c:pt idx="562">
                  <c:v>103.815</c:v>
                </c:pt>
                <c:pt idx="563">
                  <c:v>108.1635</c:v>
                </c:pt>
                <c:pt idx="564">
                  <c:v>111.1275</c:v>
                </c:pt>
                <c:pt idx="565">
                  <c:v>114.0915</c:v>
                </c:pt>
                <c:pt idx="566">
                  <c:v>115.3915</c:v>
                </c:pt>
                <c:pt idx="567">
                  <c:v>116.6915</c:v>
                </c:pt>
                <c:pt idx="568">
                  <c:v>110.328</c:v>
                </c:pt>
                <c:pt idx="569">
                  <c:v>105.089</c:v>
                </c:pt>
                <c:pt idx="570">
                  <c:v>99.8695</c:v>
                </c:pt>
                <c:pt idx="571">
                  <c:v>96.392</c:v>
                </c:pt>
                <c:pt idx="572">
                  <c:v>93.012</c:v>
                </c:pt>
                <c:pt idx="573">
                  <c:v>92.973</c:v>
                </c:pt>
                <c:pt idx="574">
                  <c:v>92.492</c:v>
                </c:pt>
                <c:pt idx="575">
                  <c:v>91.868</c:v>
                </c:pt>
                <c:pt idx="576">
                  <c:v>91.7705</c:v>
                </c:pt>
                <c:pt idx="577">
                  <c:v>91.5625</c:v>
                </c:pt>
                <c:pt idx="578">
                  <c:v>91.3805</c:v>
                </c:pt>
                <c:pt idx="579">
                  <c:v>91.9135</c:v>
                </c:pt>
                <c:pt idx="580">
                  <c:v>92.57</c:v>
                </c:pt>
                <c:pt idx="581">
                  <c:v>92.674</c:v>
                </c:pt>
                <c:pt idx="582">
                  <c:v>92.791</c:v>
                </c:pt>
                <c:pt idx="583">
                  <c:v>92.765</c:v>
                </c:pt>
                <c:pt idx="584">
                  <c:v>92.661</c:v>
                </c:pt>
                <c:pt idx="585">
                  <c:v>92.557</c:v>
                </c:pt>
                <c:pt idx="586">
                  <c:v>92.362</c:v>
                </c:pt>
                <c:pt idx="587">
                  <c:v>92.154</c:v>
                </c:pt>
                <c:pt idx="588">
                  <c:v>92.0305</c:v>
                </c:pt>
                <c:pt idx="589">
                  <c:v>91.9785</c:v>
                </c:pt>
                <c:pt idx="590">
                  <c:v>91.9265</c:v>
                </c:pt>
                <c:pt idx="591">
                  <c:v>91.9135</c:v>
                </c:pt>
                <c:pt idx="592">
                  <c:v>91.9135</c:v>
                </c:pt>
                <c:pt idx="593">
                  <c:v>99.213</c:v>
                </c:pt>
                <c:pt idx="594">
                  <c:v>103.0545</c:v>
                </c:pt>
                <c:pt idx="595">
                  <c:v>104.6405</c:v>
                </c:pt>
                <c:pt idx="596">
                  <c:v>107.4225</c:v>
                </c:pt>
                <c:pt idx="597">
                  <c:v>107.9035</c:v>
                </c:pt>
                <c:pt idx="598">
                  <c:v>101.0395</c:v>
                </c:pt>
                <c:pt idx="599">
                  <c:v>97.575</c:v>
                </c:pt>
                <c:pt idx="600">
                  <c:v>96.366</c:v>
                </c:pt>
                <c:pt idx="601">
                  <c:v>93.6165</c:v>
                </c:pt>
                <c:pt idx="602">
                  <c:v>93.1225</c:v>
                </c:pt>
                <c:pt idx="603">
                  <c:v>87.3505</c:v>
                </c:pt>
                <c:pt idx="604">
                  <c:v>84.25</c:v>
                </c:pt>
                <c:pt idx="605">
                  <c:v>83.275</c:v>
                </c:pt>
                <c:pt idx="606">
                  <c:v>72.5565</c:v>
                </c:pt>
                <c:pt idx="607">
                  <c:v>64.399</c:v>
                </c:pt>
                <c:pt idx="608">
                  <c:v>64.087</c:v>
                </c:pt>
                <c:pt idx="609">
                  <c:v>50.5345</c:v>
                </c:pt>
                <c:pt idx="610">
                  <c:v>46.394</c:v>
                </c:pt>
                <c:pt idx="611">
                  <c:v>52.582</c:v>
                </c:pt>
                <c:pt idx="612">
                  <c:v>56.2544999999999</c:v>
                </c:pt>
                <c:pt idx="613">
                  <c:v>57.9834999999999</c:v>
                </c:pt>
                <c:pt idx="614">
                  <c:v>71.484</c:v>
                </c:pt>
                <c:pt idx="615">
                  <c:v>72.6929999999999</c:v>
                </c:pt>
                <c:pt idx="616">
                  <c:v>73.031</c:v>
                </c:pt>
                <c:pt idx="617">
                  <c:v>73.369</c:v>
                </c:pt>
                <c:pt idx="618">
                  <c:v>73.408</c:v>
                </c:pt>
                <c:pt idx="619">
                  <c:v>73.1675</c:v>
                </c:pt>
                <c:pt idx="620">
                  <c:v>74.812</c:v>
                </c:pt>
                <c:pt idx="621">
                  <c:v>77.347</c:v>
                </c:pt>
                <c:pt idx="622">
                  <c:v>80.1355</c:v>
                </c:pt>
                <c:pt idx="623">
                  <c:v>83.314</c:v>
                </c:pt>
                <c:pt idx="624">
                  <c:v>85.927</c:v>
                </c:pt>
                <c:pt idx="625">
                  <c:v>87.6625</c:v>
                </c:pt>
                <c:pt idx="626">
                  <c:v>89.3265</c:v>
                </c:pt>
                <c:pt idx="627">
                  <c:v>90.711</c:v>
                </c:pt>
                <c:pt idx="628">
                  <c:v>92.3035</c:v>
                </c:pt>
                <c:pt idx="629">
                  <c:v>93.181</c:v>
                </c:pt>
                <c:pt idx="630">
                  <c:v>88.9073570343787</c:v>
                </c:pt>
                <c:pt idx="631">
                  <c:v>72.3417968567278</c:v>
                </c:pt>
                <c:pt idx="632">
                  <c:v>52.3185210174904</c:v>
                </c:pt>
                <c:pt idx="633">
                  <c:v>44.1031038494789</c:v>
                </c:pt>
                <c:pt idx="634">
                  <c:v>53.7833116093275</c:v>
                </c:pt>
                <c:pt idx="635">
                  <c:v>61.1355187225866</c:v>
                </c:pt>
                <c:pt idx="636">
                  <c:v>62.8416840169282</c:v>
                </c:pt>
                <c:pt idx="637">
                  <c:v>58.483930918387</c:v>
                </c:pt>
                <c:pt idx="638">
                  <c:v>46.0260379909672</c:v>
                </c:pt>
                <c:pt idx="639">
                  <c:v>33.7784328005959</c:v>
                </c:pt>
                <c:pt idx="640">
                  <c:v>27.3679147175494</c:v>
                </c:pt>
                <c:pt idx="641">
                  <c:v>21.7280531345563</c:v>
                </c:pt>
                <c:pt idx="642">
                  <c:v>19.0553605584094</c:v>
                </c:pt>
                <c:pt idx="643">
                  <c:v>20.3245026551831</c:v>
                </c:pt>
                <c:pt idx="644">
                  <c:v>23.3032764669927</c:v>
                </c:pt>
                <c:pt idx="645">
                  <c:v>26.3531890745207</c:v>
                </c:pt>
                <c:pt idx="646">
                  <c:v>41.21966522767</c:v>
                </c:pt>
                <c:pt idx="647">
                  <c:v>75.2977911032838</c:v>
                </c:pt>
                <c:pt idx="648">
                  <c:v>95.183</c:v>
                </c:pt>
                <c:pt idx="649">
                  <c:v>93.857</c:v>
                </c:pt>
                <c:pt idx="650">
                  <c:v>92.869</c:v>
                </c:pt>
                <c:pt idx="651">
                  <c:v>92.284</c:v>
                </c:pt>
                <c:pt idx="652">
                  <c:v>92.609</c:v>
                </c:pt>
                <c:pt idx="653">
                  <c:v>92.947</c:v>
                </c:pt>
                <c:pt idx="654">
                  <c:v>93.454</c:v>
                </c:pt>
                <c:pt idx="655">
                  <c:v>93.8245</c:v>
                </c:pt>
                <c:pt idx="656">
                  <c:v>94.0975</c:v>
                </c:pt>
                <c:pt idx="657">
                  <c:v>94.5525</c:v>
                </c:pt>
                <c:pt idx="658">
                  <c:v>96.5805</c:v>
                </c:pt>
                <c:pt idx="659">
                  <c:v>99.8045</c:v>
                </c:pt>
                <c:pt idx="660">
                  <c:v>99.915</c:v>
                </c:pt>
                <c:pt idx="661">
                  <c:v>98.927</c:v>
                </c:pt>
                <c:pt idx="662">
                  <c:v>97.029</c:v>
                </c:pt>
                <c:pt idx="663">
                  <c:v>93.974</c:v>
                </c:pt>
                <c:pt idx="664">
                  <c:v>89.515</c:v>
                </c:pt>
                <c:pt idx="665">
                  <c:v>89.047</c:v>
                </c:pt>
                <c:pt idx="666">
                  <c:v>89.476</c:v>
                </c:pt>
                <c:pt idx="667">
                  <c:v>91.036</c:v>
                </c:pt>
                <c:pt idx="668">
                  <c:v>92.583</c:v>
                </c:pt>
                <c:pt idx="669">
                  <c:v>94.13</c:v>
                </c:pt>
                <c:pt idx="670">
                  <c:v>94.0455</c:v>
                </c:pt>
                <c:pt idx="671">
                  <c:v>93.3305</c:v>
                </c:pt>
                <c:pt idx="672">
                  <c:v>92.115</c:v>
                </c:pt>
                <c:pt idx="673">
                  <c:v>90.464</c:v>
                </c:pt>
                <c:pt idx="674">
                  <c:v>88.8</c:v>
                </c:pt>
                <c:pt idx="675">
                  <c:v>87.6885</c:v>
                </c:pt>
                <c:pt idx="676">
                  <c:v>86.8305</c:v>
                </c:pt>
                <c:pt idx="677">
                  <c:v>86.239</c:v>
                </c:pt>
                <c:pt idx="678">
                  <c:v>88.579</c:v>
                </c:pt>
                <c:pt idx="679">
                  <c:v>90.3145</c:v>
                </c:pt>
                <c:pt idx="680">
                  <c:v>91.439</c:v>
                </c:pt>
                <c:pt idx="681">
                  <c:v>92.96</c:v>
                </c:pt>
                <c:pt idx="682">
                  <c:v>95.014</c:v>
                </c:pt>
                <c:pt idx="683">
                  <c:v>94.624</c:v>
                </c:pt>
                <c:pt idx="684">
                  <c:v>95.001</c:v>
                </c:pt>
                <c:pt idx="685">
                  <c:v>95.5015</c:v>
                </c:pt>
                <c:pt idx="686">
                  <c:v>95.742</c:v>
                </c:pt>
                <c:pt idx="687">
                  <c:v>94.533</c:v>
                </c:pt>
                <c:pt idx="688">
                  <c:v>88.9625</c:v>
                </c:pt>
                <c:pt idx="689">
                  <c:v>77.2755</c:v>
                </c:pt>
                <c:pt idx="690">
                  <c:v>63.4305</c:v>
                </c:pt>
                <c:pt idx="691">
                  <c:v>52.543</c:v>
                </c:pt>
                <c:pt idx="692">
                  <c:v>51.49</c:v>
                </c:pt>
                <c:pt idx="693">
                  <c:v>55.962</c:v>
                </c:pt>
                <c:pt idx="694">
                  <c:v>65.0425</c:v>
                </c:pt>
                <c:pt idx="695">
                  <c:v>74.9419999999999</c:v>
                </c:pt>
                <c:pt idx="696">
                  <c:v>83.743</c:v>
                </c:pt>
                <c:pt idx="697">
                  <c:v>84.6725</c:v>
                </c:pt>
                <c:pt idx="698">
                  <c:v>72.6453811740342</c:v>
                </c:pt>
                <c:pt idx="699">
                  <c:v>71.6061718626534</c:v>
                </c:pt>
                <c:pt idx="700">
                  <c:v>48.2466942133427</c:v>
                </c:pt>
                <c:pt idx="701">
                  <c:v>27.9293212296909</c:v>
                </c:pt>
                <c:pt idx="702">
                  <c:v>17.6011730642142</c:v>
                </c:pt>
                <c:pt idx="703">
                  <c:v>8.11134547878932</c:v>
                </c:pt>
                <c:pt idx="704">
                  <c:v>-1.57157104970251</c:v>
                </c:pt>
                <c:pt idx="705">
                  <c:v>-1.53325270149942</c:v>
                </c:pt>
                <c:pt idx="706">
                  <c:v>-1.49633115760823</c:v>
                </c:pt>
                <c:pt idx="707">
                  <c:v>0.317458680783453</c:v>
                </c:pt>
                <c:pt idx="708">
                  <c:v>6.22317497415919</c:v>
                </c:pt>
                <c:pt idx="709">
                  <c:v>13.7639333634779</c:v>
                </c:pt>
                <c:pt idx="710">
                  <c:v>9.96669866266388</c:v>
                </c:pt>
                <c:pt idx="711">
                  <c:v>11.9789489992498</c:v>
                </c:pt>
                <c:pt idx="712">
                  <c:v>9.920910229746</c:v>
                </c:pt>
                <c:pt idx="713">
                  <c:v>15.5959058360879</c:v>
                </c:pt>
                <c:pt idx="714">
                  <c:v>11.8822953578864</c:v>
                </c:pt>
                <c:pt idx="715">
                  <c:v>19.488927758868</c:v>
                </c:pt>
                <c:pt idx="716">
                  <c:v>8.10501147991228</c:v>
                </c:pt>
                <c:pt idx="717">
                  <c:v>13.7233474158374</c:v>
                </c:pt>
                <c:pt idx="718">
                  <c:v>8.09991281249956</c:v>
                </c:pt>
                <c:pt idx="719">
                  <c:v>10.5546863659581</c:v>
                </c:pt>
                <c:pt idx="720">
                  <c:v>17.5176367206261</c:v>
                </c:pt>
                <c:pt idx="721">
                  <c:v>47.2091302177101</c:v>
                </c:pt>
                <c:pt idx="722">
                  <c:v>68.2177286624525</c:v>
                </c:pt>
                <c:pt idx="723">
                  <c:v>100.058</c:v>
                </c:pt>
                <c:pt idx="724">
                  <c:v>113.071</c:v>
                </c:pt>
                <c:pt idx="725">
                  <c:v>118.414</c:v>
                </c:pt>
                <c:pt idx="726">
                  <c:v>117.725</c:v>
                </c:pt>
                <c:pt idx="727">
                  <c:v>118.1865</c:v>
                </c:pt>
                <c:pt idx="728">
                  <c:v>116.3535</c:v>
                </c:pt>
                <c:pt idx="729">
                  <c:v>114.7025</c:v>
                </c:pt>
                <c:pt idx="730">
                  <c:v>112.4795</c:v>
                </c:pt>
                <c:pt idx="731">
                  <c:v>103.657905127297</c:v>
                </c:pt>
                <c:pt idx="732">
                  <c:v>89.7319133802386</c:v>
                </c:pt>
                <c:pt idx="733">
                  <c:v>91.1410356591153</c:v>
                </c:pt>
                <c:pt idx="734">
                  <c:v>81.432973081982</c:v>
                </c:pt>
                <c:pt idx="735">
                  <c:v>71.2124864367128</c:v>
                </c:pt>
                <c:pt idx="736">
                  <c:v>54.7293611142498</c:v>
                </c:pt>
                <c:pt idx="737">
                  <c:v>31.0023000647428</c:v>
                </c:pt>
                <c:pt idx="738">
                  <c:v>15.6218526796354</c:v>
                </c:pt>
                <c:pt idx="739">
                  <c:v>2.61635464880425</c:v>
                </c:pt>
                <c:pt idx="740">
                  <c:v>-4.35192031039646</c:v>
                </c:pt>
                <c:pt idx="741">
                  <c:v>1.06300851258182</c:v>
                </c:pt>
                <c:pt idx="742">
                  <c:v>-2.30482767037703</c:v>
                </c:pt>
                <c:pt idx="743">
                  <c:v>1.09010418237612</c:v>
                </c:pt>
                <c:pt idx="744">
                  <c:v>-2.2448249112341</c:v>
                </c:pt>
                <c:pt idx="745">
                  <c:v>-4.12153471353252</c:v>
                </c:pt>
                <c:pt idx="746">
                  <c:v>3.04741680509569</c:v>
                </c:pt>
                <c:pt idx="747">
                  <c:v>-2.14547493918122</c:v>
                </c:pt>
                <c:pt idx="748">
                  <c:v>-0.195336609038655</c:v>
                </c:pt>
                <c:pt idx="749">
                  <c:v>-2.07678444049754</c:v>
                </c:pt>
                <c:pt idx="750">
                  <c:v>-0.147585945423389</c:v>
                </c:pt>
                <c:pt idx="751">
                  <c:v>-2.01257115298901</c:v>
                </c:pt>
                <c:pt idx="752">
                  <c:v>-0.10399685710629</c:v>
                </c:pt>
                <c:pt idx="753">
                  <c:v>-1.9524311610854</c:v>
                </c:pt>
                <c:pt idx="754">
                  <c:v>-0.0641364212225503</c:v>
                </c:pt>
                <c:pt idx="755">
                  <c:v>-1.29233866774947</c:v>
                </c:pt>
                <c:pt idx="756">
                  <c:v>-1.86029440156157</c:v>
                </c:pt>
                <c:pt idx="757">
                  <c:v>-1.21868675486306</c:v>
                </c:pt>
                <c:pt idx="758">
                  <c:v>0.0164191236921839</c:v>
                </c:pt>
                <c:pt idx="759">
                  <c:v>-1.16224793683693</c:v>
                </c:pt>
                <c:pt idx="760">
                  <c:v>-5.29861225861892</c:v>
                </c:pt>
                <c:pt idx="761">
                  <c:v>2.45375630893195</c:v>
                </c:pt>
                <c:pt idx="762">
                  <c:v>-1.06793051409019</c:v>
                </c:pt>
                <c:pt idx="763">
                  <c:v>-5.1345651844895</c:v>
                </c:pt>
                <c:pt idx="764">
                  <c:v>0.731242792501801</c:v>
                </c:pt>
                <c:pt idx="765">
                  <c:v>0.749281227259239</c:v>
                </c:pt>
                <c:pt idx="766">
                  <c:v>-2.66878757329688</c:v>
                </c:pt>
                <c:pt idx="767">
                  <c:v>4.77069189462787</c:v>
                </c:pt>
                <c:pt idx="768">
                  <c:v>9.26573801233781</c:v>
                </c:pt>
                <c:pt idx="769">
                  <c:v>29.2015</c:v>
                </c:pt>
                <c:pt idx="770">
                  <c:v>54.6945</c:v>
                </c:pt>
                <c:pt idx="771">
                  <c:v>69.1895</c:v>
                </c:pt>
                <c:pt idx="772">
                  <c:v>85.914</c:v>
                </c:pt>
                <c:pt idx="773">
                  <c:v>115.7035</c:v>
                </c:pt>
                <c:pt idx="774">
                  <c:v>120.9815</c:v>
                </c:pt>
                <c:pt idx="775">
                  <c:v>116.3535</c:v>
                </c:pt>
                <c:pt idx="776">
                  <c:v>28.9024999999999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67.4345</c:v>
                </c:pt>
                <c:pt idx="782">
                  <c:v>118.57</c:v>
                </c:pt>
                <c:pt idx="783">
                  <c:v>126.227</c:v>
                </c:pt>
                <c:pt idx="784">
                  <c:v>137.056</c:v>
                </c:pt>
                <c:pt idx="785">
                  <c:v>134.079</c:v>
                </c:pt>
                <c:pt idx="786">
                  <c:v>132.0965</c:v>
                </c:pt>
                <c:pt idx="787">
                  <c:v>131.5505</c:v>
                </c:pt>
                <c:pt idx="788">
                  <c:v>131.921</c:v>
                </c:pt>
                <c:pt idx="789">
                  <c:v>131.999</c:v>
                </c:pt>
                <c:pt idx="790">
                  <c:v>139.721</c:v>
                </c:pt>
                <c:pt idx="791">
                  <c:v>140.7805</c:v>
                </c:pt>
                <c:pt idx="792">
                  <c:v>134.131</c:v>
                </c:pt>
                <c:pt idx="793">
                  <c:v>122.8275</c:v>
                </c:pt>
                <c:pt idx="794">
                  <c:v>111.8035</c:v>
                </c:pt>
                <c:pt idx="795">
                  <c:v>100.825</c:v>
                </c:pt>
                <c:pt idx="796">
                  <c:v>93.428</c:v>
                </c:pt>
                <c:pt idx="797">
                  <c:v>92.7715</c:v>
                </c:pt>
                <c:pt idx="798">
                  <c:v>92.8625</c:v>
                </c:pt>
                <c:pt idx="799">
                  <c:v>97.8805</c:v>
                </c:pt>
                <c:pt idx="800">
                  <c:v>98.953</c:v>
                </c:pt>
                <c:pt idx="801">
                  <c:v>97.913</c:v>
                </c:pt>
                <c:pt idx="802">
                  <c:v>93.896</c:v>
                </c:pt>
                <c:pt idx="803">
                  <c:v>92.908</c:v>
                </c:pt>
                <c:pt idx="804">
                  <c:v>87.89</c:v>
                </c:pt>
                <c:pt idx="805">
                  <c:v>86.772</c:v>
                </c:pt>
                <c:pt idx="806">
                  <c:v>92.414</c:v>
                </c:pt>
                <c:pt idx="807">
                  <c:v>90.8735</c:v>
                </c:pt>
                <c:pt idx="808">
                  <c:v>82.1505</c:v>
                </c:pt>
                <c:pt idx="809">
                  <c:v>81.2275000000001</c:v>
                </c:pt>
                <c:pt idx="810">
                  <c:v>80.22</c:v>
                </c:pt>
                <c:pt idx="811">
                  <c:v>74.513</c:v>
                </c:pt>
                <c:pt idx="812">
                  <c:v>75.9235</c:v>
                </c:pt>
                <c:pt idx="813">
                  <c:v>84.5165</c:v>
                </c:pt>
                <c:pt idx="814">
                  <c:v>90.6005</c:v>
                </c:pt>
                <c:pt idx="815">
                  <c:v>101.5075</c:v>
                </c:pt>
                <c:pt idx="816">
                  <c:v>106.597</c:v>
                </c:pt>
                <c:pt idx="817">
                  <c:v>107.702</c:v>
                </c:pt>
                <c:pt idx="818">
                  <c:v>108.846</c:v>
                </c:pt>
                <c:pt idx="819">
                  <c:v>103.373</c:v>
                </c:pt>
                <c:pt idx="820">
                  <c:v>97.5555</c:v>
                </c:pt>
                <c:pt idx="821">
                  <c:v>97.744</c:v>
                </c:pt>
                <c:pt idx="822">
                  <c:v>97.757</c:v>
                </c:pt>
                <c:pt idx="823">
                  <c:v>97.7115</c:v>
                </c:pt>
                <c:pt idx="824">
                  <c:v>103.035</c:v>
                </c:pt>
                <c:pt idx="825">
                  <c:v>108.937</c:v>
                </c:pt>
                <c:pt idx="826">
                  <c:v>110.6985</c:v>
                </c:pt>
                <c:pt idx="827">
                  <c:v>113.5845</c:v>
                </c:pt>
                <c:pt idx="828">
                  <c:v>119.675</c:v>
                </c:pt>
                <c:pt idx="829">
                  <c:v>124.0495</c:v>
                </c:pt>
                <c:pt idx="830">
                  <c:v>123.4385</c:v>
                </c:pt>
                <c:pt idx="831">
                  <c:v>95.235</c:v>
                </c:pt>
                <c:pt idx="832">
                  <c:v>69.43</c:v>
                </c:pt>
                <c:pt idx="833">
                  <c:v>39.738</c:v>
                </c:pt>
                <c:pt idx="834">
                  <c:v>6.60099999999991</c:v>
                </c:pt>
                <c:pt idx="835">
                  <c:v>0</c:v>
                </c:pt>
                <c:pt idx="836">
                  <c:v>0</c:v>
                </c:pt>
                <c:pt idx="837">
                  <c:v>0.5885</c:v>
                </c:pt>
                <c:pt idx="838">
                  <c:v>32.848</c:v>
                </c:pt>
                <c:pt idx="839">
                  <c:v>65.621</c:v>
                </c:pt>
                <c:pt idx="840">
                  <c:v>69.638</c:v>
                </c:pt>
                <c:pt idx="841">
                  <c:v>96.6</c:v>
                </c:pt>
                <c:pt idx="842">
                  <c:v>94.2145</c:v>
                </c:pt>
                <c:pt idx="843">
                  <c:v>94.637</c:v>
                </c:pt>
                <c:pt idx="844">
                  <c:v>90.568</c:v>
                </c:pt>
                <c:pt idx="845">
                  <c:v>115.203</c:v>
                </c:pt>
                <c:pt idx="846">
                  <c:v>89.762</c:v>
                </c:pt>
                <c:pt idx="847">
                  <c:v>64.36</c:v>
                </c:pt>
                <c:pt idx="848">
                  <c:v>33.134</c:v>
                </c:pt>
                <c:pt idx="849">
                  <c:v>32.185</c:v>
                </c:pt>
                <c:pt idx="850">
                  <c:v>29.1105</c:v>
                </c:pt>
                <c:pt idx="851">
                  <c:v>50.9895</c:v>
                </c:pt>
                <c:pt idx="852">
                  <c:v>74.591</c:v>
                </c:pt>
                <c:pt idx="853">
                  <c:v>99.928</c:v>
                </c:pt>
                <c:pt idx="854">
                  <c:v>99.2</c:v>
                </c:pt>
                <c:pt idx="855">
                  <c:v>89.7815</c:v>
                </c:pt>
                <c:pt idx="856">
                  <c:v>100.8965</c:v>
                </c:pt>
                <c:pt idx="857">
                  <c:v>91.959</c:v>
                </c:pt>
                <c:pt idx="858">
                  <c:v>90.3145</c:v>
                </c:pt>
                <c:pt idx="859">
                  <c:v>94.754</c:v>
                </c:pt>
                <c:pt idx="860">
                  <c:v>106.9935</c:v>
                </c:pt>
                <c:pt idx="861">
                  <c:v>106.6555</c:v>
                </c:pt>
                <c:pt idx="862">
                  <c:v>117.972</c:v>
                </c:pt>
                <c:pt idx="863">
                  <c:v>119.7465</c:v>
                </c:pt>
                <c:pt idx="864">
                  <c:v>116.438</c:v>
                </c:pt>
                <c:pt idx="865">
                  <c:v>115.8725</c:v>
                </c:pt>
                <c:pt idx="866">
                  <c:v>109.2035</c:v>
                </c:pt>
                <c:pt idx="867">
                  <c:v>109.756</c:v>
                </c:pt>
                <c:pt idx="868">
                  <c:v>110.497</c:v>
                </c:pt>
                <c:pt idx="869">
                  <c:v>109.938</c:v>
                </c:pt>
                <c:pt idx="870">
                  <c:v>107.871</c:v>
                </c:pt>
                <c:pt idx="871">
                  <c:v>106.077</c:v>
                </c:pt>
                <c:pt idx="872">
                  <c:v>104.1465</c:v>
                </c:pt>
                <c:pt idx="873">
                  <c:v>103.1065</c:v>
                </c:pt>
                <c:pt idx="874">
                  <c:v>102.5085</c:v>
                </c:pt>
                <c:pt idx="875">
                  <c:v>102.7165</c:v>
                </c:pt>
                <c:pt idx="876">
                  <c:v>103.7695</c:v>
                </c:pt>
                <c:pt idx="877">
                  <c:v>103.2755</c:v>
                </c:pt>
                <c:pt idx="878">
                  <c:v>101.0785</c:v>
                </c:pt>
                <c:pt idx="879">
                  <c:v>90.4185</c:v>
                </c:pt>
                <c:pt idx="880">
                  <c:v>85.9595</c:v>
                </c:pt>
                <c:pt idx="881">
                  <c:v>85.8815</c:v>
                </c:pt>
                <c:pt idx="882">
                  <c:v>87.11</c:v>
                </c:pt>
                <c:pt idx="883">
                  <c:v>88.787</c:v>
                </c:pt>
                <c:pt idx="884">
                  <c:v>98.121</c:v>
                </c:pt>
                <c:pt idx="885">
                  <c:v>98.836</c:v>
                </c:pt>
                <c:pt idx="886">
                  <c:v>96.002</c:v>
                </c:pt>
                <c:pt idx="887">
                  <c:v>94.624</c:v>
                </c:pt>
                <c:pt idx="888">
                  <c:v>83.158</c:v>
                </c:pt>
                <c:pt idx="889">
                  <c:v>73.044</c:v>
                </c:pt>
                <c:pt idx="890">
                  <c:v>67.038</c:v>
                </c:pt>
                <c:pt idx="891">
                  <c:v>59.3679999999999</c:v>
                </c:pt>
                <c:pt idx="892">
                  <c:v>50.034</c:v>
                </c:pt>
                <c:pt idx="893">
                  <c:v>51.425</c:v>
                </c:pt>
                <c:pt idx="894">
                  <c:v>61.357</c:v>
                </c:pt>
                <c:pt idx="895">
                  <c:v>65.0035</c:v>
                </c:pt>
                <c:pt idx="896">
                  <c:v>65.0164999999999</c:v>
                </c:pt>
                <c:pt idx="897">
                  <c:v>74.2725</c:v>
                </c:pt>
                <c:pt idx="898">
                  <c:v>85.147</c:v>
                </c:pt>
                <c:pt idx="899">
                  <c:v>86.694</c:v>
                </c:pt>
                <c:pt idx="900">
                  <c:v>87.5455</c:v>
                </c:pt>
                <c:pt idx="901">
                  <c:v>87.5715</c:v>
                </c:pt>
                <c:pt idx="902">
                  <c:v>78.3934999999999</c:v>
                </c:pt>
                <c:pt idx="903">
                  <c:v>70.873</c:v>
                </c:pt>
                <c:pt idx="904">
                  <c:v>66.674</c:v>
                </c:pt>
                <c:pt idx="905">
                  <c:v>68.936</c:v>
                </c:pt>
                <c:pt idx="906">
                  <c:v>81.4095</c:v>
                </c:pt>
                <c:pt idx="907">
                  <c:v>97.8545</c:v>
                </c:pt>
                <c:pt idx="908">
                  <c:v>106.8895</c:v>
                </c:pt>
                <c:pt idx="909">
                  <c:v>112.6875</c:v>
                </c:pt>
                <c:pt idx="910">
                  <c:v>118.531</c:v>
                </c:pt>
                <c:pt idx="911">
                  <c:v>122.2035</c:v>
                </c:pt>
                <c:pt idx="912">
                  <c:v>118.5245</c:v>
                </c:pt>
                <c:pt idx="913">
                  <c:v>117.413</c:v>
                </c:pt>
                <c:pt idx="914">
                  <c:v>116.737</c:v>
                </c:pt>
                <c:pt idx="915">
                  <c:v>115.1965</c:v>
                </c:pt>
                <c:pt idx="916">
                  <c:v>113.5845</c:v>
                </c:pt>
                <c:pt idx="917">
                  <c:v>111.5825</c:v>
                </c:pt>
                <c:pt idx="918">
                  <c:v>111.121</c:v>
                </c:pt>
                <c:pt idx="919">
                  <c:v>116.4185</c:v>
                </c:pt>
                <c:pt idx="920">
                  <c:v>123.7895</c:v>
                </c:pt>
                <c:pt idx="921">
                  <c:v>125.1675</c:v>
                </c:pt>
                <c:pt idx="922">
                  <c:v>131.4985</c:v>
                </c:pt>
                <c:pt idx="923">
                  <c:v>139.0905</c:v>
                </c:pt>
                <c:pt idx="924">
                  <c:v>135.574</c:v>
                </c:pt>
                <c:pt idx="925">
                  <c:v>133.351</c:v>
                </c:pt>
                <c:pt idx="926">
                  <c:v>136.341</c:v>
                </c:pt>
                <c:pt idx="927">
                  <c:v>138.07</c:v>
                </c:pt>
                <c:pt idx="928">
                  <c:v>134.82</c:v>
                </c:pt>
                <c:pt idx="929">
                  <c:v>132.727</c:v>
                </c:pt>
                <c:pt idx="930">
                  <c:v>127.904</c:v>
                </c:pt>
                <c:pt idx="931">
                  <c:v>123.8675</c:v>
                </c:pt>
                <c:pt idx="932">
                  <c:v>123.3865</c:v>
                </c:pt>
                <c:pt idx="933">
                  <c:v>119.6295</c:v>
                </c:pt>
                <c:pt idx="934">
                  <c:v>120.1105</c:v>
                </c:pt>
                <c:pt idx="935">
                  <c:v>121.0725</c:v>
                </c:pt>
                <c:pt idx="936">
                  <c:v>124.602</c:v>
                </c:pt>
                <c:pt idx="937">
                  <c:v>124.927</c:v>
                </c:pt>
                <c:pt idx="938">
                  <c:v>132.597</c:v>
                </c:pt>
                <c:pt idx="939">
                  <c:v>139.227</c:v>
                </c:pt>
                <c:pt idx="940">
                  <c:v>145.6555</c:v>
                </c:pt>
                <c:pt idx="941">
                  <c:v>146.2795</c:v>
                </c:pt>
                <c:pt idx="942">
                  <c:v>144.2385</c:v>
                </c:pt>
                <c:pt idx="943">
                  <c:v>142.8215</c:v>
                </c:pt>
                <c:pt idx="944">
                  <c:v>139.305</c:v>
                </c:pt>
                <c:pt idx="945">
                  <c:v>139.0255</c:v>
                </c:pt>
                <c:pt idx="946">
                  <c:v>138.772</c:v>
                </c:pt>
                <c:pt idx="947">
                  <c:v>141.177</c:v>
                </c:pt>
                <c:pt idx="948">
                  <c:v>142.594</c:v>
                </c:pt>
                <c:pt idx="949">
                  <c:v>144.9535</c:v>
                </c:pt>
                <c:pt idx="950">
                  <c:v>142.0805</c:v>
                </c:pt>
                <c:pt idx="951">
                  <c:v>142.321</c:v>
                </c:pt>
                <c:pt idx="952">
                  <c:v>139.084</c:v>
                </c:pt>
                <c:pt idx="953">
                  <c:v>139.11</c:v>
                </c:pt>
                <c:pt idx="954">
                  <c:v>140.254</c:v>
                </c:pt>
                <c:pt idx="955">
                  <c:v>137.004</c:v>
                </c:pt>
                <c:pt idx="956">
                  <c:v>129.399</c:v>
                </c:pt>
                <c:pt idx="957">
                  <c:v>124.966</c:v>
                </c:pt>
                <c:pt idx="958">
                  <c:v>117.7445</c:v>
                </c:pt>
                <c:pt idx="959">
                  <c:v>111.5435</c:v>
                </c:pt>
                <c:pt idx="960">
                  <c:v>117.4845</c:v>
                </c:pt>
                <c:pt idx="961">
                  <c:v>103.7825</c:v>
                </c:pt>
                <c:pt idx="962">
                  <c:v>72.3875</c:v>
                </c:pt>
                <c:pt idx="963">
                  <c:v>52.374</c:v>
                </c:pt>
                <c:pt idx="964">
                  <c:v>25.646</c:v>
                </c:pt>
                <c:pt idx="965">
                  <c:v>0</c:v>
                </c:pt>
                <c:pt idx="966">
                  <c:v>2.961</c:v>
                </c:pt>
                <c:pt idx="967">
                  <c:v>30.729</c:v>
                </c:pt>
                <c:pt idx="968">
                  <c:v>46.6929999999999</c:v>
                </c:pt>
                <c:pt idx="969">
                  <c:v>46.55</c:v>
                </c:pt>
                <c:pt idx="970">
                  <c:v>42.786675681393</c:v>
                </c:pt>
                <c:pt idx="971">
                  <c:v>3.07338311550156</c:v>
                </c:pt>
                <c:pt idx="972">
                  <c:v>-5.8097766909415</c:v>
                </c:pt>
                <c:pt idx="973">
                  <c:v>0</c:v>
                </c:pt>
                <c:pt idx="974">
                  <c:v>0</c:v>
                </c:pt>
                <c:pt idx="975">
                  <c:v>-5.67226726130172</c:v>
                </c:pt>
                <c:pt idx="976">
                  <c:v>0</c:v>
                </c:pt>
                <c:pt idx="977">
                  <c:v>-1.6097912900463</c:v>
                </c:pt>
                <c:pt idx="978">
                  <c:v>0</c:v>
                </c:pt>
                <c:pt idx="979">
                  <c:v>-1.55118187621169</c:v>
                </c:pt>
                <c:pt idx="980">
                  <c:v>-1.51338017522867</c:v>
                </c:pt>
                <c:pt idx="981">
                  <c:v>0</c:v>
                </c:pt>
                <c:pt idx="982">
                  <c:v>-1.4607395883326</c:v>
                </c:pt>
                <c:pt idx="983">
                  <c:v>-1.42641508976806</c:v>
                </c:pt>
                <c:pt idx="984">
                  <c:v>-1.39329841189298</c:v>
                </c:pt>
                <c:pt idx="985">
                  <c:v>-1.3613337082669</c:v>
                </c:pt>
                <c:pt idx="986">
                  <c:v>-1.33046830540597</c:v>
                </c:pt>
                <c:pt idx="987">
                  <c:v>-3.36568228936325</c:v>
                </c:pt>
                <c:pt idx="988">
                  <c:v>-4.96716452596391</c:v>
                </c:pt>
                <c:pt idx="989">
                  <c:v>-1.21765782310565</c:v>
                </c:pt>
                <c:pt idx="990">
                  <c:v>-1.19077359584114</c:v>
                </c:pt>
                <c:pt idx="991">
                  <c:v>-1.16478213531466</c:v>
                </c:pt>
                <c:pt idx="992">
                  <c:v>-1.13964437749519</c:v>
                </c:pt>
                <c:pt idx="993">
                  <c:v>4.51409638697745</c:v>
                </c:pt>
                <c:pt idx="994">
                  <c:v>11.9679251535539</c:v>
                </c:pt>
                <c:pt idx="995">
                  <c:v>34.9306295500838</c:v>
                </c:pt>
                <c:pt idx="996">
                  <c:v>35.1791276112918</c:v>
                </c:pt>
                <c:pt idx="997">
                  <c:v>40.9633311614483</c:v>
                </c:pt>
                <c:pt idx="998">
                  <c:v>26.9710359832138</c:v>
                </c:pt>
                <c:pt idx="999">
                  <c:v>11.8837782985099</c:v>
                </c:pt>
                <c:pt idx="1000">
                  <c:v>-4.47063980998386</c:v>
                </c:pt>
                <c:pt idx="1001">
                  <c:v>1.02094512109958</c:v>
                </c:pt>
                <c:pt idx="1002">
                  <c:v>1.03589312514492</c:v>
                </c:pt>
                <c:pt idx="1003">
                  <c:v>-4.35192031039646</c:v>
                </c:pt>
                <c:pt idx="1004">
                  <c:v>10.251092624645</c:v>
                </c:pt>
                <c:pt idx="1005">
                  <c:v>25.3058434271523</c:v>
                </c:pt>
                <c:pt idx="1006">
                  <c:v>35.4453313734826</c:v>
                </c:pt>
                <c:pt idx="1007">
                  <c:v>33.504422021646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Sheet2!$AE$3</c:f>
              <c:strCache>
                <c:ptCount val="1"/>
                <c:pt idx="0">
                  <c:v>WT_shortage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Sheet2!$AE$4:$AE$1011</c:f>
              <c:numCache>
                <c:formatCode>0</c:formatCode>
                <c:ptCount val="10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-0.903976779404417</c:v>
                </c:pt>
                <c:pt idx="36">
                  <c:v>-81.6607526501768</c:v>
                </c:pt>
                <c:pt idx="37">
                  <c:v>-88.31474204947</c:v>
                </c:pt>
                <c:pt idx="38">
                  <c:v>-69.9101463907118</c:v>
                </c:pt>
                <c:pt idx="39">
                  <c:v>-74.0988833922262</c:v>
                </c:pt>
                <c:pt idx="40">
                  <c:v>-91.2720757193337</c:v>
                </c:pt>
                <c:pt idx="41">
                  <c:v>-40.1210368500757</c:v>
                </c:pt>
                <c:pt idx="42">
                  <c:v>-31.9579767794043</c:v>
                </c:pt>
                <c:pt idx="43">
                  <c:v>-144.90508632004</c:v>
                </c:pt>
                <c:pt idx="44">
                  <c:v>-154.808303886926</c:v>
                </c:pt>
                <c:pt idx="45">
                  <c:v>-52.5794891468956</c:v>
                </c:pt>
                <c:pt idx="46">
                  <c:v>0</c:v>
                </c:pt>
                <c:pt idx="47">
                  <c:v>-152.568407874811</c:v>
                </c:pt>
                <c:pt idx="48">
                  <c:v>-181.530725896012</c:v>
                </c:pt>
                <c:pt idx="49">
                  <c:v>-195.864141342756</c:v>
                </c:pt>
                <c:pt idx="50">
                  <c:v>-216.909166077739</c:v>
                </c:pt>
                <c:pt idx="51">
                  <c:v>-240.646450277638</c:v>
                </c:pt>
                <c:pt idx="52">
                  <c:v>-243.552500757193</c:v>
                </c:pt>
                <c:pt idx="53">
                  <c:v>-238.619128722867</c:v>
                </c:pt>
                <c:pt idx="54">
                  <c:v>-241.632961130742</c:v>
                </c:pt>
                <c:pt idx="55">
                  <c:v>-250</c:v>
                </c:pt>
                <c:pt idx="56">
                  <c:v>-249.3855</c:v>
                </c:pt>
                <c:pt idx="57">
                  <c:v>-224.133</c:v>
                </c:pt>
                <c:pt idx="58">
                  <c:v>-198.6335</c:v>
                </c:pt>
                <c:pt idx="59">
                  <c:v>-203.8725</c:v>
                </c:pt>
                <c:pt idx="60">
                  <c:v>-213.5445</c:v>
                </c:pt>
                <c:pt idx="61">
                  <c:v>-213.7915</c:v>
                </c:pt>
                <c:pt idx="62">
                  <c:v>-218.7185</c:v>
                </c:pt>
                <c:pt idx="63">
                  <c:v>-212.264</c:v>
                </c:pt>
                <c:pt idx="64">
                  <c:v>-210.8145</c:v>
                </c:pt>
                <c:pt idx="65">
                  <c:v>-215.2605</c:v>
                </c:pt>
                <c:pt idx="66">
                  <c:v>-236.1125</c:v>
                </c:pt>
                <c:pt idx="67">
                  <c:v>-246.545</c:v>
                </c:pt>
                <c:pt idx="68">
                  <c:v>-250</c:v>
                </c:pt>
                <c:pt idx="69">
                  <c:v>-250</c:v>
                </c:pt>
                <c:pt idx="70">
                  <c:v>-250</c:v>
                </c:pt>
                <c:pt idx="71">
                  <c:v>-250</c:v>
                </c:pt>
                <c:pt idx="72">
                  <c:v>-233.7855</c:v>
                </c:pt>
                <c:pt idx="73">
                  <c:v>-217.1975</c:v>
                </c:pt>
                <c:pt idx="74">
                  <c:v>-196.701316254417</c:v>
                </c:pt>
                <c:pt idx="75">
                  <c:v>-151.28331246845</c:v>
                </c:pt>
                <c:pt idx="76">
                  <c:v>-89.480659767794</c:v>
                </c:pt>
                <c:pt idx="77">
                  <c:v>-33.869838970217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-9.48154770318024</c:v>
                </c:pt>
                <c:pt idx="95">
                  <c:v>0</c:v>
                </c:pt>
                <c:pt idx="96">
                  <c:v>-68.8540424028269</c:v>
                </c:pt>
                <c:pt idx="97">
                  <c:v>-166.302636042403</c:v>
                </c:pt>
                <c:pt idx="98">
                  <c:v>-203.523844522968</c:v>
                </c:pt>
                <c:pt idx="99">
                  <c:v>-203.523844522968</c:v>
                </c:pt>
                <c:pt idx="100">
                  <c:v>-199.757067137809</c:v>
                </c:pt>
                <c:pt idx="101">
                  <c:v>-194.72841595154</c:v>
                </c:pt>
                <c:pt idx="102">
                  <c:v>-223.591745583039</c:v>
                </c:pt>
                <c:pt idx="103">
                  <c:v>-219.645002523978</c:v>
                </c:pt>
                <c:pt idx="104">
                  <c:v>-157.752881373044</c:v>
                </c:pt>
                <c:pt idx="105">
                  <c:v>-119.166260474508</c:v>
                </c:pt>
                <c:pt idx="106">
                  <c:v>-161.366727915194</c:v>
                </c:pt>
                <c:pt idx="107">
                  <c:v>-204.577187279152</c:v>
                </c:pt>
                <c:pt idx="108">
                  <c:v>-193.017738263503</c:v>
                </c:pt>
                <c:pt idx="109">
                  <c:v>-184.645279151943</c:v>
                </c:pt>
                <c:pt idx="110">
                  <c:v>-201.386725896012</c:v>
                </c:pt>
                <c:pt idx="111">
                  <c:v>-214.564224129228</c:v>
                </c:pt>
                <c:pt idx="112">
                  <c:v>-208.690245330641</c:v>
                </c:pt>
                <c:pt idx="113">
                  <c:v>-204.577187279152</c:v>
                </c:pt>
                <c:pt idx="114">
                  <c:v>-226.944944977284</c:v>
                </c:pt>
                <c:pt idx="115">
                  <c:v>-247.182231196365</c:v>
                </c:pt>
                <c:pt idx="116">
                  <c:v>-248.614209994952</c:v>
                </c:pt>
                <c:pt idx="117">
                  <c:v>-218.439</c:v>
                </c:pt>
                <c:pt idx="118">
                  <c:v>-191.152</c:v>
                </c:pt>
                <c:pt idx="119">
                  <c:v>-174.85</c:v>
                </c:pt>
                <c:pt idx="120">
                  <c:v>-169.312</c:v>
                </c:pt>
                <c:pt idx="121">
                  <c:v>-170.781</c:v>
                </c:pt>
                <c:pt idx="122">
                  <c:v>-174.057</c:v>
                </c:pt>
                <c:pt idx="123">
                  <c:v>-172.3605</c:v>
                </c:pt>
                <c:pt idx="124">
                  <c:v>-172.9715</c:v>
                </c:pt>
                <c:pt idx="125">
                  <c:v>-168.0185</c:v>
                </c:pt>
                <c:pt idx="126">
                  <c:v>-162.1685</c:v>
                </c:pt>
                <c:pt idx="127">
                  <c:v>-152.789</c:v>
                </c:pt>
                <c:pt idx="128">
                  <c:v>-120.9325</c:v>
                </c:pt>
                <c:pt idx="129">
                  <c:v>-55.048194093892</c:v>
                </c:pt>
                <c:pt idx="130">
                  <c:v>-13.4311590106007</c:v>
                </c:pt>
                <c:pt idx="131">
                  <c:v>-17.9118594144371</c:v>
                </c:pt>
                <c:pt idx="132">
                  <c:v>-55.0804999999999</c:v>
                </c:pt>
                <c:pt idx="133">
                  <c:v>-86.5163735487128</c:v>
                </c:pt>
                <c:pt idx="134">
                  <c:v>-98.3855512367491</c:v>
                </c:pt>
                <c:pt idx="135">
                  <c:v>-97.3493445229682</c:v>
                </c:pt>
                <c:pt idx="136">
                  <c:v>-83.4893992932862</c:v>
                </c:pt>
                <c:pt idx="137">
                  <c:v>-67.9283707723372</c:v>
                </c:pt>
                <c:pt idx="138">
                  <c:v>-48.2601113074205</c:v>
                </c:pt>
                <c:pt idx="139">
                  <c:v>-30.4538806158506</c:v>
                </c:pt>
                <c:pt idx="140">
                  <c:v>-15.0675636042403</c:v>
                </c:pt>
                <c:pt idx="141">
                  <c:v>-2.63361812216053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-49.5593992932862</c:v>
                </c:pt>
                <c:pt idx="168">
                  <c:v>-94.3155007571933</c:v>
                </c:pt>
                <c:pt idx="169">
                  <c:v>-99.4435</c:v>
                </c:pt>
                <c:pt idx="170">
                  <c:v>-106.73</c:v>
                </c:pt>
                <c:pt idx="171">
                  <c:v>-122.9345</c:v>
                </c:pt>
                <c:pt idx="172">
                  <c:v>-123.24</c:v>
                </c:pt>
                <c:pt idx="173">
                  <c:v>-135.512</c:v>
                </c:pt>
                <c:pt idx="174">
                  <c:v>-159.1915</c:v>
                </c:pt>
                <c:pt idx="175">
                  <c:v>-171.5805</c:v>
                </c:pt>
                <c:pt idx="176">
                  <c:v>-173.5825</c:v>
                </c:pt>
                <c:pt idx="177">
                  <c:v>-195.416</c:v>
                </c:pt>
                <c:pt idx="178">
                  <c:v>-215.1565</c:v>
                </c:pt>
                <c:pt idx="179">
                  <c:v>-230.1195</c:v>
                </c:pt>
                <c:pt idx="180">
                  <c:v>-235.6185</c:v>
                </c:pt>
                <c:pt idx="181">
                  <c:v>-247.9685</c:v>
                </c:pt>
                <c:pt idx="182">
                  <c:v>-250</c:v>
                </c:pt>
                <c:pt idx="183">
                  <c:v>-250</c:v>
                </c:pt>
                <c:pt idx="184">
                  <c:v>-237.8415</c:v>
                </c:pt>
                <c:pt idx="185">
                  <c:v>-234.3445</c:v>
                </c:pt>
                <c:pt idx="186">
                  <c:v>-225.9335</c:v>
                </c:pt>
                <c:pt idx="187">
                  <c:v>-213.33</c:v>
                </c:pt>
                <c:pt idx="188">
                  <c:v>-213.109</c:v>
                </c:pt>
                <c:pt idx="189">
                  <c:v>-217.7565</c:v>
                </c:pt>
                <c:pt idx="190">
                  <c:v>-220.116</c:v>
                </c:pt>
                <c:pt idx="191">
                  <c:v>-220.623</c:v>
                </c:pt>
                <c:pt idx="192">
                  <c:v>-223.901033568905</c:v>
                </c:pt>
                <c:pt idx="193">
                  <c:v>-199.973450277638</c:v>
                </c:pt>
                <c:pt idx="194">
                  <c:v>-193.712265017668</c:v>
                </c:pt>
                <c:pt idx="195">
                  <c:v>-213.454524734982</c:v>
                </c:pt>
                <c:pt idx="196">
                  <c:v>-172.440181726401</c:v>
                </c:pt>
                <c:pt idx="197">
                  <c:v>-110.202777385159</c:v>
                </c:pt>
                <c:pt idx="198">
                  <c:v>-110.202777385159</c:v>
                </c:pt>
                <c:pt idx="199">
                  <c:v>-121.791361938415</c:v>
                </c:pt>
                <c:pt idx="200">
                  <c:v>-134.481816254417</c:v>
                </c:pt>
                <c:pt idx="201">
                  <c:v>-117.098893992933</c:v>
                </c:pt>
                <c:pt idx="202">
                  <c:v>-110.645187279152</c:v>
                </c:pt>
                <c:pt idx="203">
                  <c:v>-146.956607773852</c:v>
                </c:pt>
                <c:pt idx="204">
                  <c:v>-185.174998233216</c:v>
                </c:pt>
                <c:pt idx="205">
                  <c:v>-201.935801867744</c:v>
                </c:pt>
                <c:pt idx="206">
                  <c:v>-221.869316254417</c:v>
                </c:pt>
                <c:pt idx="207">
                  <c:v>-236.4765</c:v>
                </c:pt>
                <c:pt idx="208">
                  <c:v>-229.97</c:v>
                </c:pt>
                <c:pt idx="209">
                  <c:v>-216.8855</c:v>
                </c:pt>
                <c:pt idx="210">
                  <c:v>-203.658</c:v>
                </c:pt>
                <c:pt idx="211">
                  <c:v>-194.389</c:v>
                </c:pt>
                <c:pt idx="212">
                  <c:v>-181.454</c:v>
                </c:pt>
                <c:pt idx="213">
                  <c:v>-168.7205</c:v>
                </c:pt>
                <c:pt idx="214">
                  <c:v>-169.5395</c:v>
                </c:pt>
                <c:pt idx="215">
                  <c:v>-177.476</c:v>
                </c:pt>
                <c:pt idx="216">
                  <c:v>-172.081</c:v>
                </c:pt>
                <c:pt idx="217">
                  <c:v>-152.406706713781</c:v>
                </c:pt>
                <c:pt idx="218">
                  <c:v>-112.87041595154</c:v>
                </c:pt>
                <c:pt idx="219">
                  <c:v>-56.2683594144372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-7.45464285714286</c:v>
                </c:pt>
                <c:pt idx="226">
                  <c:v>-27.1958248359414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-38.9661463907118</c:v>
                </c:pt>
                <c:pt idx="271">
                  <c:v>-76.171929328622</c:v>
                </c:pt>
                <c:pt idx="272">
                  <c:v>-102.792838970217</c:v>
                </c:pt>
                <c:pt idx="273">
                  <c:v>-120.919583038869</c:v>
                </c:pt>
                <c:pt idx="274">
                  <c:v>-108.531174659263</c:v>
                </c:pt>
                <c:pt idx="275">
                  <c:v>-66.8491166077738</c:v>
                </c:pt>
                <c:pt idx="276">
                  <c:v>-67.6395335689047</c:v>
                </c:pt>
                <c:pt idx="277">
                  <c:v>-84.8465757193337</c:v>
                </c:pt>
                <c:pt idx="278">
                  <c:v>-102.283881373044</c:v>
                </c:pt>
                <c:pt idx="279">
                  <c:v>-114.081443462898</c:v>
                </c:pt>
                <c:pt idx="280">
                  <c:v>-123.510856638062</c:v>
                </c:pt>
                <c:pt idx="281">
                  <c:v>-133.445</c:v>
                </c:pt>
                <c:pt idx="282">
                  <c:v>-139.3925</c:v>
                </c:pt>
                <c:pt idx="283">
                  <c:v>-144.7485</c:v>
                </c:pt>
                <c:pt idx="284">
                  <c:v>-151.2225</c:v>
                </c:pt>
                <c:pt idx="285">
                  <c:v>-154.6155</c:v>
                </c:pt>
                <c:pt idx="286">
                  <c:v>-156.1755</c:v>
                </c:pt>
                <c:pt idx="287">
                  <c:v>-156.7735</c:v>
                </c:pt>
                <c:pt idx="288">
                  <c:v>-157.2805</c:v>
                </c:pt>
                <c:pt idx="289">
                  <c:v>-139.819989399293</c:v>
                </c:pt>
                <c:pt idx="290">
                  <c:v>-99.2973707723372</c:v>
                </c:pt>
                <c:pt idx="291">
                  <c:v>-64.2533038869258</c:v>
                </c:pt>
                <c:pt idx="292">
                  <c:v>-1.63745204442205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-175.253</c:v>
                </c:pt>
                <c:pt idx="379">
                  <c:v>-178.789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-35.6768389702171</c:v>
                </c:pt>
                <c:pt idx="415">
                  <c:v>-72.183526249369</c:v>
                </c:pt>
                <c:pt idx="416">
                  <c:v>-107.188136042403</c:v>
                </c:pt>
                <c:pt idx="417">
                  <c:v>-125.848225896012</c:v>
                </c:pt>
                <c:pt idx="418">
                  <c:v>-140.018090106007</c:v>
                </c:pt>
                <c:pt idx="419">
                  <c:v>-152.323181978799</c:v>
                </c:pt>
                <c:pt idx="420">
                  <c:v>-163.780381373044</c:v>
                </c:pt>
                <c:pt idx="421">
                  <c:v>-168.92149091368</c:v>
                </c:pt>
                <c:pt idx="422">
                  <c:v>-162.84172614841</c:v>
                </c:pt>
                <c:pt idx="423">
                  <c:v>-150.5595</c:v>
                </c:pt>
                <c:pt idx="424">
                  <c:v>-134.277</c:v>
                </c:pt>
                <c:pt idx="425">
                  <c:v>-122.785</c:v>
                </c:pt>
                <c:pt idx="426">
                  <c:v>-126.035</c:v>
                </c:pt>
                <c:pt idx="427">
                  <c:v>-131.6965</c:v>
                </c:pt>
                <c:pt idx="428">
                  <c:v>-134.4915</c:v>
                </c:pt>
                <c:pt idx="429">
                  <c:v>-133.003</c:v>
                </c:pt>
                <c:pt idx="430">
                  <c:v>-131.482</c:v>
                </c:pt>
                <c:pt idx="431">
                  <c:v>-124.0655</c:v>
                </c:pt>
                <c:pt idx="432">
                  <c:v>-121.186</c:v>
                </c:pt>
                <c:pt idx="433">
                  <c:v>-120.731</c:v>
                </c:pt>
                <c:pt idx="434">
                  <c:v>-124.6115</c:v>
                </c:pt>
                <c:pt idx="435">
                  <c:v>-127.8355</c:v>
                </c:pt>
                <c:pt idx="436">
                  <c:v>-127.7835</c:v>
                </c:pt>
                <c:pt idx="437">
                  <c:v>-126.0415</c:v>
                </c:pt>
                <c:pt idx="438">
                  <c:v>-124.7675</c:v>
                </c:pt>
                <c:pt idx="439">
                  <c:v>-123.9355</c:v>
                </c:pt>
                <c:pt idx="440">
                  <c:v>-123.565</c:v>
                </c:pt>
                <c:pt idx="441">
                  <c:v>-108.898111307421</c:v>
                </c:pt>
                <c:pt idx="442">
                  <c:v>-83.7313866733973</c:v>
                </c:pt>
                <c:pt idx="443">
                  <c:v>-45.233174659263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-51.777277385159</c:v>
                </c:pt>
                <c:pt idx="450">
                  <c:v>-77.4151961130742</c:v>
                </c:pt>
                <c:pt idx="451">
                  <c:v>-53.7883813730439</c:v>
                </c:pt>
                <c:pt idx="452">
                  <c:v>-4.11360676426048</c:v>
                </c:pt>
                <c:pt idx="453">
                  <c:v>0</c:v>
                </c:pt>
                <c:pt idx="454">
                  <c:v>-3.30660676426058</c:v>
                </c:pt>
                <c:pt idx="455">
                  <c:v>-26.150893992933</c:v>
                </c:pt>
                <c:pt idx="456">
                  <c:v>-50.706929328622</c:v>
                </c:pt>
                <c:pt idx="457">
                  <c:v>-80.053674659263</c:v>
                </c:pt>
                <c:pt idx="458">
                  <c:v>-99.9904343765775</c:v>
                </c:pt>
                <c:pt idx="459">
                  <c:v>-119.288225896012</c:v>
                </c:pt>
                <c:pt idx="460">
                  <c:v>-130.539692327107</c:v>
                </c:pt>
                <c:pt idx="461">
                  <c:v>-136.89031701161</c:v>
                </c:pt>
                <c:pt idx="462">
                  <c:v>-142.890878091873</c:v>
                </c:pt>
                <c:pt idx="463">
                  <c:v>-155.549196113074</c:v>
                </c:pt>
                <c:pt idx="464">
                  <c:v>-166.092886673397</c:v>
                </c:pt>
                <c:pt idx="465">
                  <c:v>-172.281570671378</c:v>
                </c:pt>
                <c:pt idx="466">
                  <c:v>-169.224655224634</c:v>
                </c:pt>
                <c:pt idx="467">
                  <c:v>-174.096934376577</c:v>
                </c:pt>
                <c:pt idx="468">
                  <c:v>-180.440934376577</c:v>
                </c:pt>
                <c:pt idx="469">
                  <c:v>-194.72841595154</c:v>
                </c:pt>
                <c:pt idx="470">
                  <c:v>-201.924824835941</c:v>
                </c:pt>
                <c:pt idx="471">
                  <c:v>-216.259438919738</c:v>
                </c:pt>
                <c:pt idx="472">
                  <c:v>-218.494854871277</c:v>
                </c:pt>
                <c:pt idx="473">
                  <c:v>-220.620049469965</c:v>
                </c:pt>
                <c:pt idx="474">
                  <c:v>-222.191503533569</c:v>
                </c:pt>
                <c:pt idx="475">
                  <c:v>-219.547503533569</c:v>
                </c:pt>
                <c:pt idx="476">
                  <c:v>-215.6245</c:v>
                </c:pt>
                <c:pt idx="477">
                  <c:v>-214.205356638062</c:v>
                </c:pt>
                <c:pt idx="478">
                  <c:v>-211.95061130742</c:v>
                </c:pt>
                <c:pt idx="479">
                  <c:v>-206.606098939929</c:v>
                </c:pt>
                <c:pt idx="480">
                  <c:v>-186.235696113074</c:v>
                </c:pt>
                <c:pt idx="481">
                  <c:v>-135.753381373044</c:v>
                </c:pt>
                <c:pt idx="482">
                  <c:v>-67.3856110550228</c:v>
                </c:pt>
                <c:pt idx="483">
                  <c:v>-7.26162872286716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-12.9178717819283</c:v>
                </c:pt>
                <c:pt idx="619">
                  <c:v>-18.1045757193336</c:v>
                </c:pt>
                <c:pt idx="620">
                  <c:v>-6.48074204946997</c:v>
                </c:pt>
                <c:pt idx="621">
                  <c:v>0</c:v>
                </c:pt>
                <c:pt idx="622">
                  <c:v>-2.17085840484606</c:v>
                </c:pt>
                <c:pt idx="623">
                  <c:v>-15.6930863200404</c:v>
                </c:pt>
                <c:pt idx="624">
                  <c:v>-14.9797349823322</c:v>
                </c:pt>
                <c:pt idx="625">
                  <c:v>-6.53588869257956</c:v>
                </c:pt>
                <c:pt idx="626">
                  <c:v>-3.89988768298844</c:v>
                </c:pt>
                <c:pt idx="627">
                  <c:v>-21.3108849066128</c:v>
                </c:pt>
                <c:pt idx="628">
                  <c:v>-45.4416660777385</c:v>
                </c:pt>
                <c:pt idx="629">
                  <c:v>-71.7259752650177</c:v>
                </c:pt>
                <c:pt idx="630">
                  <c:v>-95.6090335689046</c:v>
                </c:pt>
                <c:pt idx="631">
                  <c:v>-115.149681978799</c:v>
                </c:pt>
                <c:pt idx="632">
                  <c:v>-126.913450277638</c:v>
                </c:pt>
                <c:pt idx="633">
                  <c:v>-131.291790509844</c:v>
                </c:pt>
                <c:pt idx="634">
                  <c:v>-127.719660777385</c:v>
                </c:pt>
                <c:pt idx="635">
                  <c:v>-122.103128722867</c:v>
                </c:pt>
                <c:pt idx="636">
                  <c:v>-117.766326855124</c:v>
                </c:pt>
                <c:pt idx="637">
                  <c:v>-121.642567137809</c:v>
                </c:pt>
                <c:pt idx="638">
                  <c:v>-132.853381373044</c:v>
                </c:pt>
                <c:pt idx="639">
                  <c:v>-142.997098939929</c:v>
                </c:pt>
                <c:pt idx="640">
                  <c:v>-149.360119131752</c:v>
                </c:pt>
                <c:pt idx="641">
                  <c:v>-152.307422009086</c:v>
                </c:pt>
                <c:pt idx="642">
                  <c:v>-152.477383392226</c:v>
                </c:pt>
                <c:pt idx="643">
                  <c:v>-151.501058303887</c:v>
                </c:pt>
                <c:pt idx="644">
                  <c:v>-148.823602473498</c:v>
                </c:pt>
                <c:pt idx="645">
                  <c:v>-144.312950277638</c:v>
                </c:pt>
                <c:pt idx="646">
                  <c:v>-127.213090106007</c:v>
                </c:pt>
                <c:pt idx="647">
                  <c:v>-94.1222463402322</c:v>
                </c:pt>
                <c:pt idx="648">
                  <c:v>-66.8976410903584</c:v>
                </c:pt>
                <c:pt idx="649">
                  <c:v>-24.4277046945987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-29.3222046945987</c:v>
                </c:pt>
                <c:pt idx="689">
                  <c:v>-50.5277417970722</c:v>
                </c:pt>
                <c:pt idx="690">
                  <c:v>-66.9010739525492</c:v>
                </c:pt>
                <c:pt idx="691">
                  <c:v>-117.877174659263</c:v>
                </c:pt>
                <c:pt idx="692">
                  <c:v>-112.714777385159</c:v>
                </c:pt>
                <c:pt idx="693">
                  <c:v>-105.404727915194</c:v>
                </c:pt>
                <c:pt idx="694">
                  <c:v>-86.7732506309945</c:v>
                </c:pt>
                <c:pt idx="695">
                  <c:v>-80.6069308430086</c:v>
                </c:pt>
                <c:pt idx="696">
                  <c:v>-76.9068707723372</c:v>
                </c:pt>
                <c:pt idx="697">
                  <c:v>-87.7676817264008</c:v>
                </c:pt>
                <c:pt idx="698">
                  <c:v>-105.213081272085</c:v>
                </c:pt>
                <c:pt idx="699">
                  <c:v>-112.64811812216</c:v>
                </c:pt>
                <c:pt idx="700">
                  <c:v>-130.495551236749</c:v>
                </c:pt>
                <c:pt idx="701">
                  <c:v>-149.942666077739</c:v>
                </c:pt>
                <c:pt idx="702">
                  <c:v>-158.879381373044</c:v>
                </c:pt>
                <c:pt idx="703">
                  <c:v>-168.849872539122</c:v>
                </c:pt>
                <c:pt idx="704">
                  <c:v>-182.390681726401</c:v>
                </c:pt>
                <c:pt idx="705">
                  <c:v>-177.886128722867</c:v>
                </c:pt>
                <c:pt idx="706">
                  <c:v>-176.839</c:v>
                </c:pt>
                <c:pt idx="707">
                  <c:v>-171.5545</c:v>
                </c:pt>
                <c:pt idx="708">
                  <c:v>-162.3895</c:v>
                </c:pt>
                <c:pt idx="709">
                  <c:v>-153.1985</c:v>
                </c:pt>
                <c:pt idx="710">
                  <c:v>-152.7305</c:v>
                </c:pt>
                <c:pt idx="711">
                  <c:v>-152.581</c:v>
                </c:pt>
                <c:pt idx="712">
                  <c:v>-161.824</c:v>
                </c:pt>
                <c:pt idx="713">
                  <c:v>-151.97</c:v>
                </c:pt>
                <c:pt idx="714">
                  <c:v>-152.36</c:v>
                </c:pt>
                <c:pt idx="715">
                  <c:v>-144.157</c:v>
                </c:pt>
                <c:pt idx="716">
                  <c:v>-144.6055</c:v>
                </c:pt>
                <c:pt idx="717">
                  <c:v>-144.3065</c:v>
                </c:pt>
                <c:pt idx="718">
                  <c:v>-151.749628722867</c:v>
                </c:pt>
                <c:pt idx="719">
                  <c:v>-144.033381373044</c:v>
                </c:pt>
                <c:pt idx="720">
                  <c:v>-139.971192327107</c:v>
                </c:pt>
                <c:pt idx="721">
                  <c:v>-106.731725896012</c:v>
                </c:pt>
                <c:pt idx="722">
                  <c:v>-86.1928152448258</c:v>
                </c:pt>
                <c:pt idx="723">
                  <c:v>-38.4951590106007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-6.30639399293291</c:v>
                </c:pt>
                <c:pt idx="729">
                  <c:v>-16.4654707218577</c:v>
                </c:pt>
                <c:pt idx="730">
                  <c:v>-23.6402788995457</c:v>
                </c:pt>
                <c:pt idx="731">
                  <c:v>-49.6800636042403</c:v>
                </c:pt>
                <c:pt idx="732">
                  <c:v>-63.6331817264008</c:v>
                </c:pt>
                <c:pt idx="733">
                  <c:v>-60.499187279152</c:v>
                </c:pt>
                <c:pt idx="734">
                  <c:v>-69.3305413932358</c:v>
                </c:pt>
                <c:pt idx="735">
                  <c:v>-80.8380812720848</c:v>
                </c:pt>
                <c:pt idx="736">
                  <c:v>-94.3788248359415</c:v>
                </c:pt>
                <c:pt idx="737">
                  <c:v>-116.259628722867</c:v>
                </c:pt>
                <c:pt idx="738">
                  <c:v>-131.579381373044</c:v>
                </c:pt>
                <c:pt idx="739">
                  <c:v>-144.716301867744</c:v>
                </c:pt>
                <c:pt idx="740">
                  <c:v>-166.380306410904</c:v>
                </c:pt>
                <c:pt idx="741">
                  <c:v>-170.768</c:v>
                </c:pt>
                <c:pt idx="742">
                  <c:v>-160.095</c:v>
                </c:pt>
                <c:pt idx="743">
                  <c:v>-153.179</c:v>
                </c:pt>
                <c:pt idx="744">
                  <c:v>-154.674</c:v>
                </c:pt>
                <c:pt idx="745">
                  <c:v>-148.356</c:v>
                </c:pt>
                <c:pt idx="746">
                  <c:v>-151.5475</c:v>
                </c:pt>
                <c:pt idx="747">
                  <c:v>-151.8985</c:v>
                </c:pt>
                <c:pt idx="748">
                  <c:v>-152.6525</c:v>
                </c:pt>
                <c:pt idx="749">
                  <c:v>-150.15</c:v>
                </c:pt>
                <c:pt idx="750">
                  <c:v>-151.073</c:v>
                </c:pt>
                <c:pt idx="751">
                  <c:v>-158.626</c:v>
                </c:pt>
                <c:pt idx="752">
                  <c:v>-169.0455</c:v>
                </c:pt>
                <c:pt idx="753">
                  <c:v>-180.6675</c:v>
                </c:pt>
                <c:pt idx="754">
                  <c:v>-187.811</c:v>
                </c:pt>
                <c:pt idx="755">
                  <c:v>-207.636</c:v>
                </c:pt>
                <c:pt idx="756">
                  <c:v>-214.8835</c:v>
                </c:pt>
                <c:pt idx="757">
                  <c:v>-214.616500757193</c:v>
                </c:pt>
                <c:pt idx="758">
                  <c:v>-228.449</c:v>
                </c:pt>
                <c:pt idx="759">
                  <c:v>-216.658</c:v>
                </c:pt>
                <c:pt idx="760">
                  <c:v>-191.36</c:v>
                </c:pt>
                <c:pt idx="761">
                  <c:v>-173.3225</c:v>
                </c:pt>
                <c:pt idx="762">
                  <c:v>-162.5715</c:v>
                </c:pt>
                <c:pt idx="763">
                  <c:v>-143.507</c:v>
                </c:pt>
                <c:pt idx="764">
                  <c:v>-145.495284199899</c:v>
                </c:pt>
                <c:pt idx="765">
                  <c:v>-147.479450277638</c:v>
                </c:pt>
                <c:pt idx="766">
                  <c:v>-128.030469712266</c:v>
                </c:pt>
                <c:pt idx="767">
                  <c:v>-112.359430843009</c:v>
                </c:pt>
                <c:pt idx="768">
                  <c:v>-106.408073952549</c:v>
                </c:pt>
                <c:pt idx="769">
                  <c:v>-71.7052349823322</c:v>
                </c:pt>
                <c:pt idx="770">
                  <c:v>-10.9697261484098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-18.4971191317517</c:v>
                </c:pt>
                <c:pt idx="968">
                  <c:v>-64.42099091368</c:v>
                </c:pt>
                <c:pt idx="969">
                  <c:v>-112.657300353357</c:v>
                </c:pt>
                <c:pt idx="970">
                  <c:v>-144.263246340232</c:v>
                </c:pt>
                <c:pt idx="971">
                  <c:v>-180.043778899546</c:v>
                </c:pt>
                <c:pt idx="972">
                  <c:v>-202.138373548713</c:v>
                </c:pt>
                <c:pt idx="973">
                  <c:v>-201.924824835941</c:v>
                </c:pt>
                <c:pt idx="974">
                  <c:v>-201.386725896012</c:v>
                </c:pt>
                <c:pt idx="975">
                  <c:v>-202.993378091873</c:v>
                </c:pt>
                <c:pt idx="976">
                  <c:v>-197.548118122161</c:v>
                </c:pt>
                <c:pt idx="977">
                  <c:v>-194.72841595154</c:v>
                </c:pt>
                <c:pt idx="978">
                  <c:v>-202.993378091873</c:v>
                </c:pt>
                <c:pt idx="979">
                  <c:v>-206.13831701161</c:v>
                </c:pt>
                <c:pt idx="980">
                  <c:v>-209.193192327107</c:v>
                </c:pt>
                <c:pt idx="981">
                  <c:v>-214.564224129228</c:v>
                </c:pt>
                <c:pt idx="982">
                  <c:v>-224.443590106007</c:v>
                </c:pt>
                <c:pt idx="983">
                  <c:v>-236.51831701161</c:v>
                </c:pt>
                <c:pt idx="984">
                  <c:v>-241.957816254417</c:v>
                </c:pt>
                <c:pt idx="985">
                  <c:v>-241.306119131752</c:v>
                </c:pt>
                <c:pt idx="986">
                  <c:v>-235.801489146896</c:v>
                </c:pt>
                <c:pt idx="987">
                  <c:v>-234.710558303887</c:v>
                </c:pt>
                <c:pt idx="988">
                  <c:v>-224.960503533569</c:v>
                </c:pt>
                <c:pt idx="989">
                  <c:v>-211.498561837456</c:v>
                </c:pt>
                <c:pt idx="990">
                  <c:v>-202.114231196365</c:v>
                </c:pt>
                <c:pt idx="991">
                  <c:v>-193.9405</c:v>
                </c:pt>
                <c:pt idx="992">
                  <c:v>-182.7995</c:v>
                </c:pt>
                <c:pt idx="993">
                  <c:v>-158.6195</c:v>
                </c:pt>
                <c:pt idx="994">
                  <c:v>-134.511</c:v>
                </c:pt>
                <c:pt idx="995">
                  <c:v>-121.3355</c:v>
                </c:pt>
                <c:pt idx="996">
                  <c:v>-113.646</c:v>
                </c:pt>
                <c:pt idx="997">
                  <c:v>-112.138</c:v>
                </c:pt>
                <c:pt idx="998">
                  <c:v>-124.176</c:v>
                </c:pt>
                <c:pt idx="999">
                  <c:v>-138.385</c:v>
                </c:pt>
                <c:pt idx="1000">
                  <c:v>-152.581</c:v>
                </c:pt>
                <c:pt idx="1001">
                  <c:v>-166.803</c:v>
                </c:pt>
                <c:pt idx="1002">
                  <c:v>-160.329</c:v>
                </c:pt>
                <c:pt idx="1003">
                  <c:v>-147.836</c:v>
                </c:pt>
                <c:pt idx="1004">
                  <c:v>-133.575</c:v>
                </c:pt>
                <c:pt idx="1005">
                  <c:v>-119.314</c:v>
                </c:pt>
                <c:pt idx="1006">
                  <c:v>-104.845</c:v>
                </c:pt>
                <c:pt idx="1007">
                  <c:v>-105.191666666667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Sheet2!$AF$3</c:f>
              <c:strCache>
                <c:ptCount val="1"/>
                <c:pt idx="0">
                  <c:v>CA_shortage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Sheet2!$AF$4:$AF$1011</c:f>
              <c:numCache>
                <c:formatCode>0</c:formatCode>
                <c:ptCount val="10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-0.184041962720244</c:v>
                </c:pt>
                <c:pt idx="38">
                  <c:v>0</c:v>
                </c:pt>
                <c:pt idx="39">
                  <c:v>-0.740890324595995</c:v>
                </c:pt>
                <c:pt idx="40">
                  <c:v>-2.18744914806504</c:v>
                </c:pt>
                <c:pt idx="41">
                  <c:v>-3.34357514227361</c:v>
                </c:pt>
                <c:pt idx="42">
                  <c:v>0</c:v>
                </c:pt>
                <c:pt idx="43">
                  <c:v>-1.52876317406813</c:v>
                </c:pt>
                <c:pt idx="44">
                  <c:v>-3.14809831316256</c:v>
                </c:pt>
                <c:pt idx="45">
                  <c:v>0</c:v>
                </c:pt>
                <c:pt idx="46">
                  <c:v>0</c:v>
                </c:pt>
                <c:pt idx="47">
                  <c:v>-2.3055216194382</c:v>
                </c:pt>
                <c:pt idx="48">
                  <c:v>-9.70516493694208</c:v>
                </c:pt>
                <c:pt idx="49">
                  <c:v>-25.515536621532</c:v>
                </c:pt>
                <c:pt idx="50">
                  <c:v>-48.0024054993526</c:v>
                </c:pt>
                <c:pt idx="51">
                  <c:v>-73.147671541208</c:v>
                </c:pt>
                <c:pt idx="52">
                  <c:v>-75.7060749066961</c:v>
                </c:pt>
                <c:pt idx="53">
                  <c:v>-72.1340365806369</c:v>
                </c:pt>
                <c:pt idx="54">
                  <c:v>-76.4783372939177</c:v>
                </c:pt>
                <c:pt idx="55">
                  <c:v>-86.1460286532679</c:v>
                </c:pt>
                <c:pt idx="56">
                  <c:v>-86.803367966319</c:v>
                </c:pt>
                <c:pt idx="57">
                  <c:v>-62.7948523738941</c:v>
                </c:pt>
                <c:pt idx="58">
                  <c:v>-45.8217821750671</c:v>
                </c:pt>
                <c:pt idx="59">
                  <c:v>-52.2099476190133</c:v>
                </c:pt>
                <c:pt idx="60">
                  <c:v>-63.0063329569556</c:v>
                </c:pt>
                <c:pt idx="61">
                  <c:v>-64.3537429461871</c:v>
                </c:pt>
                <c:pt idx="62">
                  <c:v>-64.7776438862778</c:v>
                </c:pt>
                <c:pt idx="63">
                  <c:v>-59.4039423326252</c:v>
                </c:pt>
                <c:pt idx="64">
                  <c:v>-62.5445263293287</c:v>
                </c:pt>
                <c:pt idx="65">
                  <c:v>-66.010279632243</c:v>
                </c:pt>
                <c:pt idx="66">
                  <c:v>-87.8662802570193</c:v>
                </c:pt>
                <c:pt idx="67">
                  <c:v>-97.2884547567362</c:v>
                </c:pt>
                <c:pt idx="68">
                  <c:v>-105.168259206661</c:v>
                </c:pt>
                <c:pt idx="69">
                  <c:v>-104.127782049829</c:v>
                </c:pt>
                <c:pt idx="70">
                  <c:v>-106.489483984406</c:v>
                </c:pt>
                <c:pt idx="71">
                  <c:v>-105.419525926522</c:v>
                </c:pt>
                <c:pt idx="72">
                  <c:v>-91.5032019061663</c:v>
                </c:pt>
                <c:pt idx="73">
                  <c:v>-79.1011570151154</c:v>
                </c:pt>
                <c:pt idx="74">
                  <c:v>-55.5613142247029</c:v>
                </c:pt>
                <c:pt idx="75">
                  <c:v>-14.2616623461373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-19.4898170220815</c:v>
                </c:pt>
                <c:pt idx="98">
                  <c:v>-61.0694889704815</c:v>
                </c:pt>
                <c:pt idx="99">
                  <c:v>-58.0431187158853</c:v>
                </c:pt>
                <c:pt idx="100">
                  <c:v>-58.5582441410472</c:v>
                </c:pt>
                <c:pt idx="101">
                  <c:v>-52.4461178577059</c:v>
                </c:pt>
                <c:pt idx="102">
                  <c:v>-83.5601515067337</c:v>
                </c:pt>
                <c:pt idx="103">
                  <c:v>-83.7384798915</c:v>
                </c:pt>
                <c:pt idx="104">
                  <c:v>-18.8068584148564</c:v>
                </c:pt>
                <c:pt idx="105">
                  <c:v>-1.03212296669471</c:v>
                </c:pt>
                <c:pt idx="106">
                  <c:v>-23.430581269404</c:v>
                </c:pt>
                <c:pt idx="107">
                  <c:v>-68.7402030470466</c:v>
                </c:pt>
                <c:pt idx="108">
                  <c:v>-57.3437713913515</c:v>
                </c:pt>
                <c:pt idx="109">
                  <c:v>-51.004816329274</c:v>
                </c:pt>
                <c:pt idx="110">
                  <c:v>-67.8643551275812</c:v>
                </c:pt>
                <c:pt idx="111">
                  <c:v>-83.0139015832406</c:v>
                </c:pt>
                <c:pt idx="112">
                  <c:v>-78.4780806163524</c:v>
                </c:pt>
                <c:pt idx="113">
                  <c:v>-74.4166337542863</c:v>
                </c:pt>
                <c:pt idx="114">
                  <c:v>-98.6623586497615</c:v>
                </c:pt>
                <c:pt idx="115">
                  <c:v>-120.137078607373</c:v>
                </c:pt>
                <c:pt idx="116">
                  <c:v>-121.563185777353</c:v>
                </c:pt>
                <c:pt idx="117">
                  <c:v>-92.5675449121727</c:v>
                </c:pt>
                <c:pt idx="118">
                  <c:v>-67.041928432795</c:v>
                </c:pt>
                <c:pt idx="119">
                  <c:v>-51.854766674416</c:v>
                </c:pt>
                <c:pt idx="120">
                  <c:v>-51.5282897587329</c:v>
                </c:pt>
                <c:pt idx="121">
                  <c:v>-50.5416064414477</c:v>
                </c:pt>
                <c:pt idx="122">
                  <c:v>-53.0906473703583</c:v>
                </c:pt>
                <c:pt idx="123">
                  <c:v>-54.1440984568576</c:v>
                </c:pt>
                <c:pt idx="124">
                  <c:v>-55.7257634157905</c:v>
                </c:pt>
                <c:pt idx="125">
                  <c:v>-51.7176888049658</c:v>
                </c:pt>
                <c:pt idx="126">
                  <c:v>-48.4828586037028</c:v>
                </c:pt>
                <c:pt idx="127">
                  <c:v>-39.9892602133177</c:v>
                </c:pt>
                <c:pt idx="128">
                  <c:v>-10.6560630097053</c:v>
                </c:pt>
                <c:pt idx="129">
                  <c:v>-1.46549707303402</c:v>
                </c:pt>
                <c:pt idx="130">
                  <c:v>0</c:v>
                </c:pt>
                <c:pt idx="131">
                  <c:v>-4.08108502553875</c:v>
                </c:pt>
                <c:pt idx="132">
                  <c:v>-1.24030468617013</c:v>
                </c:pt>
                <c:pt idx="133">
                  <c:v>0</c:v>
                </c:pt>
                <c:pt idx="134">
                  <c:v>-0.861386054589445</c:v>
                </c:pt>
                <c:pt idx="135">
                  <c:v>-0.543292472373963</c:v>
                </c:pt>
                <c:pt idx="136">
                  <c:v>0</c:v>
                </c:pt>
                <c:pt idx="137">
                  <c:v>-6.77880009363817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1.5091287566195</c:v>
                </c:pt>
                <c:pt idx="170">
                  <c:v>2.75589371009306</c:v>
                </c:pt>
                <c:pt idx="171">
                  <c:v>0.61411265784804</c:v>
                </c:pt>
                <c:pt idx="172">
                  <c:v>-4.92925207589704</c:v>
                </c:pt>
                <c:pt idx="173">
                  <c:v>-14.7489822570877</c:v>
                </c:pt>
                <c:pt idx="174">
                  <c:v>-37.7103840816676</c:v>
                </c:pt>
                <c:pt idx="175">
                  <c:v>-51.1218782342026</c:v>
                </c:pt>
                <c:pt idx="176">
                  <c:v>-54.1188251807458</c:v>
                </c:pt>
                <c:pt idx="177">
                  <c:v>-76.9208499652404</c:v>
                </c:pt>
                <c:pt idx="178">
                  <c:v>-99.3188250339469</c:v>
                </c:pt>
                <c:pt idx="179">
                  <c:v>-116.879696819194</c:v>
                </c:pt>
                <c:pt idx="180">
                  <c:v>-123.253163226306</c:v>
                </c:pt>
                <c:pt idx="181">
                  <c:v>-138.11026891555</c:v>
                </c:pt>
                <c:pt idx="182">
                  <c:v>-142.593310507182</c:v>
                </c:pt>
                <c:pt idx="183">
                  <c:v>-143.383344383051</c:v>
                </c:pt>
                <c:pt idx="184">
                  <c:v>-133.592647917665</c:v>
                </c:pt>
                <c:pt idx="185">
                  <c:v>-133.013811705449</c:v>
                </c:pt>
                <c:pt idx="186">
                  <c:v>-124.714820097699</c:v>
                </c:pt>
                <c:pt idx="187">
                  <c:v>-114.350021658121</c:v>
                </c:pt>
                <c:pt idx="188">
                  <c:v>-114.800127965393</c:v>
                </c:pt>
                <c:pt idx="189">
                  <c:v>-121.612872051135</c:v>
                </c:pt>
                <c:pt idx="190">
                  <c:v>-126.677870479898</c:v>
                </c:pt>
                <c:pt idx="191">
                  <c:v>-127.205760586191</c:v>
                </c:pt>
                <c:pt idx="192">
                  <c:v>-133.115369524438</c:v>
                </c:pt>
                <c:pt idx="193">
                  <c:v>-112.337316678597</c:v>
                </c:pt>
                <c:pt idx="194">
                  <c:v>-104.904106772476</c:v>
                </c:pt>
                <c:pt idx="195">
                  <c:v>-128.294666493075</c:v>
                </c:pt>
                <c:pt idx="196">
                  <c:v>-86.094946155666</c:v>
                </c:pt>
                <c:pt idx="197">
                  <c:v>-27.4267136648263</c:v>
                </c:pt>
                <c:pt idx="198">
                  <c:v>-26.7917580810704</c:v>
                </c:pt>
                <c:pt idx="199">
                  <c:v>-39.647717660519</c:v>
                </c:pt>
                <c:pt idx="200">
                  <c:v>-54.1297619341118</c:v>
                </c:pt>
                <c:pt idx="201">
                  <c:v>-37.738345083935</c:v>
                </c:pt>
                <c:pt idx="202">
                  <c:v>-32.4741467593721</c:v>
                </c:pt>
                <c:pt idx="203">
                  <c:v>-72.9736331154596</c:v>
                </c:pt>
                <c:pt idx="204">
                  <c:v>-109.646912186281</c:v>
                </c:pt>
                <c:pt idx="205">
                  <c:v>-129.987816419812</c:v>
                </c:pt>
                <c:pt idx="206">
                  <c:v>-148.368244610491</c:v>
                </c:pt>
                <c:pt idx="207">
                  <c:v>-166.493341632225</c:v>
                </c:pt>
                <c:pt idx="208">
                  <c:v>-159.472461841805</c:v>
                </c:pt>
                <c:pt idx="209">
                  <c:v>-148.800723324724</c:v>
                </c:pt>
                <c:pt idx="210">
                  <c:v>-135.555539301573</c:v>
                </c:pt>
                <c:pt idx="211">
                  <c:v>-128.139636278501</c:v>
                </c:pt>
                <c:pt idx="212">
                  <c:v>-115.165108464179</c:v>
                </c:pt>
                <c:pt idx="213">
                  <c:v>-102.887568151647</c:v>
                </c:pt>
                <c:pt idx="214">
                  <c:v>-105.505801181518</c:v>
                </c:pt>
                <c:pt idx="215">
                  <c:v>-113.870118535786</c:v>
                </c:pt>
                <c:pt idx="216">
                  <c:v>-110.233498530214</c:v>
                </c:pt>
                <c:pt idx="217">
                  <c:v>-90.9604882580558</c:v>
                </c:pt>
                <c:pt idx="218">
                  <c:v>-53.9834678064293</c:v>
                </c:pt>
                <c:pt idx="219">
                  <c:v>-29.4410156504828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-1.91292046033755</c:v>
                </c:pt>
                <c:pt idx="272">
                  <c:v>0</c:v>
                </c:pt>
                <c:pt idx="273">
                  <c:v>-16.2928640983316</c:v>
                </c:pt>
                <c:pt idx="274">
                  <c:v>-4.04724712905465</c:v>
                </c:pt>
                <c:pt idx="275">
                  <c:v>-4.87731553917442</c:v>
                </c:pt>
                <c:pt idx="276">
                  <c:v>-5.40252223828981</c:v>
                </c:pt>
                <c:pt idx="277">
                  <c:v>-0.514009018965368</c:v>
                </c:pt>
                <c:pt idx="278">
                  <c:v>-3.04314145289371</c:v>
                </c:pt>
                <c:pt idx="279">
                  <c:v>-17.0232388887873</c:v>
                </c:pt>
                <c:pt idx="280">
                  <c:v>-29.177216690028</c:v>
                </c:pt>
                <c:pt idx="281">
                  <c:v>-39.1382177417793</c:v>
                </c:pt>
                <c:pt idx="282">
                  <c:v>-47.1531328773513</c:v>
                </c:pt>
                <c:pt idx="283">
                  <c:v>-55.686823784482</c:v>
                </c:pt>
                <c:pt idx="284">
                  <c:v>-61.5645032353281</c:v>
                </c:pt>
                <c:pt idx="285">
                  <c:v>-67.4893962456068</c:v>
                </c:pt>
                <c:pt idx="286">
                  <c:v>-73.7746554228627</c:v>
                </c:pt>
                <c:pt idx="287">
                  <c:v>-72.0659758923927</c:v>
                </c:pt>
                <c:pt idx="288">
                  <c:v>-76.1000895507718</c:v>
                </c:pt>
                <c:pt idx="289">
                  <c:v>-57.4429798742661</c:v>
                </c:pt>
                <c:pt idx="290">
                  <c:v>-18.1676431848851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2.43497466406157</c:v>
                </c:pt>
                <c:pt idx="379">
                  <c:v>-0.894438627178488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-0.261515729243229</c:v>
                </c:pt>
                <c:pt idx="415">
                  <c:v>-6.45554196904163</c:v>
                </c:pt>
                <c:pt idx="416">
                  <c:v>0</c:v>
                </c:pt>
                <c:pt idx="417">
                  <c:v>-0.184233131475224</c:v>
                </c:pt>
                <c:pt idx="418">
                  <c:v>0</c:v>
                </c:pt>
                <c:pt idx="419">
                  <c:v>0</c:v>
                </c:pt>
                <c:pt idx="420">
                  <c:v>-4.53680172755213</c:v>
                </c:pt>
                <c:pt idx="421">
                  <c:v>-9.43544314316205</c:v>
                </c:pt>
                <c:pt idx="422">
                  <c:v>-3.10486153946533</c:v>
                </c:pt>
                <c:pt idx="423">
                  <c:v>-0.458834212469242</c:v>
                </c:pt>
                <c:pt idx="424">
                  <c:v>-1.97854141974665</c:v>
                </c:pt>
                <c:pt idx="425">
                  <c:v>-4.64677530135552</c:v>
                </c:pt>
                <c:pt idx="426">
                  <c:v>4.91671342354223</c:v>
                </c:pt>
                <c:pt idx="427">
                  <c:v>1.69427837482047</c:v>
                </c:pt>
                <c:pt idx="428">
                  <c:v>-0.727785023291943</c:v>
                </c:pt>
                <c:pt idx="429">
                  <c:v>3.19397839623545</c:v>
                </c:pt>
                <c:pt idx="430">
                  <c:v>5.09187908785611</c:v>
                </c:pt>
                <c:pt idx="431">
                  <c:v>1.03791969183935</c:v>
                </c:pt>
                <c:pt idx="432">
                  <c:v>2.30455364866133</c:v>
                </c:pt>
                <c:pt idx="433">
                  <c:v>3.18356062744078</c:v>
                </c:pt>
                <c:pt idx="434">
                  <c:v>-0.270009843975799</c:v>
                </c:pt>
                <c:pt idx="435">
                  <c:v>7.03439766383505</c:v>
                </c:pt>
                <c:pt idx="436">
                  <c:v>9.52177504503301</c:v>
                </c:pt>
                <c:pt idx="437">
                  <c:v>0.036213125684796</c:v>
                </c:pt>
                <c:pt idx="438">
                  <c:v>-4.22820989040375</c:v>
                </c:pt>
                <c:pt idx="439">
                  <c:v>-6.90253490358081</c:v>
                </c:pt>
                <c:pt idx="440">
                  <c:v>-8.03766715879462</c:v>
                </c:pt>
                <c:pt idx="441">
                  <c:v>-1.21374036880111</c:v>
                </c:pt>
                <c:pt idx="442">
                  <c:v>0</c:v>
                </c:pt>
                <c:pt idx="443">
                  <c:v>-0.560283981279582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-0.812355113175556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-0.00252487099442078</c:v>
                </c:pt>
                <c:pt idx="456">
                  <c:v>-0.726858429865331</c:v>
                </c:pt>
                <c:pt idx="457">
                  <c:v>-3.40608194807294</c:v>
                </c:pt>
                <c:pt idx="458">
                  <c:v>0</c:v>
                </c:pt>
                <c:pt idx="459">
                  <c:v>-1.87613403653913</c:v>
                </c:pt>
                <c:pt idx="460">
                  <c:v>-0.47917016792897</c:v>
                </c:pt>
                <c:pt idx="461">
                  <c:v>-0.459398292899408</c:v>
                </c:pt>
                <c:pt idx="462">
                  <c:v>-0.0481135988966059</c:v>
                </c:pt>
                <c:pt idx="463">
                  <c:v>-2.68913844569943</c:v>
                </c:pt>
                <c:pt idx="464">
                  <c:v>-14.2917197785271</c:v>
                </c:pt>
                <c:pt idx="465">
                  <c:v>-25.0298228823379</c:v>
                </c:pt>
                <c:pt idx="466">
                  <c:v>-20.9784354816533</c:v>
                </c:pt>
                <c:pt idx="467">
                  <c:v>-24.8403891333137</c:v>
                </c:pt>
                <c:pt idx="468">
                  <c:v>-35.6091935832388</c:v>
                </c:pt>
                <c:pt idx="469">
                  <c:v>-48.8561980013687</c:v>
                </c:pt>
                <c:pt idx="470">
                  <c:v>-60.3751809854742</c:v>
                </c:pt>
                <c:pt idx="471">
                  <c:v>-73.6429858651422</c:v>
                </c:pt>
                <c:pt idx="472">
                  <c:v>-74.7981298040279</c:v>
                </c:pt>
                <c:pt idx="473">
                  <c:v>-79.1945009109333</c:v>
                </c:pt>
                <c:pt idx="474">
                  <c:v>-82.9905703351256</c:v>
                </c:pt>
                <c:pt idx="475">
                  <c:v>-84.4399153560943</c:v>
                </c:pt>
                <c:pt idx="476">
                  <c:v>-77.4760914706875</c:v>
                </c:pt>
                <c:pt idx="477">
                  <c:v>-76.2692099922712</c:v>
                </c:pt>
                <c:pt idx="478">
                  <c:v>-76.1136270753152</c:v>
                </c:pt>
                <c:pt idx="479">
                  <c:v>-72.8273627063107</c:v>
                </c:pt>
                <c:pt idx="480">
                  <c:v>-54.475318140019</c:v>
                </c:pt>
                <c:pt idx="481">
                  <c:v>-4.10759076910517</c:v>
                </c:pt>
                <c:pt idx="482">
                  <c:v>-1.7899444102282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-2.8208011424623</c:v>
                </c:pt>
                <c:pt idx="626">
                  <c:v>-0.184800132871175</c:v>
                </c:pt>
                <c:pt idx="627">
                  <c:v>-13.881194662832</c:v>
                </c:pt>
                <c:pt idx="628">
                  <c:v>0</c:v>
                </c:pt>
                <c:pt idx="629">
                  <c:v>-5.49755073523633</c:v>
                </c:pt>
                <c:pt idx="630">
                  <c:v>-3.49698931209809</c:v>
                </c:pt>
                <c:pt idx="631">
                  <c:v>-4.37431682047921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-5.55067278139231</c:v>
                </c:pt>
                <c:pt idx="636">
                  <c:v>-0.822675862037158</c:v>
                </c:pt>
                <c:pt idx="637">
                  <c:v>-0.134420046624257</c:v>
                </c:pt>
                <c:pt idx="638">
                  <c:v>-2.63644322564929</c:v>
                </c:pt>
                <c:pt idx="639">
                  <c:v>-0.294977303267103</c:v>
                </c:pt>
                <c:pt idx="640">
                  <c:v>0</c:v>
                </c:pt>
                <c:pt idx="641">
                  <c:v>-0.971867252880287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-1.27426143653491</c:v>
                </c:pt>
                <c:pt idx="647">
                  <c:v>-0.180313181125712</c:v>
                </c:pt>
                <c:pt idx="648">
                  <c:v>-1.38707255602756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-7.48922576609687</c:v>
                </c:pt>
                <c:pt idx="692">
                  <c:v>0</c:v>
                </c:pt>
                <c:pt idx="693">
                  <c:v>0</c:v>
                </c:pt>
                <c:pt idx="694">
                  <c:v>-6.13402545912086</c:v>
                </c:pt>
                <c:pt idx="695">
                  <c:v>0</c:v>
                </c:pt>
                <c:pt idx="696">
                  <c:v>-3.50584257690372</c:v>
                </c:pt>
                <c:pt idx="697">
                  <c:v>0</c:v>
                </c:pt>
                <c:pt idx="698">
                  <c:v>-4.15618632460519</c:v>
                </c:pt>
                <c:pt idx="699">
                  <c:v>-4.46895497479917</c:v>
                </c:pt>
                <c:pt idx="700">
                  <c:v>-2.7267942032382</c:v>
                </c:pt>
                <c:pt idx="701">
                  <c:v>-1.62901116906755</c:v>
                </c:pt>
                <c:pt idx="702">
                  <c:v>0</c:v>
                </c:pt>
                <c:pt idx="703">
                  <c:v>-0.233184168609966</c:v>
                </c:pt>
                <c:pt idx="704">
                  <c:v>-5.6626478770998</c:v>
                </c:pt>
                <c:pt idx="705">
                  <c:v>-2.72966592326867</c:v>
                </c:pt>
                <c:pt idx="706">
                  <c:v>-3.21578990190082</c:v>
                </c:pt>
                <c:pt idx="707">
                  <c:v>-3.29044556448704</c:v>
                </c:pt>
                <c:pt idx="708">
                  <c:v>-1.4541810770171</c:v>
                </c:pt>
                <c:pt idx="709">
                  <c:v>0.5363453729517</c:v>
                </c:pt>
                <c:pt idx="710">
                  <c:v>3.42626918214265</c:v>
                </c:pt>
                <c:pt idx="711">
                  <c:v>0.219742639604277</c:v>
                </c:pt>
                <c:pt idx="712">
                  <c:v>-6.5902863929216</c:v>
                </c:pt>
                <c:pt idx="713">
                  <c:v>-3.71193448935585</c:v>
                </c:pt>
                <c:pt idx="714">
                  <c:v>-1.66016332420548</c:v>
                </c:pt>
                <c:pt idx="715">
                  <c:v>-2.30778013276213</c:v>
                </c:pt>
                <c:pt idx="716">
                  <c:v>1.70283412263817</c:v>
                </c:pt>
                <c:pt idx="717">
                  <c:v>-1.14530562977862</c:v>
                </c:pt>
                <c:pt idx="718">
                  <c:v>-4.12551043313024</c:v>
                </c:pt>
                <c:pt idx="719">
                  <c:v>0</c:v>
                </c:pt>
                <c:pt idx="720">
                  <c:v>-4.012958888822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-1.56392821176934</c:v>
                </c:pt>
                <c:pt idx="733">
                  <c:v>-1.3656841178917</c:v>
                </c:pt>
                <c:pt idx="734">
                  <c:v>0</c:v>
                </c:pt>
                <c:pt idx="735">
                  <c:v>-0.793822391415716</c:v>
                </c:pt>
                <c:pt idx="736">
                  <c:v>-0.861966207210571</c:v>
                </c:pt>
                <c:pt idx="737">
                  <c:v>0</c:v>
                </c:pt>
                <c:pt idx="738">
                  <c:v>-0.904470661276406</c:v>
                </c:pt>
                <c:pt idx="739">
                  <c:v>0</c:v>
                </c:pt>
                <c:pt idx="740">
                  <c:v>-19.0476498943558</c:v>
                </c:pt>
                <c:pt idx="741">
                  <c:v>-27.7872637938486</c:v>
                </c:pt>
                <c:pt idx="742">
                  <c:v>-16.0512552812668</c:v>
                </c:pt>
                <c:pt idx="743">
                  <c:v>-11.4400829516439</c:v>
                </c:pt>
                <c:pt idx="744">
                  <c:v>-11.8449787692678</c:v>
                </c:pt>
                <c:pt idx="745">
                  <c:v>-7.77180368050185</c:v>
                </c:pt>
                <c:pt idx="746">
                  <c:v>-15.0848383940344</c:v>
                </c:pt>
                <c:pt idx="747">
                  <c:v>-12.3884215889386</c:v>
                </c:pt>
                <c:pt idx="748">
                  <c:v>-15.2878965281198</c:v>
                </c:pt>
                <c:pt idx="749">
                  <c:v>-12.9807331371585</c:v>
                </c:pt>
                <c:pt idx="750">
                  <c:v>-15.9805175776561</c:v>
                </c:pt>
                <c:pt idx="751">
                  <c:v>-23.6811035230795</c:v>
                </c:pt>
                <c:pt idx="752">
                  <c:v>-36.1131746760684</c:v>
                </c:pt>
                <c:pt idx="753">
                  <c:v>-47.8391715331747</c:v>
                </c:pt>
                <c:pt idx="754">
                  <c:v>-56.9351026942602</c:v>
                </c:pt>
                <c:pt idx="755">
                  <c:v>-76.8242391154827</c:v>
                </c:pt>
                <c:pt idx="756">
                  <c:v>-85.3640777832321</c:v>
                </c:pt>
                <c:pt idx="757">
                  <c:v>-86.9573729419871</c:v>
                </c:pt>
                <c:pt idx="758">
                  <c:v>-102.008558939657</c:v>
                </c:pt>
                <c:pt idx="759">
                  <c:v>-90.2011398159646</c:v>
                </c:pt>
                <c:pt idx="760">
                  <c:v>-66.0653877528016</c:v>
                </c:pt>
                <c:pt idx="761">
                  <c:v>-53.3265000114205</c:v>
                </c:pt>
                <c:pt idx="762">
                  <c:v>-40.1217437024886</c:v>
                </c:pt>
                <c:pt idx="763">
                  <c:v>-22.1251742165787</c:v>
                </c:pt>
                <c:pt idx="764">
                  <c:v>-29.2480236009673</c:v>
                </c:pt>
                <c:pt idx="765">
                  <c:v>-30.5009468862039</c:v>
                </c:pt>
                <c:pt idx="766">
                  <c:v>-10.3026850935737</c:v>
                </c:pt>
                <c:pt idx="767">
                  <c:v>-1.29244777158334</c:v>
                </c:pt>
                <c:pt idx="768">
                  <c:v>-0.744377636854921</c:v>
                </c:pt>
                <c:pt idx="769">
                  <c:v>-2.77540096890434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-4.41564469925487</c:v>
                </c:pt>
                <c:pt idx="969">
                  <c:v>-2.65287133833615</c:v>
                </c:pt>
                <c:pt idx="970">
                  <c:v>0</c:v>
                </c:pt>
                <c:pt idx="971">
                  <c:v>0</c:v>
                </c:pt>
                <c:pt idx="972">
                  <c:v>-19.0212115336655</c:v>
                </c:pt>
                <c:pt idx="973">
                  <c:v>-24.6174395118357</c:v>
                </c:pt>
                <c:pt idx="974">
                  <c:v>-19.8837535092995</c:v>
                </c:pt>
                <c:pt idx="975">
                  <c:v>-21.3056595837175</c:v>
                </c:pt>
                <c:pt idx="976">
                  <c:v>-21.5326668753069</c:v>
                </c:pt>
                <c:pt idx="977">
                  <c:v>-18.4854398131778</c:v>
                </c:pt>
                <c:pt idx="978">
                  <c:v>-28.3601932435572</c:v>
                </c:pt>
                <c:pt idx="979">
                  <c:v>-31.2481940010998</c:v>
                </c:pt>
                <c:pt idx="980">
                  <c:v>-35.8542511928088</c:v>
                </c:pt>
                <c:pt idx="981">
                  <c:v>-42.7386631701576</c:v>
                </c:pt>
                <c:pt idx="982">
                  <c:v>-52.3167111655162</c:v>
                </c:pt>
                <c:pt idx="983">
                  <c:v>-65.852177659452</c:v>
                </c:pt>
                <c:pt idx="984">
                  <c:v>-72.7180919920267</c:v>
                </c:pt>
                <c:pt idx="985">
                  <c:v>-73.4596932812544</c:v>
                </c:pt>
                <c:pt idx="986">
                  <c:v>-69.3163970046651</c:v>
                </c:pt>
                <c:pt idx="987">
                  <c:v>-69.5559344670625</c:v>
                </c:pt>
                <c:pt idx="988">
                  <c:v>-63.1715619861077</c:v>
                </c:pt>
                <c:pt idx="989">
                  <c:v>-54.6767848159587</c:v>
                </c:pt>
                <c:pt idx="990">
                  <c:v>-46.5101119979739</c:v>
                </c:pt>
                <c:pt idx="991">
                  <c:v>-39.5271543974496</c:v>
                </c:pt>
                <c:pt idx="992">
                  <c:v>-29.5509365327642</c:v>
                </c:pt>
                <c:pt idx="993">
                  <c:v>-6.51058091025942</c:v>
                </c:pt>
                <c:pt idx="994">
                  <c:v>3.42288647257251</c:v>
                </c:pt>
                <c:pt idx="995">
                  <c:v>-3.87943991529643</c:v>
                </c:pt>
                <c:pt idx="996">
                  <c:v>0.484092819123362</c:v>
                </c:pt>
                <c:pt idx="997">
                  <c:v>-1.30016426657815</c:v>
                </c:pt>
                <c:pt idx="998">
                  <c:v>-0.38352150799598</c:v>
                </c:pt>
                <c:pt idx="999">
                  <c:v>-0.52232021822266</c:v>
                </c:pt>
                <c:pt idx="1000">
                  <c:v>-2.83454191971279</c:v>
                </c:pt>
                <c:pt idx="1001">
                  <c:v>-21.5271817296967</c:v>
                </c:pt>
                <c:pt idx="1002">
                  <c:v>-14.0322366085971</c:v>
                </c:pt>
                <c:pt idx="1003">
                  <c:v>-0.50334348345217</c:v>
                </c:pt>
                <c:pt idx="1004">
                  <c:v>0.217652094088209</c:v>
                </c:pt>
                <c:pt idx="1005">
                  <c:v>-1.46496372609772</c:v>
                </c:pt>
                <c:pt idx="1006">
                  <c:v>1.99196672035119</c:v>
                </c:pt>
                <c:pt idx="1007">
                  <c:v>2.7294598707187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-980911440"/>
        <c:axId val="-980904368"/>
      </c:lineChart>
      <c:catAx>
        <c:axId val="-980911440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980904368"/>
        <c:crosses val="autoZero"/>
        <c:auto val="1"/>
        <c:lblAlgn val="ctr"/>
        <c:lblOffset val="100"/>
        <c:tickLblSkip val="24"/>
        <c:noMultiLvlLbl val="0"/>
      </c:catAx>
      <c:valAx>
        <c:axId val="-98090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980911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522574645504744"/>
          <c:y val="0.0416666666666667"/>
          <c:w val="0.24770942031279"/>
          <c:h val="0.074309466400654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61859807251844"/>
          <c:y val="0.17687515518855"/>
          <c:w val="0.883183103818778"/>
          <c:h val="0.666093132230195"/>
        </c:manualLayout>
      </c:layout>
      <c:lineChart>
        <c:grouping val="standard"/>
        <c:varyColors val="0"/>
        <c:ser>
          <c:idx val="0"/>
          <c:order val="0"/>
          <c:tx>
            <c:strRef>
              <c:f>Sheet2!$H$3</c:f>
              <c:strCache>
                <c:ptCount val="1"/>
                <c:pt idx="0">
                  <c:v>CA-WT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Sheet2!$AK$4:$AK$147</c:f>
              <c:strCache>
                <c:ptCount val="144"/>
                <c:pt idx="0">
                  <c:v>Hour1</c:v>
                </c:pt>
                <c:pt idx="6">
                  <c:v>Hour2</c:v>
                </c:pt>
                <c:pt idx="12">
                  <c:v>Hour3</c:v>
                </c:pt>
                <c:pt idx="18">
                  <c:v>Hour4</c:v>
                </c:pt>
                <c:pt idx="24">
                  <c:v>Hour5</c:v>
                </c:pt>
                <c:pt idx="30">
                  <c:v>Hour6</c:v>
                </c:pt>
                <c:pt idx="36">
                  <c:v>Hour7</c:v>
                </c:pt>
                <c:pt idx="42">
                  <c:v>Hour8</c:v>
                </c:pt>
                <c:pt idx="48">
                  <c:v>Hour9</c:v>
                </c:pt>
                <c:pt idx="54">
                  <c:v>Hour10</c:v>
                </c:pt>
                <c:pt idx="60">
                  <c:v>Hour11</c:v>
                </c:pt>
                <c:pt idx="66">
                  <c:v>Hour12</c:v>
                </c:pt>
                <c:pt idx="72">
                  <c:v>Hour13</c:v>
                </c:pt>
                <c:pt idx="78">
                  <c:v>Hour14</c:v>
                </c:pt>
                <c:pt idx="84">
                  <c:v>Hour15</c:v>
                </c:pt>
                <c:pt idx="90">
                  <c:v>Hour16</c:v>
                </c:pt>
                <c:pt idx="96">
                  <c:v>Hour17</c:v>
                </c:pt>
                <c:pt idx="102">
                  <c:v>Hour18</c:v>
                </c:pt>
                <c:pt idx="108">
                  <c:v>Hour19</c:v>
                </c:pt>
                <c:pt idx="114">
                  <c:v>Hour20</c:v>
                </c:pt>
                <c:pt idx="120">
                  <c:v>Hour21</c:v>
                </c:pt>
                <c:pt idx="126">
                  <c:v>Hour22</c:v>
                </c:pt>
                <c:pt idx="132">
                  <c:v>Hour23</c:v>
                </c:pt>
                <c:pt idx="138">
                  <c:v>Hour24</c:v>
                </c:pt>
              </c:strCache>
            </c:strRef>
          </c:cat>
          <c:val>
            <c:numRef>
              <c:f>Sheet2!$H$4:$H$147</c:f>
              <c:numCache>
                <c:formatCode>0</c:formatCode>
                <c:ptCount val="144"/>
                <c:pt idx="0">
                  <c:v>148.655</c:v>
                </c:pt>
                <c:pt idx="1">
                  <c:v>143.78</c:v>
                </c:pt>
                <c:pt idx="2">
                  <c:v>142.7465</c:v>
                </c:pt>
                <c:pt idx="3">
                  <c:v>140.712</c:v>
                </c:pt>
                <c:pt idx="4">
                  <c:v>138.528</c:v>
                </c:pt>
                <c:pt idx="5">
                  <c:v>136.409</c:v>
                </c:pt>
                <c:pt idx="6">
                  <c:v>134.303</c:v>
                </c:pt>
                <c:pt idx="7">
                  <c:v>131.3325</c:v>
                </c:pt>
                <c:pt idx="8">
                  <c:v>127.9915</c:v>
                </c:pt>
                <c:pt idx="9">
                  <c:v>126.0935</c:v>
                </c:pt>
                <c:pt idx="10">
                  <c:v>125.1055</c:v>
                </c:pt>
                <c:pt idx="11">
                  <c:v>125.0795</c:v>
                </c:pt>
                <c:pt idx="12">
                  <c:v>126.6525</c:v>
                </c:pt>
                <c:pt idx="13">
                  <c:v>128.648</c:v>
                </c:pt>
                <c:pt idx="14">
                  <c:v>130.6565</c:v>
                </c:pt>
                <c:pt idx="15">
                  <c:v>131.6835</c:v>
                </c:pt>
                <c:pt idx="16">
                  <c:v>131.768</c:v>
                </c:pt>
                <c:pt idx="17">
                  <c:v>133.471</c:v>
                </c:pt>
                <c:pt idx="18">
                  <c:v>135.4015</c:v>
                </c:pt>
                <c:pt idx="19">
                  <c:v>137.5985</c:v>
                </c:pt>
                <c:pt idx="20">
                  <c:v>139.8215</c:v>
                </c:pt>
                <c:pt idx="21">
                  <c:v>141.973</c:v>
                </c:pt>
                <c:pt idx="22">
                  <c:v>143.9425</c:v>
                </c:pt>
                <c:pt idx="23">
                  <c:v>148.356</c:v>
                </c:pt>
                <c:pt idx="24">
                  <c:v>149.8575</c:v>
                </c:pt>
                <c:pt idx="25">
                  <c:v>156.819</c:v>
                </c:pt>
                <c:pt idx="26">
                  <c:v>168.025</c:v>
                </c:pt>
                <c:pt idx="27">
                  <c:v>193.7</c:v>
                </c:pt>
                <c:pt idx="28">
                  <c:v>198.809</c:v>
                </c:pt>
                <c:pt idx="29">
                  <c:v>206.557</c:v>
                </c:pt>
                <c:pt idx="30">
                  <c:v>217.8345</c:v>
                </c:pt>
                <c:pt idx="31">
                  <c:v>217.1845</c:v>
                </c:pt>
                <c:pt idx="32">
                  <c:v>202.7935</c:v>
                </c:pt>
                <c:pt idx="33">
                  <c:v>209.2415</c:v>
                </c:pt>
                <c:pt idx="34">
                  <c:v>215.9105</c:v>
                </c:pt>
                <c:pt idx="35">
                  <c:v>218.946</c:v>
                </c:pt>
                <c:pt idx="36">
                  <c:v>241.371</c:v>
                </c:pt>
                <c:pt idx="37">
                  <c:v>249.81595803728</c:v>
                </c:pt>
                <c:pt idx="38">
                  <c:v>250</c:v>
                </c:pt>
                <c:pt idx="39">
                  <c:v>249.259109675404</c:v>
                </c:pt>
                <c:pt idx="40">
                  <c:v>247.812550851935</c:v>
                </c:pt>
                <c:pt idx="41">
                  <c:v>246.656424857726</c:v>
                </c:pt>
                <c:pt idx="42">
                  <c:v>250</c:v>
                </c:pt>
                <c:pt idx="43">
                  <c:v>248.471236825932</c:v>
                </c:pt>
                <c:pt idx="44">
                  <c:v>246.851901686837</c:v>
                </c:pt>
                <c:pt idx="45">
                  <c:v>250</c:v>
                </c:pt>
                <c:pt idx="46">
                  <c:v>250</c:v>
                </c:pt>
                <c:pt idx="47">
                  <c:v>247.694478380562</c:v>
                </c:pt>
                <c:pt idx="48">
                  <c:v>240.294835063058</c:v>
                </c:pt>
                <c:pt idx="49">
                  <c:v>224.484463378468</c:v>
                </c:pt>
                <c:pt idx="50">
                  <c:v>201.997594500647</c:v>
                </c:pt>
                <c:pt idx="51">
                  <c:v>176.852328458792</c:v>
                </c:pt>
                <c:pt idx="52">
                  <c:v>174.293925093304</c:v>
                </c:pt>
                <c:pt idx="53">
                  <c:v>177.865963419363</c:v>
                </c:pt>
                <c:pt idx="54">
                  <c:v>173.521662706082</c:v>
                </c:pt>
                <c:pt idx="55">
                  <c:v>163.853971346732</c:v>
                </c:pt>
                <c:pt idx="56">
                  <c:v>162.582132033681</c:v>
                </c:pt>
                <c:pt idx="57">
                  <c:v>161.338147626106</c:v>
                </c:pt>
                <c:pt idx="58">
                  <c:v>152.811717824933</c:v>
                </c:pt>
                <c:pt idx="59">
                  <c:v>151.662552380987</c:v>
                </c:pt>
                <c:pt idx="60">
                  <c:v>150.538167043044</c:v>
                </c:pt>
                <c:pt idx="61">
                  <c:v>149.437757053813</c:v>
                </c:pt>
                <c:pt idx="62">
                  <c:v>153.940856113722</c:v>
                </c:pt>
                <c:pt idx="63">
                  <c:v>152.860057667375</c:v>
                </c:pt>
                <c:pt idx="64">
                  <c:v>148.269973670671</c:v>
                </c:pt>
                <c:pt idx="65">
                  <c:v>149.250220367757</c:v>
                </c:pt>
                <c:pt idx="66">
                  <c:v>148.246219742981</c:v>
                </c:pt>
                <c:pt idx="67">
                  <c:v>149.256545243264</c:v>
                </c:pt>
                <c:pt idx="68">
                  <c:v>144.831740793339</c:v>
                </c:pt>
                <c:pt idx="69">
                  <c:v>145.872217950171</c:v>
                </c:pt>
                <c:pt idx="70">
                  <c:v>143.510516015594</c:v>
                </c:pt>
                <c:pt idx="71">
                  <c:v>144.580474073478</c:v>
                </c:pt>
                <c:pt idx="72">
                  <c:v>142.282298093834</c:v>
                </c:pt>
                <c:pt idx="73">
                  <c:v>138.096342984885</c:v>
                </c:pt>
                <c:pt idx="74">
                  <c:v>149.182185775297</c:v>
                </c:pt>
                <c:pt idx="75">
                  <c:v>174.862337653863</c:v>
                </c:pt>
                <c:pt idx="76">
                  <c:v>175.981</c:v>
                </c:pt>
                <c:pt idx="77">
                  <c:v>181.077</c:v>
                </c:pt>
                <c:pt idx="78">
                  <c:v>172.861</c:v>
                </c:pt>
                <c:pt idx="79">
                  <c:v>171.561</c:v>
                </c:pt>
                <c:pt idx="80">
                  <c:v>172.211</c:v>
                </c:pt>
                <c:pt idx="81">
                  <c:v>169.2535</c:v>
                </c:pt>
                <c:pt idx="82">
                  <c:v>162.786</c:v>
                </c:pt>
                <c:pt idx="83">
                  <c:v>164.4955</c:v>
                </c:pt>
                <c:pt idx="84">
                  <c:v>172.9</c:v>
                </c:pt>
                <c:pt idx="85">
                  <c:v>181.727</c:v>
                </c:pt>
                <c:pt idx="86">
                  <c:v>181.8375</c:v>
                </c:pt>
                <c:pt idx="87">
                  <c:v>180.765</c:v>
                </c:pt>
                <c:pt idx="88">
                  <c:v>177.9635</c:v>
                </c:pt>
                <c:pt idx="89">
                  <c:v>167.674</c:v>
                </c:pt>
                <c:pt idx="90">
                  <c:v>158.574</c:v>
                </c:pt>
                <c:pt idx="91">
                  <c:v>158.0735</c:v>
                </c:pt>
                <c:pt idx="92">
                  <c:v>159.4905</c:v>
                </c:pt>
                <c:pt idx="93">
                  <c:v>180.453</c:v>
                </c:pt>
                <c:pt idx="94">
                  <c:v>213.642</c:v>
                </c:pt>
                <c:pt idx="95">
                  <c:v>233.9805</c:v>
                </c:pt>
                <c:pt idx="96">
                  <c:v>250</c:v>
                </c:pt>
                <c:pt idx="97">
                  <c:v>230.510182977918</c:v>
                </c:pt>
                <c:pt idx="98">
                  <c:v>188.930511029518</c:v>
                </c:pt>
                <c:pt idx="99">
                  <c:v>191.956881284115</c:v>
                </c:pt>
                <c:pt idx="100">
                  <c:v>191.441755858953</c:v>
                </c:pt>
                <c:pt idx="101">
                  <c:v>197.553882142294</c:v>
                </c:pt>
                <c:pt idx="102">
                  <c:v>166.439848493266</c:v>
                </c:pt>
                <c:pt idx="103">
                  <c:v>166.2615201085</c:v>
                </c:pt>
                <c:pt idx="104">
                  <c:v>231.193141585144</c:v>
                </c:pt>
                <c:pt idx="105">
                  <c:v>248.967877033305</c:v>
                </c:pt>
                <c:pt idx="106">
                  <c:v>226.569418730596</c:v>
                </c:pt>
                <c:pt idx="107">
                  <c:v>181.259796952953</c:v>
                </c:pt>
                <c:pt idx="108">
                  <c:v>187.569728608648</c:v>
                </c:pt>
                <c:pt idx="109">
                  <c:v>198.995183670726</c:v>
                </c:pt>
                <c:pt idx="110">
                  <c:v>182.135644872419</c:v>
                </c:pt>
                <c:pt idx="111">
                  <c:v>166.986098416759</c:v>
                </c:pt>
                <c:pt idx="112">
                  <c:v>171.521919383648</c:v>
                </c:pt>
                <c:pt idx="113">
                  <c:v>175.583366245714</c:v>
                </c:pt>
                <c:pt idx="114">
                  <c:v>151.337641350239</c:v>
                </c:pt>
                <c:pt idx="115">
                  <c:v>129.862921392627</c:v>
                </c:pt>
                <c:pt idx="116">
                  <c:v>128.436814222647</c:v>
                </c:pt>
                <c:pt idx="117">
                  <c:v>125.871455087827</c:v>
                </c:pt>
                <c:pt idx="118">
                  <c:v>124.110071567205</c:v>
                </c:pt>
                <c:pt idx="119">
                  <c:v>122.995233325584</c:v>
                </c:pt>
                <c:pt idx="120">
                  <c:v>117.783710241267</c:v>
                </c:pt>
                <c:pt idx="121">
                  <c:v>120.239393558552</c:v>
                </c:pt>
                <c:pt idx="122">
                  <c:v>120.966352629642</c:v>
                </c:pt>
                <c:pt idx="123">
                  <c:v>118.216401543142</c:v>
                </c:pt>
                <c:pt idx="124">
                  <c:v>117.245736584209</c:v>
                </c:pt>
                <c:pt idx="125">
                  <c:v>116.300811195034</c:v>
                </c:pt>
                <c:pt idx="126">
                  <c:v>113.685641396297</c:v>
                </c:pt>
                <c:pt idx="127" c:formatCode="0.00">
                  <c:v>112.799739786682</c:v>
                </c:pt>
                <c:pt idx="128" c:formatCode="0.00">
                  <c:v>132.922436990295</c:v>
                </c:pt>
                <c:pt idx="129" c:formatCode="0.00">
                  <c:v>128.489002926966</c:v>
                </c:pt>
                <c:pt idx="130" c:formatCode="0.00">
                  <c:v>124.878</c:v>
                </c:pt>
                <c:pt idx="131">
                  <c:v>121.284414974461</c:v>
                </c:pt>
                <c:pt idx="132">
                  <c:v>128.09019531383</c:v>
                </c:pt>
                <c:pt idx="133">
                  <c:v>134.056</c:v>
                </c:pt>
                <c:pt idx="134">
                  <c:v>140.357613945411</c:v>
                </c:pt>
                <c:pt idx="135">
                  <c:v>143.282207527626</c:v>
                </c:pt>
                <c:pt idx="136">
                  <c:v>136.5</c:v>
                </c:pt>
                <c:pt idx="137">
                  <c:v>121.069699906362</c:v>
                </c:pt>
                <c:pt idx="138">
                  <c:v>117.9945</c:v>
                </c:pt>
                <c:pt idx="139">
                  <c:v>112.0795</c:v>
                </c:pt>
                <c:pt idx="140">
                  <c:v>105.1375</c:v>
                </c:pt>
                <c:pt idx="141">
                  <c:v>105.3975</c:v>
                </c:pt>
                <c:pt idx="142">
                  <c:v>104.442</c:v>
                </c:pt>
                <c:pt idx="143">
                  <c:v>107.0615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Sheet2!$AC$3</c:f>
              <c:strCache>
                <c:ptCount val="1"/>
                <c:pt idx="0">
                  <c:v>WT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Sheet2!$AK$4:$AK$147</c:f>
              <c:strCache>
                <c:ptCount val="144"/>
                <c:pt idx="0">
                  <c:v>Hour1</c:v>
                </c:pt>
                <c:pt idx="6">
                  <c:v>Hour2</c:v>
                </c:pt>
                <c:pt idx="12">
                  <c:v>Hour3</c:v>
                </c:pt>
                <c:pt idx="18">
                  <c:v>Hour4</c:v>
                </c:pt>
                <c:pt idx="24">
                  <c:v>Hour5</c:v>
                </c:pt>
                <c:pt idx="30">
                  <c:v>Hour6</c:v>
                </c:pt>
                <c:pt idx="36">
                  <c:v>Hour7</c:v>
                </c:pt>
                <c:pt idx="42">
                  <c:v>Hour8</c:v>
                </c:pt>
                <c:pt idx="48">
                  <c:v>Hour9</c:v>
                </c:pt>
                <c:pt idx="54">
                  <c:v>Hour10</c:v>
                </c:pt>
                <c:pt idx="60">
                  <c:v>Hour11</c:v>
                </c:pt>
                <c:pt idx="66">
                  <c:v>Hour12</c:v>
                </c:pt>
                <c:pt idx="72">
                  <c:v>Hour13</c:v>
                </c:pt>
                <c:pt idx="78">
                  <c:v>Hour14</c:v>
                </c:pt>
                <c:pt idx="84">
                  <c:v>Hour15</c:v>
                </c:pt>
                <c:pt idx="90">
                  <c:v>Hour16</c:v>
                </c:pt>
                <c:pt idx="96">
                  <c:v>Hour17</c:v>
                </c:pt>
                <c:pt idx="102">
                  <c:v>Hour18</c:v>
                </c:pt>
                <c:pt idx="108">
                  <c:v>Hour19</c:v>
                </c:pt>
                <c:pt idx="114">
                  <c:v>Hour20</c:v>
                </c:pt>
                <c:pt idx="120">
                  <c:v>Hour21</c:v>
                </c:pt>
                <c:pt idx="126">
                  <c:v>Hour22</c:v>
                </c:pt>
                <c:pt idx="132">
                  <c:v>Hour23</c:v>
                </c:pt>
                <c:pt idx="138">
                  <c:v>Hour24</c:v>
                </c:pt>
              </c:strCache>
            </c:strRef>
          </c:cat>
          <c:val>
            <c:numRef>
              <c:f>Sheet2!$AC$4:$AC$147</c:f>
              <c:numCache>
                <c:formatCode>0</c:formatCode>
                <c:ptCount val="144"/>
                <c:pt idx="0">
                  <c:v>148.655</c:v>
                </c:pt>
                <c:pt idx="1">
                  <c:v>143.78</c:v>
                </c:pt>
                <c:pt idx="2">
                  <c:v>142.7465</c:v>
                </c:pt>
                <c:pt idx="3">
                  <c:v>140.712</c:v>
                </c:pt>
                <c:pt idx="4">
                  <c:v>138.528</c:v>
                </c:pt>
                <c:pt idx="5">
                  <c:v>136.409</c:v>
                </c:pt>
                <c:pt idx="6">
                  <c:v>134.303</c:v>
                </c:pt>
                <c:pt idx="7">
                  <c:v>131.3325</c:v>
                </c:pt>
                <c:pt idx="8">
                  <c:v>127.9915</c:v>
                </c:pt>
                <c:pt idx="9">
                  <c:v>126.0935</c:v>
                </c:pt>
                <c:pt idx="10">
                  <c:v>125.1055</c:v>
                </c:pt>
                <c:pt idx="11">
                  <c:v>125.0795</c:v>
                </c:pt>
                <c:pt idx="12">
                  <c:v>126.6525</c:v>
                </c:pt>
                <c:pt idx="13">
                  <c:v>128.648</c:v>
                </c:pt>
                <c:pt idx="14">
                  <c:v>130.6565</c:v>
                </c:pt>
                <c:pt idx="15">
                  <c:v>131.6835</c:v>
                </c:pt>
                <c:pt idx="16">
                  <c:v>131.768</c:v>
                </c:pt>
                <c:pt idx="17">
                  <c:v>133.471</c:v>
                </c:pt>
                <c:pt idx="18">
                  <c:v>135.4015</c:v>
                </c:pt>
                <c:pt idx="19">
                  <c:v>137.5985</c:v>
                </c:pt>
                <c:pt idx="20">
                  <c:v>139.8215</c:v>
                </c:pt>
                <c:pt idx="21">
                  <c:v>141.973</c:v>
                </c:pt>
                <c:pt idx="22">
                  <c:v>143.9425</c:v>
                </c:pt>
                <c:pt idx="23">
                  <c:v>148.356</c:v>
                </c:pt>
                <c:pt idx="24">
                  <c:v>149.8575</c:v>
                </c:pt>
                <c:pt idx="25">
                  <c:v>156.819</c:v>
                </c:pt>
                <c:pt idx="26">
                  <c:v>168.025</c:v>
                </c:pt>
                <c:pt idx="27">
                  <c:v>193.7</c:v>
                </c:pt>
                <c:pt idx="28">
                  <c:v>198.809</c:v>
                </c:pt>
                <c:pt idx="29">
                  <c:v>206.557</c:v>
                </c:pt>
                <c:pt idx="30">
                  <c:v>217.8345</c:v>
                </c:pt>
                <c:pt idx="31">
                  <c:v>217.1845</c:v>
                </c:pt>
                <c:pt idx="32">
                  <c:v>202.7935</c:v>
                </c:pt>
                <c:pt idx="33">
                  <c:v>209.2415</c:v>
                </c:pt>
                <c:pt idx="34">
                  <c:v>215.9105</c:v>
                </c:pt>
                <c:pt idx="35">
                  <c:v>218.042023220596</c:v>
                </c:pt>
                <c:pt idx="36">
                  <c:v>159.710247349823</c:v>
                </c:pt>
                <c:pt idx="37">
                  <c:v>161.68525795053</c:v>
                </c:pt>
                <c:pt idx="38">
                  <c:v>180.089853609288</c:v>
                </c:pt>
                <c:pt idx="39">
                  <c:v>175.901116607774</c:v>
                </c:pt>
                <c:pt idx="40">
                  <c:v>158.727924280666</c:v>
                </c:pt>
                <c:pt idx="41">
                  <c:v>209.878963149924</c:v>
                </c:pt>
                <c:pt idx="42">
                  <c:v>218.042023220596</c:v>
                </c:pt>
                <c:pt idx="43">
                  <c:v>105.09491367996</c:v>
                </c:pt>
                <c:pt idx="44">
                  <c:v>95.1916961130742</c:v>
                </c:pt>
                <c:pt idx="45">
                  <c:v>197.420510853104</c:v>
                </c:pt>
                <c:pt idx="46">
                  <c:v>250</c:v>
                </c:pt>
                <c:pt idx="47">
                  <c:v>97.4315921251894</c:v>
                </c:pt>
                <c:pt idx="48">
                  <c:v>68.4692741039879</c:v>
                </c:pt>
                <c:pt idx="49">
                  <c:v>54.1358586572439</c:v>
                </c:pt>
                <c:pt idx="50">
                  <c:v>33.0908339222615</c:v>
                </c:pt>
                <c:pt idx="51">
                  <c:v>9.35354972236246</c:v>
                </c:pt>
                <c:pt idx="52">
                  <c:v>6.44749924280666</c:v>
                </c:pt>
                <c:pt idx="53">
                  <c:v>11.3808712771328</c:v>
                </c:pt>
                <c:pt idx="54">
                  <c:v>8.36703886925793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8.04218374558306</c:v>
                </c:pt>
                <c:pt idx="75">
                  <c:v>37.8406875315497</c:v>
                </c:pt>
                <c:pt idx="76">
                  <c:v>86.500340232206</c:v>
                </c:pt>
                <c:pt idx="77">
                  <c:v>147.207161029783</c:v>
                </c:pt>
                <c:pt idx="78">
                  <c:v>172.861</c:v>
                </c:pt>
                <c:pt idx="79">
                  <c:v>171.561</c:v>
                </c:pt>
                <c:pt idx="80">
                  <c:v>172.211</c:v>
                </c:pt>
                <c:pt idx="81">
                  <c:v>169.2535</c:v>
                </c:pt>
                <c:pt idx="82">
                  <c:v>162.786</c:v>
                </c:pt>
                <c:pt idx="83">
                  <c:v>164.4955</c:v>
                </c:pt>
                <c:pt idx="84">
                  <c:v>172.9</c:v>
                </c:pt>
                <c:pt idx="85">
                  <c:v>181.727</c:v>
                </c:pt>
                <c:pt idx="86">
                  <c:v>181.8375</c:v>
                </c:pt>
                <c:pt idx="87">
                  <c:v>180.765</c:v>
                </c:pt>
                <c:pt idx="88">
                  <c:v>177.9635</c:v>
                </c:pt>
                <c:pt idx="89">
                  <c:v>167.674</c:v>
                </c:pt>
                <c:pt idx="90">
                  <c:v>158.574</c:v>
                </c:pt>
                <c:pt idx="91">
                  <c:v>158.0735</c:v>
                </c:pt>
                <c:pt idx="92">
                  <c:v>159.4905</c:v>
                </c:pt>
                <c:pt idx="93">
                  <c:v>180.453</c:v>
                </c:pt>
                <c:pt idx="94">
                  <c:v>204.16045229682</c:v>
                </c:pt>
                <c:pt idx="95">
                  <c:v>233.9805</c:v>
                </c:pt>
                <c:pt idx="96">
                  <c:v>181.145957597173</c:v>
                </c:pt>
                <c:pt idx="97">
                  <c:v>83.6973639575972</c:v>
                </c:pt>
                <c:pt idx="98">
                  <c:v>46.4761554770318</c:v>
                </c:pt>
                <c:pt idx="99">
                  <c:v>46.4761554770318</c:v>
                </c:pt>
                <c:pt idx="100">
                  <c:v>50.2429328621908</c:v>
                </c:pt>
                <c:pt idx="101">
                  <c:v>55.2715840484603</c:v>
                </c:pt>
                <c:pt idx="102">
                  <c:v>26.4082544169611</c:v>
                </c:pt>
                <c:pt idx="103">
                  <c:v>30.3549974760222</c:v>
                </c:pt>
                <c:pt idx="104">
                  <c:v>92.2471186269561</c:v>
                </c:pt>
                <c:pt idx="105">
                  <c:v>130.833739525492</c:v>
                </c:pt>
                <c:pt idx="106">
                  <c:v>88.6332720848056</c:v>
                </c:pt>
                <c:pt idx="107">
                  <c:v>45.4228127208481</c:v>
                </c:pt>
                <c:pt idx="108">
                  <c:v>51.8957617364967</c:v>
                </c:pt>
                <c:pt idx="109">
                  <c:v>65.3547208480565</c:v>
                </c:pt>
                <c:pt idx="110">
                  <c:v>48.6132741039879</c:v>
                </c:pt>
                <c:pt idx="111">
                  <c:v>35.4357758707724</c:v>
                </c:pt>
                <c:pt idx="112">
                  <c:v>41.3097546693589</c:v>
                </c:pt>
                <c:pt idx="113">
                  <c:v>45.4228127208481</c:v>
                </c:pt>
                <c:pt idx="114">
                  <c:v>23.0550550227158</c:v>
                </c:pt>
                <c:pt idx="115">
                  <c:v>2.81776880363454</c:v>
                </c:pt>
                <c:pt idx="116">
                  <c:v>1.38579000504797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22.646</c:v>
                </c:pt>
                <c:pt idx="129">
                  <c:v>74.906305906108</c:v>
                </c:pt>
                <c:pt idx="130">
                  <c:v>111.446840989399</c:v>
                </c:pt>
                <c:pt idx="131">
                  <c:v>107.453640585563</c:v>
                </c:pt>
                <c:pt idx="132">
                  <c:v>74.2500000000001</c:v>
                </c:pt>
                <c:pt idx="133">
                  <c:v>47.5396264512872</c:v>
                </c:pt>
                <c:pt idx="134">
                  <c:v>42.8334487632509</c:v>
                </c:pt>
                <c:pt idx="135">
                  <c:v>46.4761554770318</c:v>
                </c:pt>
                <c:pt idx="136">
                  <c:v>53.0106007067138</c:v>
                </c:pt>
                <c:pt idx="137">
                  <c:v>59.9201292276628</c:v>
                </c:pt>
                <c:pt idx="138">
                  <c:v>69.7343886925795</c:v>
                </c:pt>
                <c:pt idx="139">
                  <c:v>81.6256193841494</c:v>
                </c:pt>
                <c:pt idx="140">
                  <c:v>90.0699363957597</c:v>
                </c:pt>
                <c:pt idx="141">
                  <c:v>102.763881877839</c:v>
                </c:pt>
                <c:pt idx="142">
                  <c:v>104.442</c:v>
                </c:pt>
                <c:pt idx="143">
                  <c:v>107.0615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Sheet2!$I$3</c:f>
              <c:strCache>
                <c:ptCount val="1"/>
                <c:pt idx="0">
                  <c:v>Load</c:v>
                </c:pt>
              </c:strCache>
            </c:strRef>
          </c:tx>
          <c:spPr>
            <a:ln w="19050" cap="rnd" cmpd="sng" algn="ctr">
              <a:solidFill>
                <a:schemeClr val="accent3"/>
              </a:solidFill>
              <a:prstDash val="solid"/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Sheet2!$AK$4:$AK$147</c:f>
              <c:strCache>
                <c:ptCount val="144"/>
                <c:pt idx="0">
                  <c:v>Hour1</c:v>
                </c:pt>
                <c:pt idx="6">
                  <c:v>Hour2</c:v>
                </c:pt>
                <c:pt idx="12">
                  <c:v>Hour3</c:v>
                </c:pt>
                <c:pt idx="18">
                  <c:v>Hour4</c:v>
                </c:pt>
                <c:pt idx="24">
                  <c:v>Hour5</c:v>
                </c:pt>
                <c:pt idx="30">
                  <c:v>Hour6</c:v>
                </c:pt>
                <c:pt idx="36">
                  <c:v>Hour7</c:v>
                </c:pt>
                <c:pt idx="42">
                  <c:v>Hour8</c:v>
                </c:pt>
                <c:pt idx="48">
                  <c:v>Hour9</c:v>
                </c:pt>
                <c:pt idx="54">
                  <c:v>Hour10</c:v>
                </c:pt>
                <c:pt idx="60">
                  <c:v>Hour11</c:v>
                </c:pt>
                <c:pt idx="66">
                  <c:v>Hour12</c:v>
                </c:pt>
                <c:pt idx="72">
                  <c:v>Hour13</c:v>
                </c:pt>
                <c:pt idx="78">
                  <c:v>Hour14</c:v>
                </c:pt>
                <c:pt idx="84">
                  <c:v>Hour15</c:v>
                </c:pt>
                <c:pt idx="90">
                  <c:v>Hour16</c:v>
                </c:pt>
                <c:pt idx="96">
                  <c:v>Hour17</c:v>
                </c:pt>
                <c:pt idx="102">
                  <c:v>Hour18</c:v>
                </c:pt>
                <c:pt idx="108">
                  <c:v>Hour19</c:v>
                </c:pt>
                <c:pt idx="114">
                  <c:v>Hour20</c:v>
                </c:pt>
                <c:pt idx="120">
                  <c:v>Hour21</c:v>
                </c:pt>
                <c:pt idx="126">
                  <c:v>Hour22</c:v>
                </c:pt>
                <c:pt idx="132">
                  <c:v>Hour23</c:v>
                </c:pt>
                <c:pt idx="138">
                  <c:v>Hour24</c:v>
                </c:pt>
              </c:strCache>
            </c:strRef>
          </c:cat>
          <c:val>
            <c:numRef>
              <c:f>Sheet2!$I$4:$I$147</c:f>
              <c:numCache>
                <c:formatCode>0</c:formatCode>
                <c:ptCount val="144"/>
                <c:pt idx="0">
                  <c:v>148.655</c:v>
                </c:pt>
                <c:pt idx="1">
                  <c:v>143.78</c:v>
                </c:pt>
                <c:pt idx="2">
                  <c:v>142.7465</c:v>
                </c:pt>
                <c:pt idx="3">
                  <c:v>140.712</c:v>
                </c:pt>
                <c:pt idx="4">
                  <c:v>138.528</c:v>
                </c:pt>
                <c:pt idx="5">
                  <c:v>136.409</c:v>
                </c:pt>
                <c:pt idx="6">
                  <c:v>134.303</c:v>
                </c:pt>
                <c:pt idx="7">
                  <c:v>131.3325</c:v>
                </c:pt>
                <c:pt idx="8">
                  <c:v>127.9915</c:v>
                </c:pt>
                <c:pt idx="9">
                  <c:v>126.0935</c:v>
                </c:pt>
                <c:pt idx="10">
                  <c:v>125.1055</c:v>
                </c:pt>
                <c:pt idx="11">
                  <c:v>125.0795</c:v>
                </c:pt>
                <c:pt idx="12">
                  <c:v>126.6525</c:v>
                </c:pt>
                <c:pt idx="13">
                  <c:v>128.648</c:v>
                </c:pt>
                <c:pt idx="14">
                  <c:v>130.6565</c:v>
                </c:pt>
                <c:pt idx="15">
                  <c:v>131.6835</c:v>
                </c:pt>
                <c:pt idx="16">
                  <c:v>131.768</c:v>
                </c:pt>
                <c:pt idx="17">
                  <c:v>133.471</c:v>
                </c:pt>
                <c:pt idx="18">
                  <c:v>135.4015</c:v>
                </c:pt>
                <c:pt idx="19">
                  <c:v>137.5985</c:v>
                </c:pt>
                <c:pt idx="20">
                  <c:v>139.8215</c:v>
                </c:pt>
                <c:pt idx="21">
                  <c:v>141.973</c:v>
                </c:pt>
                <c:pt idx="22">
                  <c:v>143.9425</c:v>
                </c:pt>
                <c:pt idx="23">
                  <c:v>148.356</c:v>
                </c:pt>
                <c:pt idx="24">
                  <c:v>149.8575</c:v>
                </c:pt>
                <c:pt idx="25">
                  <c:v>156.819</c:v>
                </c:pt>
                <c:pt idx="26">
                  <c:v>168.025</c:v>
                </c:pt>
                <c:pt idx="27">
                  <c:v>193.7</c:v>
                </c:pt>
                <c:pt idx="28">
                  <c:v>198.809</c:v>
                </c:pt>
                <c:pt idx="29">
                  <c:v>206.557</c:v>
                </c:pt>
                <c:pt idx="30">
                  <c:v>217.8345</c:v>
                </c:pt>
                <c:pt idx="31">
                  <c:v>217.1845</c:v>
                </c:pt>
                <c:pt idx="32">
                  <c:v>202.7935</c:v>
                </c:pt>
                <c:pt idx="33">
                  <c:v>209.2415</c:v>
                </c:pt>
                <c:pt idx="34">
                  <c:v>215.9105</c:v>
                </c:pt>
                <c:pt idx="35">
                  <c:v>218.946</c:v>
                </c:pt>
                <c:pt idx="36">
                  <c:v>241.371</c:v>
                </c:pt>
                <c:pt idx="37">
                  <c:v>250</c:v>
                </c:pt>
                <c:pt idx="38">
                  <c:v>250</c:v>
                </c:pt>
                <c:pt idx="39">
                  <c:v>250</c:v>
                </c:pt>
                <c:pt idx="40">
                  <c:v>250</c:v>
                </c:pt>
                <c:pt idx="41">
                  <c:v>250</c:v>
                </c:pt>
                <c:pt idx="42">
                  <c:v>250</c:v>
                </c:pt>
                <c:pt idx="43">
                  <c:v>250</c:v>
                </c:pt>
                <c:pt idx="44">
                  <c:v>250</c:v>
                </c:pt>
                <c:pt idx="45">
                  <c:v>250</c:v>
                </c:pt>
                <c:pt idx="46">
                  <c:v>250</c:v>
                </c:pt>
                <c:pt idx="47">
                  <c:v>250</c:v>
                </c:pt>
                <c:pt idx="48">
                  <c:v>250</c:v>
                </c:pt>
                <c:pt idx="49">
                  <c:v>250</c:v>
                </c:pt>
                <c:pt idx="50">
                  <c:v>250</c:v>
                </c:pt>
                <c:pt idx="51">
                  <c:v>250</c:v>
                </c:pt>
                <c:pt idx="52">
                  <c:v>250</c:v>
                </c:pt>
                <c:pt idx="53">
                  <c:v>250</c:v>
                </c:pt>
                <c:pt idx="54">
                  <c:v>250</c:v>
                </c:pt>
                <c:pt idx="55">
                  <c:v>250</c:v>
                </c:pt>
                <c:pt idx="56">
                  <c:v>249.3855</c:v>
                </c:pt>
                <c:pt idx="57">
                  <c:v>224.133</c:v>
                </c:pt>
                <c:pt idx="58">
                  <c:v>198.6335</c:v>
                </c:pt>
                <c:pt idx="59">
                  <c:v>203.8725</c:v>
                </c:pt>
                <c:pt idx="60">
                  <c:v>213.5445</c:v>
                </c:pt>
                <c:pt idx="61">
                  <c:v>213.7915</c:v>
                </c:pt>
                <c:pt idx="62">
                  <c:v>218.7185</c:v>
                </c:pt>
                <c:pt idx="63">
                  <c:v>212.264</c:v>
                </c:pt>
                <c:pt idx="64">
                  <c:v>210.8145</c:v>
                </c:pt>
                <c:pt idx="65">
                  <c:v>215.2605</c:v>
                </c:pt>
                <c:pt idx="66">
                  <c:v>236.1125</c:v>
                </c:pt>
                <c:pt idx="67">
                  <c:v>246.545</c:v>
                </c:pt>
                <c:pt idx="68">
                  <c:v>250</c:v>
                </c:pt>
                <c:pt idx="69">
                  <c:v>250</c:v>
                </c:pt>
                <c:pt idx="70">
                  <c:v>250</c:v>
                </c:pt>
                <c:pt idx="71">
                  <c:v>250</c:v>
                </c:pt>
                <c:pt idx="72">
                  <c:v>233.7855</c:v>
                </c:pt>
                <c:pt idx="73">
                  <c:v>217.1975</c:v>
                </c:pt>
                <c:pt idx="74">
                  <c:v>204.7435</c:v>
                </c:pt>
                <c:pt idx="75">
                  <c:v>189.124</c:v>
                </c:pt>
                <c:pt idx="76">
                  <c:v>175.981</c:v>
                </c:pt>
                <c:pt idx="77">
                  <c:v>181.077</c:v>
                </c:pt>
                <c:pt idx="78">
                  <c:v>172.861</c:v>
                </c:pt>
                <c:pt idx="79">
                  <c:v>171.561</c:v>
                </c:pt>
                <c:pt idx="80">
                  <c:v>172.211</c:v>
                </c:pt>
                <c:pt idx="81">
                  <c:v>169.2535</c:v>
                </c:pt>
                <c:pt idx="82">
                  <c:v>162.786</c:v>
                </c:pt>
                <c:pt idx="83">
                  <c:v>164.4955</c:v>
                </c:pt>
                <c:pt idx="84">
                  <c:v>172.9</c:v>
                </c:pt>
                <c:pt idx="85">
                  <c:v>181.727</c:v>
                </c:pt>
                <c:pt idx="86">
                  <c:v>181.8375</c:v>
                </c:pt>
                <c:pt idx="87">
                  <c:v>180.765</c:v>
                </c:pt>
                <c:pt idx="88">
                  <c:v>177.9635</c:v>
                </c:pt>
                <c:pt idx="89">
                  <c:v>167.674</c:v>
                </c:pt>
                <c:pt idx="90">
                  <c:v>158.574</c:v>
                </c:pt>
                <c:pt idx="91">
                  <c:v>158.0735</c:v>
                </c:pt>
                <c:pt idx="92">
                  <c:v>159.4905</c:v>
                </c:pt>
                <c:pt idx="93">
                  <c:v>180.453</c:v>
                </c:pt>
                <c:pt idx="94">
                  <c:v>213.642</c:v>
                </c:pt>
                <c:pt idx="95">
                  <c:v>233.9805</c:v>
                </c:pt>
                <c:pt idx="96">
                  <c:v>250</c:v>
                </c:pt>
                <c:pt idx="97">
                  <c:v>250</c:v>
                </c:pt>
                <c:pt idx="98">
                  <c:v>250</c:v>
                </c:pt>
                <c:pt idx="99">
                  <c:v>250</c:v>
                </c:pt>
                <c:pt idx="100">
                  <c:v>250</c:v>
                </c:pt>
                <c:pt idx="101">
                  <c:v>250</c:v>
                </c:pt>
                <c:pt idx="102">
                  <c:v>250</c:v>
                </c:pt>
                <c:pt idx="103">
                  <c:v>250</c:v>
                </c:pt>
                <c:pt idx="104">
                  <c:v>250</c:v>
                </c:pt>
                <c:pt idx="105">
                  <c:v>250</c:v>
                </c:pt>
                <c:pt idx="106">
                  <c:v>250</c:v>
                </c:pt>
                <c:pt idx="107">
                  <c:v>250</c:v>
                </c:pt>
                <c:pt idx="108">
                  <c:v>244.9135</c:v>
                </c:pt>
                <c:pt idx="109">
                  <c:v>250</c:v>
                </c:pt>
                <c:pt idx="110">
                  <c:v>250</c:v>
                </c:pt>
                <c:pt idx="111">
                  <c:v>250</c:v>
                </c:pt>
                <c:pt idx="112">
                  <c:v>250</c:v>
                </c:pt>
                <c:pt idx="113">
                  <c:v>250</c:v>
                </c:pt>
                <c:pt idx="114">
                  <c:v>250</c:v>
                </c:pt>
                <c:pt idx="115">
                  <c:v>250</c:v>
                </c:pt>
                <c:pt idx="116">
                  <c:v>250</c:v>
                </c:pt>
                <c:pt idx="117">
                  <c:v>218.439</c:v>
                </c:pt>
                <c:pt idx="118">
                  <c:v>191.152</c:v>
                </c:pt>
                <c:pt idx="119">
                  <c:v>174.85</c:v>
                </c:pt>
                <c:pt idx="120">
                  <c:v>169.312</c:v>
                </c:pt>
                <c:pt idx="121">
                  <c:v>170.781</c:v>
                </c:pt>
                <c:pt idx="122">
                  <c:v>174.057</c:v>
                </c:pt>
                <c:pt idx="123">
                  <c:v>172.3605</c:v>
                </c:pt>
                <c:pt idx="124">
                  <c:v>172.9715</c:v>
                </c:pt>
                <c:pt idx="125">
                  <c:v>168.0185</c:v>
                </c:pt>
                <c:pt idx="126">
                  <c:v>162.1685</c:v>
                </c:pt>
                <c:pt idx="127" c:formatCode="0.00">
                  <c:v>152.789</c:v>
                </c:pt>
                <c:pt idx="128" c:formatCode="0.00">
                  <c:v>143.5785</c:v>
                </c:pt>
                <c:pt idx="129" c:formatCode="0.00">
                  <c:v>129.9545</c:v>
                </c:pt>
                <c:pt idx="130" c:formatCode="0.00">
                  <c:v>124.878</c:v>
                </c:pt>
                <c:pt idx="131">
                  <c:v>125.3655</c:v>
                </c:pt>
                <c:pt idx="132">
                  <c:v>129.3305</c:v>
                </c:pt>
                <c:pt idx="133">
                  <c:v>134.056</c:v>
                </c:pt>
                <c:pt idx="134">
                  <c:v>141.219</c:v>
                </c:pt>
                <c:pt idx="135">
                  <c:v>143.8255</c:v>
                </c:pt>
                <c:pt idx="136">
                  <c:v>136.5</c:v>
                </c:pt>
                <c:pt idx="137">
                  <c:v>127.8485</c:v>
                </c:pt>
                <c:pt idx="138">
                  <c:v>117.9945</c:v>
                </c:pt>
                <c:pt idx="139">
                  <c:v>112.0795</c:v>
                </c:pt>
                <c:pt idx="140">
                  <c:v>105.1375</c:v>
                </c:pt>
                <c:pt idx="141">
                  <c:v>105.3975</c:v>
                </c:pt>
                <c:pt idx="142">
                  <c:v>104.442</c:v>
                </c:pt>
                <c:pt idx="143">
                  <c:v>107.0615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6350" cap="flat" cmpd="sng" algn="ctr">
              <a:noFill/>
              <a:round/>
            </a:ln>
            <a:effectLst/>
          </c:spPr>
        </c:dropLines>
        <c:marker val="0"/>
        <c:smooth val="0"/>
        <c:axId val="-982808240"/>
        <c:axId val="-982807696"/>
      </c:lineChart>
      <c:catAx>
        <c:axId val="-982808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2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982807696"/>
        <c:crosses val="autoZero"/>
        <c:auto val="1"/>
        <c:lblAlgn val="l"/>
        <c:lblOffset val="100"/>
        <c:tickLblSkip val="18"/>
        <c:noMultiLvlLbl val="0"/>
      </c:catAx>
      <c:valAx>
        <c:axId val="-982807696"/>
        <c:scaling>
          <c:orientation val="minMax"/>
          <c:max val="270"/>
          <c:min val="0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2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982808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17341031283066"/>
          <c:y val="0.0606659896731968"/>
          <c:w val="0.341108455727688"/>
          <c:h val="0.08527968955923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2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lang="zh-CN" sz="1200"/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Sheet4!$B$2:$B$1009</c:f>
              <c:numCache>
                <c:formatCode>General</c:formatCode>
                <c:ptCount val="1008"/>
                <c:pt idx="0">
                  <c:v>5.68</c:v>
                </c:pt>
                <c:pt idx="1">
                  <c:v>6.04</c:v>
                </c:pt>
                <c:pt idx="2">
                  <c:v>6.49</c:v>
                </c:pt>
                <c:pt idx="3">
                  <c:v>6.68</c:v>
                </c:pt>
                <c:pt idx="4">
                  <c:v>7.44</c:v>
                </c:pt>
                <c:pt idx="5">
                  <c:v>7.8</c:v>
                </c:pt>
                <c:pt idx="6">
                  <c:v>7.43</c:v>
                </c:pt>
                <c:pt idx="7">
                  <c:v>7.23</c:v>
                </c:pt>
                <c:pt idx="8">
                  <c:v>6.98</c:v>
                </c:pt>
                <c:pt idx="9">
                  <c:v>7.07</c:v>
                </c:pt>
                <c:pt idx="10">
                  <c:v>6.89</c:v>
                </c:pt>
                <c:pt idx="11">
                  <c:v>7.06</c:v>
                </c:pt>
                <c:pt idx="12">
                  <c:v>7.32</c:v>
                </c:pt>
                <c:pt idx="13">
                  <c:v>7.8</c:v>
                </c:pt>
                <c:pt idx="14">
                  <c:v>8.16</c:v>
                </c:pt>
                <c:pt idx="15">
                  <c:v>8.24</c:v>
                </c:pt>
                <c:pt idx="16">
                  <c:v>8.11</c:v>
                </c:pt>
                <c:pt idx="17">
                  <c:v>7.8</c:v>
                </c:pt>
                <c:pt idx="18">
                  <c:v>7.97</c:v>
                </c:pt>
                <c:pt idx="19">
                  <c:v>7.9</c:v>
                </c:pt>
                <c:pt idx="20">
                  <c:v>7.82</c:v>
                </c:pt>
                <c:pt idx="21">
                  <c:v>7.62</c:v>
                </c:pt>
                <c:pt idx="22">
                  <c:v>7.61</c:v>
                </c:pt>
                <c:pt idx="23">
                  <c:v>7.71</c:v>
                </c:pt>
                <c:pt idx="24">
                  <c:v>7.65</c:v>
                </c:pt>
                <c:pt idx="25">
                  <c:v>7.73</c:v>
                </c:pt>
                <c:pt idx="26">
                  <c:v>7.66</c:v>
                </c:pt>
                <c:pt idx="27">
                  <c:v>7.66</c:v>
                </c:pt>
                <c:pt idx="28">
                  <c:v>7.72</c:v>
                </c:pt>
                <c:pt idx="29">
                  <c:v>7.7</c:v>
                </c:pt>
                <c:pt idx="30">
                  <c:v>7.58</c:v>
                </c:pt>
                <c:pt idx="31">
                  <c:v>7.56</c:v>
                </c:pt>
                <c:pt idx="32">
                  <c:v>7.8</c:v>
                </c:pt>
                <c:pt idx="33">
                  <c:v>7.81</c:v>
                </c:pt>
                <c:pt idx="34">
                  <c:v>7.28</c:v>
                </c:pt>
                <c:pt idx="35">
                  <c:v>6.24</c:v>
                </c:pt>
                <c:pt idx="36">
                  <c:v>5.7</c:v>
                </c:pt>
                <c:pt idx="37">
                  <c:v>5.72</c:v>
                </c:pt>
                <c:pt idx="38">
                  <c:v>5.9</c:v>
                </c:pt>
                <c:pt idx="39">
                  <c:v>5.86</c:v>
                </c:pt>
                <c:pt idx="40">
                  <c:v>5.69</c:v>
                </c:pt>
                <c:pt idx="41">
                  <c:v>6.17</c:v>
                </c:pt>
                <c:pt idx="42">
                  <c:v>6.24</c:v>
                </c:pt>
                <c:pt idx="43">
                  <c:v>5.08</c:v>
                </c:pt>
                <c:pt idx="44">
                  <c:v>4.95</c:v>
                </c:pt>
                <c:pt idx="45">
                  <c:v>6.06</c:v>
                </c:pt>
                <c:pt idx="46">
                  <c:v>6.54</c:v>
                </c:pt>
                <c:pt idx="47">
                  <c:v>4.98</c:v>
                </c:pt>
                <c:pt idx="48">
                  <c:v>4.56</c:v>
                </c:pt>
                <c:pt idx="49">
                  <c:v>4.32</c:v>
                </c:pt>
                <c:pt idx="50">
                  <c:v>3.91</c:v>
                </c:pt>
                <c:pt idx="51">
                  <c:v>3.31</c:v>
                </c:pt>
                <c:pt idx="52">
                  <c:v>3.22</c:v>
                </c:pt>
                <c:pt idx="53">
                  <c:v>3.37</c:v>
                </c:pt>
                <c:pt idx="54">
                  <c:v>3.28</c:v>
                </c:pt>
                <c:pt idx="55">
                  <c:v>2.96</c:v>
                </c:pt>
                <c:pt idx="56">
                  <c:v>2.59</c:v>
                </c:pt>
                <c:pt idx="57">
                  <c:v>2.19</c:v>
                </c:pt>
                <c:pt idx="58">
                  <c:v>1.93</c:v>
                </c:pt>
                <c:pt idx="59">
                  <c:v>1.92</c:v>
                </c:pt>
                <c:pt idx="60">
                  <c:v>1.94</c:v>
                </c:pt>
                <c:pt idx="61">
                  <c:v>1.89</c:v>
                </c:pt>
                <c:pt idx="62">
                  <c:v>1.7</c:v>
                </c:pt>
                <c:pt idx="63">
                  <c:v>1.47</c:v>
                </c:pt>
                <c:pt idx="64">
                  <c:v>1.27</c:v>
                </c:pt>
                <c:pt idx="65">
                  <c:v>1.15</c:v>
                </c:pt>
                <c:pt idx="66">
                  <c:v>1.16</c:v>
                </c:pt>
                <c:pt idx="67">
                  <c:v>1.2</c:v>
                </c:pt>
                <c:pt idx="68">
                  <c:v>1.14</c:v>
                </c:pt>
                <c:pt idx="69">
                  <c:v>1.1</c:v>
                </c:pt>
                <c:pt idx="70">
                  <c:v>1.11</c:v>
                </c:pt>
                <c:pt idx="71">
                  <c:v>1.08</c:v>
                </c:pt>
                <c:pt idx="72">
                  <c:v>1.7</c:v>
                </c:pt>
                <c:pt idx="73">
                  <c:v>2.51</c:v>
                </c:pt>
                <c:pt idx="74">
                  <c:v>3.27</c:v>
                </c:pt>
                <c:pt idx="75">
                  <c:v>4.01</c:v>
                </c:pt>
                <c:pt idx="76">
                  <c:v>4.83</c:v>
                </c:pt>
                <c:pt idx="77">
                  <c:v>5.57</c:v>
                </c:pt>
                <c:pt idx="78">
                  <c:v>5.91</c:v>
                </c:pt>
                <c:pt idx="79">
                  <c:v>6.15</c:v>
                </c:pt>
                <c:pt idx="80">
                  <c:v>6.64</c:v>
                </c:pt>
                <c:pt idx="81">
                  <c:v>7.13</c:v>
                </c:pt>
                <c:pt idx="82">
                  <c:v>8.09</c:v>
                </c:pt>
                <c:pt idx="83">
                  <c:v>8.84</c:v>
                </c:pt>
                <c:pt idx="84">
                  <c:v>8.63</c:v>
                </c:pt>
                <c:pt idx="85">
                  <c:v>8.55</c:v>
                </c:pt>
                <c:pt idx="86">
                  <c:v>8.69</c:v>
                </c:pt>
                <c:pt idx="87">
                  <c:v>8.56</c:v>
                </c:pt>
                <c:pt idx="88">
                  <c:v>8.32</c:v>
                </c:pt>
                <c:pt idx="89">
                  <c:v>7.93</c:v>
                </c:pt>
                <c:pt idx="90">
                  <c:v>7.27</c:v>
                </c:pt>
                <c:pt idx="91">
                  <c:v>6.73</c:v>
                </c:pt>
                <c:pt idx="92">
                  <c:v>6.1</c:v>
                </c:pt>
                <c:pt idx="93">
                  <c:v>5.99</c:v>
                </c:pt>
                <c:pt idx="94">
                  <c:v>6.12</c:v>
                </c:pt>
                <c:pt idx="95">
                  <c:v>6.42</c:v>
                </c:pt>
                <c:pt idx="96">
                  <c:v>5.91</c:v>
                </c:pt>
                <c:pt idx="97">
                  <c:v>4.79</c:v>
                </c:pt>
                <c:pt idx="98">
                  <c:v>4.18</c:v>
                </c:pt>
                <c:pt idx="99">
                  <c:v>4.18</c:v>
                </c:pt>
                <c:pt idx="100">
                  <c:v>4.25</c:v>
                </c:pt>
                <c:pt idx="101">
                  <c:v>4.34</c:v>
                </c:pt>
                <c:pt idx="102">
                  <c:v>3.76</c:v>
                </c:pt>
                <c:pt idx="103">
                  <c:v>3.85</c:v>
                </c:pt>
                <c:pt idx="104">
                  <c:v>4.91</c:v>
                </c:pt>
                <c:pt idx="105">
                  <c:v>5.39</c:v>
                </c:pt>
                <c:pt idx="106">
                  <c:v>4.86</c:v>
                </c:pt>
                <c:pt idx="107">
                  <c:v>4.16</c:v>
                </c:pt>
                <c:pt idx="108">
                  <c:v>4.28</c:v>
                </c:pt>
                <c:pt idx="109">
                  <c:v>4.51</c:v>
                </c:pt>
                <c:pt idx="110">
                  <c:v>4.22</c:v>
                </c:pt>
                <c:pt idx="111">
                  <c:v>3.96</c:v>
                </c:pt>
                <c:pt idx="112">
                  <c:v>4.08</c:v>
                </c:pt>
                <c:pt idx="113">
                  <c:v>4.16</c:v>
                </c:pt>
                <c:pt idx="114">
                  <c:v>3.68</c:v>
                </c:pt>
                <c:pt idx="115">
                  <c:v>3.1</c:v>
                </c:pt>
                <c:pt idx="116">
                  <c:v>3.05</c:v>
                </c:pt>
                <c:pt idx="117">
                  <c:v>2.98</c:v>
                </c:pt>
                <c:pt idx="118">
                  <c:v>2.66</c:v>
                </c:pt>
                <c:pt idx="119">
                  <c:v>2.24</c:v>
                </c:pt>
                <c:pt idx="120">
                  <c:v>1.85</c:v>
                </c:pt>
                <c:pt idx="121">
                  <c:v>1.48</c:v>
                </c:pt>
                <c:pt idx="122">
                  <c:v>1.23</c:v>
                </c:pt>
                <c:pt idx="123">
                  <c:v>1.09</c:v>
                </c:pt>
                <c:pt idx="124">
                  <c:v>1.08</c:v>
                </c:pt>
                <c:pt idx="125">
                  <c:v>1.21</c:v>
                </c:pt>
                <c:pt idx="126">
                  <c:v>1.67</c:v>
                </c:pt>
                <c:pt idx="127">
                  <c:v>2.54</c:v>
                </c:pt>
                <c:pt idx="128">
                  <c:v>3.67</c:v>
                </c:pt>
                <c:pt idx="129">
                  <c:v>4.66</c:v>
                </c:pt>
                <c:pt idx="130">
                  <c:v>5.16</c:v>
                </c:pt>
                <c:pt idx="131">
                  <c:v>5.11</c:v>
                </c:pt>
                <c:pt idx="132">
                  <c:v>4.65</c:v>
                </c:pt>
                <c:pt idx="133">
                  <c:v>4.2</c:v>
                </c:pt>
                <c:pt idx="134">
                  <c:v>4.11</c:v>
                </c:pt>
                <c:pt idx="135">
                  <c:v>4.18</c:v>
                </c:pt>
                <c:pt idx="136">
                  <c:v>4.3</c:v>
                </c:pt>
                <c:pt idx="137">
                  <c:v>4.42</c:v>
                </c:pt>
                <c:pt idx="138">
                  <c:v>4.58</c:v>
                </c:pt>
                <c:pt idx="139">
                  <c:v>4.76</c:v>
                </c:pt>
                <c:pt idx="140">
                  <c:v>4.88</c:v>
                </c:pt>
                <c:pt idx="141">
                  <c:v>5.05</c:v>
                </c:pt>
                <c:pt idx="142">
                  <c:v>5.3</c:v>
                </c:pt>
                <c:pt idx="143">
                  <c:v>5.63</c:v>
                </c:pt>
                <c:pt idx="144">
                  <c:v>6.34</c:v>
                </c:pt>
                <c:pt idx="145">
                  <c:v>6.95</c:v>
                </c:pt>
                <c:pt idx="146">
                  <c:v>7.61</c:v>
                </c:pt>
                <c:pt idx="147">
                  <c:v>8.2</c:v>
                </c:pt>
                <c:pt idx="148">
                  <c:v>8.99</c:v>
                </c:pt>
                <c:pt idx="149">
                  <c:v>9.65</c:v>
                </c:pt>
                <c:pt idx="150">
                  <c:v>9.95</c:v>
                </c:pt>
                <c:pt idx="151">
                  <c:v>9.88</c:v>
                </c:pt>
                <c:pt idx="152">
                  <c:v>9.65</c:v>
                </c:pt>
                <c:pt idx="153">
                  <c:v>9.15</c:v>
                </c:pt>
                <c:pt idx="154">
                  <c:v>8.81</c:v>
                </c:pt>
                <c:pt idx="155">
                  <c:v>9.31</c:v>
                </c:pt>
                <c:pt idx="156">
                  <c:v>9.47</c:v>
                </c:pt>
                <c:pt idx="157">
                  <c:v>9.04</c:v>
                </c:pt>
                <c:pt idx="158">
                  <c:v>8.9</c:v>
                </c:pt>
                <c:pt idx="159">
                  <c:v>8.74</c:v>
                </c:pt>
                <c:pt idx="160">
                  <c:v>8.19</c:v>
                </c:pt>
                <c:pt idx="161">
                  <c:v>7.71</c:v>
                </c:pt>
                <c:pt idx="162">
                  <c:v>7.61</c:v>
                </c:pt>
                <c:pt idx="163">
                  <c:v>7.26</c:v>
                </c:pt>
                <c:pt idx="164">
                  <c:v>6.65</c:v>
                </c:pt>
                <c:pt idx="165">
                  <c:v>5.92</c:v>
                </c:pt>
                <c:pt idx="166">
                  <c:v>5.16</c:v>
                </c:pt>
                <c:pt idx="167">
                  <c:v>4.3</c:v>
                </c:pt>
                <c:pt idx="168">
                  <c:v>3.22</c:v>
                </c:pt>
                <c:pt idx="169">
                  <c:v>2.19</c:v>
                </c:pt>
                <c:pt idx="170">
                  <c:v>1.78</c:v>
                </c:pt>
                <c:pt idx="171">
                  <c:v>1.94</c:v>
                </c:pt>
                <c:pt idx="172">
                  <c:v>2.23</c:v>
                </c:pt>
                <c:pt idx="173">
                  <c:v>2.47</c:v>
                </c:pt>
                <c:pt idx="174">
                  <c:v>2.74</c:v>
                </c:pt>
                <c:pt idx="175">
                  <c:v>3</c:v>
                </c:pt>
                <c:pt idx="176">
                  <c:v>2.93</c:v>
                </c:pt>
                <c:pt idx="177">
                  <c:v>2.87</c:v>
                </c:pt>
                <c:pt idx="178">
                  <c:v>2.62</c:v>
                </c:pt>
                <c:pt idx="179">
                  <c:v>2.28</c:v>
                </c:pt>
                <c:pt idx="180">
                  <c:v>2.12</c:v>
                </c:pt>
                <c:pt idx="181">
                  <c:v>2.2</c:v>
                </c:pt>
                <c:pt idx="182">
                  <c:v>2.38</c:v>
                </c:pt>
                <c:pt idx="183">
                  <c:v>2.59</c:v>
                </c:pt>
                <c:pt idx="184">
                  <c:v>2.77</c:v>
                </c:pt>
                <c:pt idx="185">
                  <c:v>2.91</c:v>
                </c:pt>
                <c:pt idx="186">
                  <c:v>2.85</c:v>
                </c:pt>
                <c:pt idx="187">
                  <c:v>2.47</c:v>
                </c:pt>
                <c:pt idx="188">
                  <c:v>2.6</c:v>
                </c:pt>
                <c:pt idx="189">
                  <c:v>2.95</c:v>
                </c:pt>
                <c:pt idx="190">
                  <c:v>2.82</c:v>
                </c:pt>
                <c:pt idx="191">
                  <c:v>2.45</c:v>
                </c:pt>
                <c:pt idx="192">
                  <c:v>3.06</c:v>
                </c:pt>
                <c:pt idx="193">
                  <c:v>3.87</c:v>
                </c:pt>
                <c:pt idx="194">
                  <c:v>4.04</c:v>
                </c:pt>
                <c:pt idx="195">
                  <c:v>3.9</c:v>
                </c:pt>
                <c:pt idx="196">
                  <c:v>4.7</c:v>
                </c:pt>
                <c:pt idx="197">
                  <c:v>5.49</c:v>
                </c:pt>
                <c:pt idx="198">
                  <c:v>5.49</c:v>
                </c:pt>
                <c:pt idx="199">
                  <c:v>5.36</c:v>
                </c:pt>
                <c:pt idx="200">
                  <c:v>5.21</c:v>
                </c:pt>
                <c:pt idx="201">
                  <c:v>5.35</c:v>
                </c:pt>
                <c:pt idx="202">
                  <c:v>5.24</c:v>
                </c:pt>
                <c:pt idx="203">
                  <c:v>4.68</c:v>
                </c:pt>
                <c:pt idx="204">
                  <c:v>3.98</c:v>
                </c:pt>
                <c:pt idx="205">
                  <c:v>3.47</c:v>
                </c:pt>
                <c:pt idx="206">
                  <c:v>3.27</c:v>
                </c:pt>
                <c:pt idx="207">
                  <c:v>2.91</c:v>
                </c:pt>
                <c:pt idx="208">
                  <c:v>2.41</c:v>
                </c:pt>
                <c:pt idx="209">
                  <c:v>2.21</c:v>
                </c:pt>
                <c:pt idx="210">
                  <c:v>2.06</c:v>
                </c:pt>
                <c:pt idx="211">
                  <c:v>1.71</c:v>
                </c:pt>
                <c:pt idx="212">
                  <c:v>0.98</c:v>
                </c:pt>
                <c:pt idx="213">
                  <c:v>0.94</c:v>
                </c:pt>
                <c:pt idx="214">
                  <c:v>1.65</c:v>
                </c:pt>
                <c:pt idx="215">
                  <c:v>1.88</c:v>
                </c:pt>
                <c:pt idx="216">
                  <c:v>2.74</c:v>
                </c:pt>
                <c:pt idx="217">
                  <c:v>3.49</c:v>
                </c:pt>
                <c:pt idx="218">
                  <c:v>4.34</c:v>
                </c:pt>
                <c:pt idx="219">
                  <c:v>5.11</c:v>
                </c:pt>
                <c:pt idx="220">
                  <c:v>5.96</c:v>
                </c:pt>
                <c:pt idx="221">
                  <c:v>6.84</c:v>
                </c:pt>
                <c:pt idx="222">
                  <c:v>6.96</c:v>
                </c:pt>
                <c:pt idx="223">
                  <c:v>6.83</c:v>
                </c:pt>
                <c:pt idx="224">
                  <c:v>6.17</c:v>
                </c:pt>
                <c:pt idx="225">
                  <c:v>5.83</c:v>
                </c:pt>
                <c:pt idx="226">
                  <c:v>5.82</c:v>
                </c:pt>
                <c:pt idx="227">
                  <c:v>6.19</c:v>
                </c:pt>
                <c:pt idx="228">
                  <c:v>6.65</c:v>
                </c:pt>
                <c:pt idx="229">
                  <c:v>7.21</c:v>
                </c:pt>
                <c:pt idx="230">
                  <c:v>7.81</c:v>
                </c:pt>
                <c:pt idx="231">
                  <c:v>8.44</c:v>
                </c:pt>
                <c:pt idx="232">
                  <c:v>9.04</c:v>
                </c:pt>
                <c:pt idx="233">
                  <c:v>9.2</c:v>
                </c:pt>
                <c:pt idx="234">
                  <c:v>9.11</c:v>
                </c:pt>
                <c:pt idx="235">
                  <c:v>8.99</c:v>
                </c:pt>
                <c:pt idx="236">
                  <c:v>9.12</c:v>
                </c:pt>
                <c:pt idx="237">
                  <c:v>9.24</c:v>
                </c:pt>
                <c:pt idx="238">
                  <c:v>9.04</c:v>
                </c:pt>
                <c:pt idx="239">
                  <c:v>8.73</c:v>
                </c:pt>
                <c:pt idx="240">
                  <c:v>8.28</c:v>
                </c:pt>
                <c:pt idx="241">
                  <c:v>7.82</c:v>
                </c:pt>
                <c:pt idx="242">
                  <c:v>7.64</c:v>
                </c:pt>
                <c:pt idx="243">
                  <c:v>7.4</c:v>
                </c:pt>
                <c:pt idx="244">
                  <c:v>7.22</c:v>
                </c:pt>
                <c:pt idx="245">
                  <c:v>7.51</c:v>
                </c:pt>
                <c:pt idx="246">
                  <c:v>7.9</c:v>
                </c:pt>
                <c:pt idx="247">
                  <c:v>8.15</c:v>
                </c:pt>
                <c:pt idx="248">
                  <c:v>8.12</c:v>
                </c:pt>
                <c:pt idx="249">
                  <c:v>7.76</c:v>
                </c:pt>
                <c:pt idx="250">
                  <c:v>7.48</c:v>
                </c:pt>
                <c:pt idx="251">
                  <c:v>7.3</c:v>
                </c:pt>
                <c:pt idx="252">
                  <c:v>6.98</c:v>
                </c:pt>
                <c:pt idx="253">
                  <c:v>6.28</c:v>
                </c:pt>
                <c:pt idx="254">
                  <c:v>6.03</c:v>
                </c:pt>
                <c:pt idx="255">
                  <c:v>6.9</c:v>
                </c:pt>
                <c:pt idx="256">
                  <c:v>7.71</c:v>
                </c:pt>
                <c:pt idx="257">
                  <c:v>7.72</c:v>
                </c:pt>
                <c:pt idx="258">
                  <c:v>7.86</c:v>
                </c:pt>
                <c:pt idx="259">
                  <c:v>8.56</c:v>
                </c:pt>
                <c:pt idx="260">
                  <c:v>9.2</c:v>
                </c:pt>
                <c:pt idx="261">
                  <c:v>9.27</c:v>
                </c:pt>
                <c:pt idx="262">
                  <c:v>8.51</c:v>
                </c:pt>
                <c:pt idx="263">
                  <c:v>7.43</c:v>
                </c:pt>
                <c:pt idx="264">
                  <c:v>6.55</c:v>
                </c:pt>
                <c:pt idx="265">
                  <c:v>6.45</c:v>
                </c:pt>
                <c:pt idx="266">
                  <c:v>6.84</c:v>
                </c:pt>
                <c:pt idx="267">
                  <c:v>7.15</c:v>
                </c:pt>
                <c:pt idx="268">
                  <c:v>6.92</c:v>
                </c:pt>
                <c:pt idx="269">
                  <c:v>6.53</c:v>
                </c:pt>
                <c:pt idx="270">
                  <c:v>6.18</c:v>
                </c:pt>
                <c:pt idx="271">
                  <c:v>5.84</c:v>
                </c:pt>
                <c:pt idx="272">
                  <c:v>5.57</c:v>
                </c:pt>
                <c:pt idx="273">
                  <c:v>5.37</c:v>
                </c:pt>
                <c:pt idx="274">
                  <c:v>5.06</c:v>
                </c:pt>
                <c:pt idx="275">
                  <c:v>4.74</c:v>
                </c:pt>
                <c:pt idx="276">
                  <c:v>4.46</c:v>
                </c:pt>
                <c:pt idx="277">
                  <c:v>4.15</c:v>
                </c:pt>
                <c:pt idx="278">
                  <c:v>3.79</c:v>
                </c:pt>
                <c:pt idx="279">
                  <c:v>3.46</c:v>
                </c:pt>
                <c:pt idx="280">
                  <c:v>3.19</c:v>
                </c:pt>
                <c:pt idx="281">
                  <c:v>2.98</c:v>
                </c:pt>
                <c:pt idx="282">
                  <c:v>2.77</c:v>
                </c:pt>
                <c:pt idx="283">
                  <c:v>2.52</c:v>
                </c:pt>
                <c:pt idx="284">
                  <c:v>2.26</c:v>
                </c:pt>
                <c:pt idx="285">
                  <c:v>2.08</c:v>
                </c:pt>
                <c:pt idx="286">
                  <c:v>2.07</c:v>
                </c:pt>
                <c:pt idx="287">
                  <c:v>2.2</c:v>
                </c:pt>
                <c:pt idx="288">
                  <c:v>2.82</c:v>
                </c:pt>
                <c:pt idx="289">
                  <c:v>3.55</c:v>
                </c:pt>
                <c:pt idx="290">
                  <c:v>4.42</c:v>
                </c:pt>
                <c:pt idx="291">
                  <c:v>4.95</c:v>
                </c:pt>
                <c:pt idx="292">
                  <c:v>5.68</c:v>
                </c:pt>
                <c:pt idx="293">
                  <c:v>6.48</c:v>
                </c:pt>
                <c:pt idx="294">
                  <c:v>6.46</c:v>
                </c:pt>
                <c:pt idx="295">
                  <c:v>6.47</c:v>
                </c:pt>
                <c:pt idx="296">
                  <c:v>6.64</c:v>
                </c:pt>
                <c:pt idx="297">
                  <c:v>7.32</c:v>
                </c:pt>
                <c:pt idx="298">
                  <c:v>8.02</c:v>
                </c:pt>
                <c:pt idx="299">
                  <c:v>8.2</c:v>
                </c:pt>
                <c:pt idx="300">
                  <c:v>8.01</c:v>
                </c:pt>
                <c:pt idx="301">
                  <c:v>7.77</c:v>
                </c:pt>
                <c:pt idx="302">
                  <c:v>7.93</c:v>
                </c:pt>
                <c:pt idx="303">
                  <c:v>8.29</c:v>
                </c:pt>
                <c:pt idx="304">
                  <c:v>8.31</c:v>
                </c:pt>
                <c:pt idx="305">
                  <c:v>8.12</c:v>
                </c:pt>
                <c:pt idx="306">
                  <c:v>8.05</c:v>
                </c:pt>
                <c:pt idx="307">
                  <c:v>7.95</c:v>
                </c:pt>
                <c:pt idx="308">
                  <c:v>8.07</c:v>
                </c:pt>
                <c:pt idx="309">
                  <c:v>8.81</c:v>
                </c:pt>
                <c:pt idx="310">
                  <c:v>9.58</c:v>
                </c:pt>
                <c:pt idx="311">
                  <c:v>9.77</c:v>
                </c:pt>
                <c:pt idx="312">
                  <c:v>10.26</c:v>
                </c:pt>
                <c:pt idx="313">
                  <c:v>10.72</c:v>
                </c:pt>
                <c:pt idx="314">
                  <c:v>11</c:v>
                </c:pt>
                <c:pt idx="315">
                  <c:v>10.97</c:v>
                </c:pt>
                <c:pt idx="316">
                  <c:v>10.72</c:v>
                </c:pt>
                <c:pt idx="317">
                  <c:v>11.03</c:v>
                </c:pt>
                <c:pt idx="318">
                  <c:v>11.38</c:v>
                </c:pt>
                <c:pt idx="319">
                  <c:v>11.19</c:v>
                </c:pt>
                <c:pt idx="320">
                  <c:v>10.65</c:v>
                </c:pt>
                <c:pt idx="321">
                  <c:v>10.05</c:v>
                </c:pt>
                <c:pt idx="322">
                  <c:v>9.95</c:v>
                </c:pt>
                <c:pt idx="323">
                  <c:v>10.15</c:v>
                </c:pt>
                <c:pt idx="324">
                  <c:v>10.34</c:v>
                </c:pt>
                <c:pt idx="325">
                  <c:v>10.39</c:v>
                </c:pt>
                <c:pt idx="326">
                  <c:v>10.53</c:v>
                </c:pt>
                <c:pt idx="327">
                  <c:v>10.74</c:v>
                </c:pt>
                <c:pt idx="328">
                  <c:v>10.94</c:v>
                </c:pt>
                <c:pt idx="329">
                  <c:v>11.42</c:v>
                </c:pt>
                <c:pt idx="330">
                  <c:v>11.82</c:v>
                </c:pt>
                <c:pt idx="331">
                  <c:v>12.06</c:v>
                </c:pt>
                <c:pt idx="332">
                  <c:v>12.44</c:v>
                </c:pt>
                <c:pt idx="333">
                  <c:v>12.7</c:v>
                </c:pt>
                <c:pt idx="334">
                  <c:v>13.09</c:v>
                </c:pt>
                <c:pt idx="335">
                  <c:v>13.43</c:v>
                </c:pt>
                <c:pt idx="336">
                  <c:v>13.35</c:v>
                </c:pt>
                <c:pt idx="337">
                  <c:v>12.9</c:v>
                </c:pt>
                <c:pt idx="338">
                  <c:v>12.46</c:v>
                </c:pt>
                <c:pt idx="339">
                  <c:v>12.09</c:v>
                </c:pt>
                <c:pt idx="340">
                  <c:v>12</c:v>
                </c:pt>
                <c:pt idx="341">
                  <c:v>12.1</c:v>
                </c:pt>
                <c:pt idx="342">
                  <c:v>12.43</c:v>
                </c:pt>
                <c:pt idx="343">
                  <c:v>12.6</c:v>
                </c:pt>
                <c:pt idx="344">
                  <c:v>12.44</c:v>
                </c:pt>
                <c:pt idx="345">
                  <c:v>12.32</c:v>
                </c:pt>
                <c:pt idx="346">
                  <c:v>12.29</c:v>
                </c:pt>
                <c:pt idx="347">
                  <c:v>12.3</c:v>
                </c:pt>
                <c:pt idx="348">
                  <c:v>12.39</c:v>
                </c:pt>
                <c:pt idx="349">
                  <c:v>12.4</c:v>
                </c:pt>
                <c:pt idx="350">
                  <c:v>12.2</c:v>
                </c:pt>
                <c:pt idx="351">
                  <c:v>12.12</c:v>
                </c:pt>
                <c:pt idx="352">
                  <c:v>12.17</c:v>
                </c:pt>
                <c:pt idx="353">
                  <c:v>12.37</c:v>
                </c:pt>
                <c:pt idx="354">
                  <c:v>12.62</c:v>
                </c:pt>
                <c:pt idx="355">
                  <c:v>12.72</c:v>
                </c:pt>
                <c:pt idx="356">
                  <c:v>12.86</c:v>
                </c:pt>
                <c:pt idx="357">
                  <c:v>12.74</c:v>
                </c:pt>
                <c:pt idx="358">
                  <c:v>12.67</c:v>
                </c:pt>
                <c:pt idx="359">
                  <c:v>12.56</c:v>
                </c:pt>
                <c:pt idx="360">
                  <c:v>12.28</c:v>
                </c:pt>
                <c:pt idx="361">
                  <c:v>12.29</c:v>
                </c:pt>
                <c:pt idx="362">
                  <c:v>11.94</c:v>
                </c:pt>
                <c:pt idx="363">
                  <c:v>11.82</c:v>
                </c:pt>
                <c:pt idx="364">
                  <c:v>11.64</c:v>
                </c:pt>
                <c:pt idx="365">
                  <c:v>11.36</c:v>
                </c:pt>
                <c:pt idx="366">
                  <c:v>11.35</c:v>
                </c:pt>
                <c:pt idx="367">
                  <c:v>11.58</c:v>
                </c:pt>
                <c:pt idx="368">
                  <c:v>12.06</c:v>
                </c:pt>
                <c:pt idx="369">
                  <c:v>12.46</c:v>
                </c:pt>
                <c:pt idx="370">
                  <c:v>12.59</c:v>
                </c:pt>
                <c:pt idx="371">
                  <c:v>12.64</c:v>
                </c:pt>
                <c:pt idx="372">
                  <c:v>12.97</c:v>
                </c:pt>
                <c:pt idx="373">
                  <c:v>13.26</c:v>
                </c:pt>
                <c:pt idx="374">
                  <c:v>13.49</c:v>
                </c:pt>
                <c:pt idx="375">
                  <c:v>13.87</c:v>
                </c:pt>
                <c:pt idx="376">
                  <c:v>14.37</c:v>
                </c:pt>
                <c:pt idx="377">
                  <c:v>14.76</c:v>
                </c:pt>
                <c:pt idx="378">
                  <c:v>15.02</c:v>
                </c:pt>
                <c:pt idx="379">
                  <c:v>15.08</c:v>
                </c:pt>
                <c:pt idx="380">
                  <c:v>14.91</c:v>
                </c:pt>
                <c:pt idx="381">
                  <c:v>14.68</c:v>
                </c:pt>
                <c:pt idx="382">
                  <c:v>14.34</c:v>
                </c:pt>
                <c:pt idx="383">
                  <c:v>14.09</c:v>
                </c:pt>
                <c:pt idx="384">
                  <c:v>13.85</c:v>
                </c:pt>
                <c:pt idx="385">
                  <c:v>13.92</c:v>
                </c:pt>
                <c:pt idx="386">
                  <c:v>14.39</c:v>
                </c:pt>
                <c:pt idx="387">
                  <c:v>14.55</c:v>
                </c:pt>
                <c:pt idx="388">
                  <c:v>14.36</c:v>
                </c:pt>
                <c:pt idx="389">
                  <c:v>14.47</c:v>
                </c:pt>
                <c:pt idx="390">
                  <c:v>14.89</c:v>
                </c:pt>
                <c:pt idx="391">
                  <c:v>14.92</c:v>
                </c:pt>
                <c:pt idx="392">
                  <c:v>14.65</c:v>
                </c:pt>
                <c:pt idx="393">
                  <c:v>13.81</c:v>
                </c:pt>
                <c:pt idx="394">
                  <c:v>13.24</c:v>
                </c:pt>
                <c:pt idx="395">
                  <c:v>12.79</c:v>
                </c:pt>
                <c:pt idx="396">
                  <c:v>12.46</c:v>
                </c:pt>
                <c:pt idx="397">
                  <c:v>12.4</c:v>
                </c:pt>
                <c:pt idx="398">
                  <c:v>12.2</c:v>
                </c:pt>
                <c:pt idx="399">
                  <c:v>11.88</c:v>
                </c:pt>
                <c:pt idx="400">
                  <c:v>11.65</c:v>
                </c:pt>
                <c:pt idx="401">
                  <c:v>11.24</c:v>
                </c:pt>
                <c:pt idx="402">
                  <c:v>10.7</c:v>
                </c:pt>
                <c:pt idx="403">
                  <c:v>10.24</c:v>
                </c:pt>
                <c:pt idx="404">
                  <c:v>9.89</c:v>
                </c:pt>
                <c:pt idx="405">
                  <c:v>9.25</c:v>
                </c:pt>
                <c:pt idx="406">
                  <c:v>8.51</c:v>
                </c:pt>
                <c:pt idx="407">
                  <c:v>8.14</c:v>
                </c:pt>
                <c:pt idx="408">
                  <c:v>7.88</c:v>
                </c:pt>
                <c:pt idx="409">
                  <c:v>7.57</c:v>
                </c:pt>
                <c:pt idx="410">
                  <c:v>7.24</c:v>
                </c:pt>
                <c:pt idx="411">
                  <c:v>6.8</c:v>
                </c:pt>
                <c:pt idx="412">
                  <c:v>6.39</c:v>
                </c:pt>
                <c:pt idx="413">
                  <c:v>5.96</c:v>
                </c:pt>
                <c:pt idx="414">
                  <c:v>5.57</c:v>
                </c:pt>
                <c:pt idx="415">
                  <c:v>5.15</c:v>
                </c:pt>
                <c:pt idx="416">
                  <c:v>4.79</c:v>
                </c:pt>
                <c:pt idx="417">
                  <c:v>4.56</c:v>
                </c:pt>
                <c:pt idx="418">
                  <c:v>4.33</c:v>
                </c:pt>
                <c:pt idx="419">
                  <c:v>4.12</c:v>
                </c:pt>
                <c:pt idx="420">
                  <c:v>3.79</c:v>
                </c:pt>
                <c:pt idx="421">
                  <c:v>3.4</c:v>
                </c:pt>
                <c:pt idx="422">
                  <c:v>3.11</c:v>
                </c:pt>
                <c:pt idx="423">
                  <c:v>2.78</c:v>
                </c:pt>
                <c:pt idx="424">
                  <c:v>2.65</c:v>
                </c:pt>
                <c:pt idx="425">
                  <c:v>2.52</c:v>
                </c:pt>
                <c:pt idx="426">
                  <c:v>1.84</c:v>
                </c:pt>
                <c:pt idx="427">
                  <c:v>1.83</c:v>
                </c:pt>
                <c:pt idx="428">
                  <c:v>1.85</c:v>
                </c:pt>
                <c:pt idx="429">
                  <c:v>2.03</c:v>
                </c:pt>
                <c:pt idx="430">
                  <c:v>2.33</c:v>
                </c:pt>
                <c:pt idx="431">
                  <c:v>2.71</c:v>
                </c:pt>
                <c:pt idx="432">
                  <c:v>2.52</c:v>
                </c:pt>
                <c:pt idx="433">
                  <c:v>2.22</c:v>
                </c:pt>
                <c:pt idx="434">
                  <c:v>1.96</c:v>
                </c:pt>
                <c:pt idx="435">
                  <c:v>1.58</c:v>
                </c:pt>
                <c:pt idx="436">
                  <c:v>1.34</c:v>
                </c:pt>
                <c:pt idx="437">
                  <c:v>1.11</c:v>
                </c:pt>
                <c:pt idx="438">
                  <c:v>1.52</c:v>
                </c:pt>
                <c:pt idx="439">
                  <c:v>2.12</c:v>
                </c:pt>
                <c:pt idx="440">
                  <c:v>2.77</c:v>
                </c:pt>
                <c:pt idx="441">
                  <c:v>3.42</c:v>
                </c:pt>
                <c:pt idx="442">
                  <c:v>4.03</c:v>
                </c:pt>
                <c:pt idx="443">
                  <c:v>4.73</c:v>
                </c:pt>
                <c:pt idx="444">
                  <c:v>5.77</c:v>
                </c:pt>
                <c:pt idx="445">
                  <c:v>6.52</c:v>
                </c:pt>
                <c:pt idx="446">
                  <c:v>6.68</c:v>
                </c:pt>
                <c:pt idx="447">
                  <c:v>6.22</c:v>
                </c:pt>
                <c:pt idx="448">
                  <c:v>5.47</c:v>
                </c:pt>
                <c:pt idx="449">
                  <c:v>4.82</c:v>
                </c:pt>
                <c:pt idx="450">
                  <c:v>4.53</c:v>
                </c:pt>
                <c:pt idx="451">
                  <c:v>4.91</c:v>
                </c:pt>
                <c:pt idx="452">
                  <c:v>5.53</c:v>
                </c:pt>
                <c:pt idx="453">
                  <c:v>5.87</c:v>
                </c:pt>
                <c:pt idx="454">
                  <c:v>5.6</c:v>
                </c:pt>
                <c:pt idx="455">
                  <c:v>5.35</c:v>
                </c:pt>
                <c:pt idx="456">
                  <c:v>5.09</c:v>
                </c:pt>
                <c:pt idx="457">
                  <c:v>4.73</c:v>
                </c:pt>
                <c:pt idx="458">
                  <c:v>4.49</c:v>
                </c:pt>
                <c:pt idx="459">
                  <c:v>4.22</c:v>
                </c:pt>
                <c:pt idx="460">
                  <c:v>4.07</c:v>
                </c:pt>
                <c:pt idx="461">
                  <c:v>4.13</c:v>
                </c:pt>
                <c:pt idx="462">
                  <c:v>4.19</c:v>
                </c:pt>
                <c:pt idx="463">
                  <c:v>4.05</c:v>
                </c:pt>
                <c:pt idx="464">
                  <c:v>4.03</c:v>
                </c:pt>
                <c:pt idx="465">
                  <c:v>4.23</c:v>
                </c:pt>
                <c:pt idx="466">
                  <c:v>4.45</c:v>
                </c:pt>
                <c:pt idx="467">
                  <c:v>4.49</c:v>
                </c:pt>
                <c:pt idx="468">
                  <c:v>4.49</c:v>
                </c:pt>
                <c:pt idx="469">
                  <c:v>4.34</c:v>
                </c:pt>
                <c:pt idx="470">
                  <c:v>4.21</c:v>
                </c:pt>
                <c:pt idx="471">
                  <c:v>3.92</c:v>
                </c:pt>
                <c:pt idx="472">
                  <c:v>3.82</c:v>
                </c:pt>
                <c:pt idx="473">
                  <c:v>3.62</c:v>
                </c:pt>
                <c:pt idx="474">
                  <c:v>3.35</c:v>
                </c:pt>
                <c:pt idx="475">
                  <c:v>3.07</c:v>
                </c:pt>
                <c:pt idx="476">
                  <c:v>2.98</c:v>
                </c:pt>
                <c:pt idx="477">
                  <c:v>3.19</c:v>
                </c:pt>
                <c:pt idx="478">
                  <c:v>3.32</c:v>
                </c:pt>
                <c:pt idx="479">
                  <c:v>3.53</c:v>
                </c:pt>
                <c:pt idx="480">
                  <c:v>4.05</c:v>
                </c:pt>
                <c:pt idx="481">
                  <c:v>4.91</c:v>
                </c:pt>
                <c:pt idx="482">
                  <c:v>5.64</c:v>
                </c:pt>
                <c:pt idx="483">
                  <c:v>6.2</c:v>
                </c:pt>
                <c:pt idx="484">
                  <c:v>7.01</c:v>
                </c:pt>
                <c:pt idx="485">
                  <c:v>8.34</c:v>
                </c:pt>
                <c:pt idx="486">
                  <c:v>9.74</c:v>
                </c:pt>
                <c:pt idx="487">
                  <c:v>11.03</c:v>
                </c:pt>
                <c:pt idx="488">
                  <c:v>11.99</c:v>
                </c:pt>
                <c:pt idx="489">
                  <c:v>12.48</c:v>
                </c:pt>
                <c:pt idx="490">
                  <c:v>12.21</c:v>
                </c:pt>
                <c:pt idx="491">
                  <c:v>11.85</c:v>
                </c:pt>
                <c:pt idx="492">
                  <c:v>11.52</c:v>
                </c:pt>
                <c:pt idx="493">
                  <c:v>11.28</c:v>
                </c:pt>
                <c:pt idx="494">
                  <c:v>11.39</c:v>
                </c:pt>
                <c:pt idx="495">
                  <c:v>11.31</c:v>
                </c:pt>
                <c:pt idx="496">
                  <c:v>11.12</c:v>
                </c:pt>
                <c:pt idx="497">
                  <c:v>10.61</c:v>
                </c:pt>
                <c:pt idx="498">
                  <c:v>10.17</c:v>
                </c:pt>
                <c:pt idx="499">
                  <c:v>9.86</c:v>
                </c:pt>
                <c:pt idx="500">
                  <c:v>9.42</c:v>
                </c:pt>
                <c:pt idx="501">
                  <c:v>8.95</c:v>
                </c:pt>
                <c:pt idx="502">
                  <c:v>8.84</c:v>
                </c:pt>
                <c:pt idx="503">
                  <c:v>8.79</c:v>
                </c:pt>
                <c:pt idx="504">
                  <c:v>8.77</c:v>
                </c:pt>
                <c:pt idx="505">
                  <c:v>8.6</c:v>
                </c:pt>
                <c:pt idx="506">
                  <c:v>8.53</c:v>
                </c:pt>
                <c:pt idx="507">
                  <c:v>8.59</c:v>
                </c:pt>
                <c:pt idx="508">
                  <c:v>8.44</c:v>
                </c:pt>
                <c:pt idx="509">
                  <c:v>8.37</c:v>
                </c:pt>
                <c:pt idx="510">
                  <c:v>8.75</c:v>
                </c:pt>
                <c:pt idx="511">
                  <c:v>9.04</c:v>
                </c:pt>
                <c:pt idx="512">
                  <c:v>8.97</c:v>
                </c:pt>
                <c:pt idx="513">
                  <c:v>8.53</c:v>
                </c:pt>
                <c:pt idx="514">
                  <c:v>8.09</c:v>
                </c:pt>
                <c:pt idx="515">
                  <c:v>7.68</c:v>
                </c:pt>
                <c:pt idx="516">
                  <c:v>7.42</c:v>
                </c:pt>
                <c:pt idx="517">
                  <c:v>7.31</c:v>
                </c:pt>
                <c:pt idx="518">
                  <c:v>7.28</c:v>
                </c:pt>
                <c:pt idx="519">
                  <c:v>7.56</c:v>
                </c:pt>
                <c:pt idx="520">
                  <c:v>8.02</c:v>
                </c:pt>
                <c:pt idx="521">
                  <c:v>8.63</c:v>
                </c:pt>
                <c:pt idx="522">
                  <c:v>9.21</c:v>
                </c:pt>
                <c:pt idx="523">
                  <c:v>9.37</c:v>
                </c:pt>
                <c:pt idx="524">
                  <c:v>9.33</c:v>
                </c:pt>
                <c:pt idx="525">
                  <c:v>10.03</c:v>
                </c:pt>
                <c:pt idx="526">
                  <c:v>11.56</c:v>
                </c:pt>
                <c:pt idx="527">
                  <c:v>11.73</c:v>
                </c:pt>
                <c:pt idx="528">
                  <c:v>11.41</c:v>
                </c:pt>
                <c:pt idx="529">
                  <c:v>10.96</c:v>
                </c:pt>
                <c:pt idx="530">
                  <c:v>9.82</c:v>
                </c:pt>
                <c:pt idx="531">
                  <c:v>9.25</c:v>
                </c:pt>
                <c:pt idx="532">
                  <c:v>8.57</c:v>
                </c:pt>
                <c:pt idx="533">
                  <c:v>7.88</c:v>
                </c:pt>
                <c:pt idx="534">
                  <c:v>8.15</c:v>
                </c:pt>
                <c:pt idx="535">
                  <c:v>8.64</c:v>
                </c:pt>
                <c:pt idx="536">
                  <c:v>8.73</c:v>
                </c:pt>
                <c:pt idx="537">
                  <c:v>8.92</c:v>
                </c:pt>
                <c:pt idx="538">
                  <c:v>9.68</c:v>
                </c:pt>
                <c:pt idx="539">
                  <c:v>9.81</c:v>
                </c:pt>
                <c:pt idx="540">
                  <c:v>9.52</c:v>
                </c:pt>
                <c:pt idx="541">
                  <c:v>9.45</c:v>
                </c:pt>
                <c:pt idx="542">
                  <c:v>8.95</c:v>
                </c:pt>
                <c:pt idx="543">
                  <c:v>8.4</c:v>
                </c:pt>
                <c:pt idx="544">
                  <c:v>7.76</c:v>
                </c:pt>
                <c:pt idx="545">
                  <c:v>7.39</c:v>
                </c:pt>
                <c:pt idx="546">
                  <c:v>7.51</c:v>
                </c:pt>
                <c:pt idx="547">
                  <c:v>7.65</c:v>
                </c:pt>
                <c:pt idx="548">
                  <c:v>8.07</c:v>
                </c:pt>
                <c:pt idx="549">
                  <c:v>8.7</c:v>
                </c:pt>
                <c:pt idx="550">
                  <c:v>9.59</c:v>
                </c:pt>
                <c:pt idx="551">
                  <c:v>10.21</c:v>
                </c:pt>
                <c:pt idx="552">
                  <c:v>9.96</c:v>
                </c:pt>
                <c:pt idx="553">
                  <c:v>9.25</c:v>
                </c:pt>
                <c:pt idx="554">
                  <c:v>8.51</c:v>
                </c:pt>
                <c:pt idx="555">
                  <c:v>7.92</c:v>
                </c:pt>
                <c:pt idx="556">
                  <c:v>7.57</c:v>
                </c:pt>
                <c:pt idx="557">
                  <c:v>7.44</c:v>
                </c:pt>
                <c:pt idx="558">
                  <c:v>7.46</c:v>
                </c:pt>
                <c:pt idx="559">
                  <c:v>7.48</c:v>
                </c:pt>
                <c:pt idx="560">
                  <c:v>7.56</c:v>
                </c:pt>
                <c:pt idx="561">
                  <c:v>7.78</c:v>
                </c:pt>
                <c:pt idx="562">
                  <c:v>7.82</c:v>
                </c:pt>
                <c:pt idx="563">
                  <c:v>7.9</c:v>
                </c:pt>
                <c:pt idx="564">
                  <c:v>7.93</c:v>
                </c:pt>
                <c:pt idx="565">
                  <c:v>8.19</c:v>
                </c:pt>
                <c:pt idx="566">
                  <c:v>8.5</c:v>
                </c:pt>
                <c:pt idx="567">
                  <c:v>9.34</c:v>
                </c:pt>
                <c:pt idx="568">
                  <c:v>10.8</c:v>
                </c:pt>
                <c:pt idx="569">
                  <c:v>11.82</c:v>
                </c:pt>
                <c:pt idx="570">
                  <c:v>12.06</c:v>
                </c:pt>
                <c:pt idx="571">
                  <c:v>12.2</c:v>
                </c:pt>
                <c:pt idx="572">
                  <c:v>12.29</c:v>
                </c:pt>
                <c:pt idx="573">
                  <c:v>12.28</c:v>
                </c:pt>
                <c:pt idx="574">
                  <c:v>12.22</c:v>
                </c:pt>
                <c:pt idx="575">
                  <c:v>12.25</c:v>
                </c:pt>
                <c:pt idx="576">
                  <c:v>11.75</c:v>
                </c:pt>
                <c:pt idx="577">
                  <c:v>11.45</c:v>
                </c:pt>
                <c:pt idx="578">
                  <c:v>11.35</c:v>
                </c:pt>
                <c:pt idx="579">
                  <c:v>10.56</c:v>
                </c:pt>
                <c:pt idx="580">
                  <c:v>10.32</c:v>
                </c:pt>
                <c:pt idx="581">
                  <c:v>10</c:v>
                </c:pt>
                <c:pt idx="582">
                  <c:v>9.79</c:v>
                </c:pt>
                <c:pt idx="583">
                  <c:v>9.3</c:v>
                </c:pt>
                <c:pt idx="584">
                  <c:v>9.18</c:v>
                </c:pt>
                <c:pt idx="585">
                  <c:v>9.23</c:v>
                </c:pt>
                <c:pt idx="586">
                  <c:v>9.46</c:v>
                </c:pt>
                <c:pt idx="587">
                  <c:v>9.23</c:v>
                </c:pt>
                <c:pt idx="588">
                  <c:v>8.87</c:v>
                </c:pt>
                <c:pt idx="589">
                  <c:v>8.78</c:v>
                </c:pt>
                <c:pt idx="590">
                  <c:v>8.81</c:v>
                </c:pt>
                <c:pt idx="591">
                  <c:v>8.84</c:v>
                </c:pt>
                <c:pt idx="592">
                  <c:v>8.94</c:v>
                </c:pt>
                <c:pt idx="593">
                  <c:v>8.77</c:v>
                </c:pt>
                <c:pt idx="594">
                  <c:v>8.67</c:v>
                </c:pt>
                <c:pt idx="595">
                  <c:v>8.91</c:v>
                </c:pt>
                <c:pt idx="596">
                  <c:v>8.66</c:v>
                </c:pt>
                <c:pt idx="597">
                  <c:v>8.75</c:v>
                </c:pt>
                <c:pt idx="598">
                  <c:v>8.81</c:v>
                </c:pt>
                <c:pt idx="599">
                  <c:v>8.81</c:v>
                </c:pt>
                <c:pt idx="600">
                  <c:v>8.71</c:v>
                </c:pt>
                <c:pt idx="601">
                  <c:v>8.5</c:v>
                </c:pt>
                <c:pt idx="602">
                  <c:v>8.35</c:v>
                </c:pt>
                <c:pt idx="603">
                  <c:v>8.29</c:v>
                </c:pt>
                <c:pt idx="604">
                  <c:v>8.05</c:v>
                </c:pt>
                <c:pt idx="605">
                  <c:v>7.89</c:v>
                </c:pt>
                <c:pt idx="606">
                  <c:v>7.86</c:v>
                </c:pt>
                <c:pt idx="607">
                  <c:v>7.76</c:v>
                </c:pt>
                <c:pt idx="608">
                  <c:v>7.57</c:v>
                </c:pt>
                <c:pt idx="609">
                  <c:v>7.19</c:v>
                </c:pt>
                <c:pt idx="610">
                  <c:v>6.94</c:v>
                </c:pt>
                <c:pt idx="611">
                  <c:v>6.79</c:v>
                </c:pt>
                <c:pt idx="612">
                  <c:v>6.61</c:v>
                </c:pt>
                <c:pt idx="613">
                  <c:v>6.32</c:v>
                </c:pt>
                <c:pt idx="614">
                  <c:v>6.03</c:v>
                </c:pt>
                <c:pt idx="615">
                  <c:v>5.92</c:v>
                </c:pt>
                <c:pt idx="616">
                  <c:v>5.95</c:v>
                </c:pt>
                <c:pt idx="617">
                  <c:v>5.89</c:v>
                </c:pt>
                <c:pt idx="618">
                  <c:v>5.74</c:v>
                </c:pt>
                <c:pt idx="619">
                  <c:v>5.69</c:v>
                </c:pt>
                <c:pt idx="620">
                  <c:v>5.79</c:v>
                </c:pt>
                <c:pt idx="621">
                  <c:v>5.89</c:v>
                </c:pt>
                <c:pt idx="622">
                  <c:v>5.78</c:v>
                </c:pt>
                <c:pt idx="623">
                  <c:v>5.61</c:v>
                </c:pt>
                <c:pt idx="624">
                  <c:v>5.59</c:v>
                </c:pt>
                <c:pt idx="625">
                  <c:v>5.66</c:v>
                </c:pt>
                <c:pt idx="626">
                  <c:v>5.67</c:v>
                </c:pt>
                <c:pt idx="627">
                  <c:v>5.47</c:v>
                </c:pt>
                <c:pt idx="628">
                  <c:v>5.17</c:v>
                </c:pt>
                <c:pt idx="629">
                  <c:v>4.81</c:v>
                </c:pt>
                <c:pt idx="630">
                  <c:v>4.46</c:v>
                </c:pt>
                <c:pt idx="631">
                  <c:v>4.12</c:v>
                </c:pt>
                <c:pt idx="632">
                  <c:v>3.87</c:v>
                </c:pt>
                <c:pt idx="633">
                  <c:v>3.78</c:v>
                </c:pt>
                <c:pt idx="634">
                  <c:v>3.88</c:v>
                </c:pt>
                <c:pt idx="635">
                  <c:v>4</c:v>
                </c:pt>
                <c:pt idx="636">
                  <c:v>4.09</c:v>
                </c:pt>
                <c:pt idx="637">
                  <c:v>4.02</c:v>
                </c:pt>
                <c:pt idx="638">
                  <c:v>3.79</c:v>
                </c:pt>
                <c:pt idx="639">
                  <c:v>3.53</c:v>
                </c:pt>
                <c:pt idx="640">
                  <c:v>3.29</c:v>
                </c:pt>
                <c:pt idx="641">
                  <c:v>3.17</c:v>
                </c:pt>
                <c:pt idx="642">
                  <c:v>3.14</c:v>
                </c:pt>
                <c:pt idx="643">
                  <c:v>3.13</c:v>
                </c:pt>
                <c:pt idx="644">
                  <c:v>3.18</c:v>
                </c:pt>
                <c:pt idx="645">
                  <c:v>3.31</c:v>
                </c:pt>
                <c:pt idx="646">
                  <c:v>3.74</c:v>
                </c:pt>
                <c:pt idx="647">
                  <c:v>4.41</c:v>
                </c:pt>
                <c:pt idx="648">
                  <c:v>4.85</c:v>
                </c:pt>
                <c:pt idx="649">
                  <c:v>5.4</c:v>
                </c:pt>
                <c:pt idx="650">
                  <c:v>5.8</c:v>
                </c:pt>
                <c:pt idx="651">
                  <c:v>6.27</c:v>
                </c:pt>
                <c:pt idx="652">
                  <c:v>6.8</c:v>
                </c:pt>
                <c:pt idx="653">
                  <c:v>7.27</c:v>
                </c:pt>
                <c:pt idx="654">
                  <c:v>7.2</c:v>
                </c:pt>
                <c:pt idx="655">
                  <c:v>6.7</c:v>
                </c:pt>
                <c:pt idx="656">
                  <c:v>6.21</c:v>
                </c:pt>
                <c:pt idx="657">
                  <c:v>5.8</c:v>
                </c:pt>
                <c:pt idx="658">
                  <c:v>5.79</c:v>
                </c:pt>
                <c:pt idx="659">
                  <c:v>5.84</c:v>
                </c:pt>
                <c:pt idx="660">
                  <c:v>6.03</c:v>
                </c:pt>
                <c:pt idx="661">
                  <c:v>6.34</c:v>
                </c:pt>
                <c:pt idx="662">
                  <c:v>6.55</c:v>
                </c:pt>
                <c:pt idx="663">
                  <c:v>7.01</c:v>
                </c:pt>
                <c:pt idx="664">
                  <c:v>7.37</c:v>
                </c:pt>
                <c:pt idx="665">
                  <c:v>7.68</c:v>
                </c:pt>
                <c:pt idx="666">
                  <c:v>8.04</c:v>
                </c:pt>
                <c:pt idx="667">
                  <c:v>8.53</c:v>
                </c:pt>
                <c:pt idx="668">
                  <c:v>8.85</c:v>
                </c:pt>
                <c:pt idx="669">
                  <c:v>8.83</c:v>
                </c:pt>
                <c:pt idx="670">
                  <c:v>8.75</c:v>
                </c:pt>
                <c:pt idx="671">
                  <c:v>8.86</c:v>
                </c:pt>
                <c:pt idx="672">
                  <c:v>8.95</c:v>
                </c:pt>
                <c:pt idx="673">
                  <c:v>8.99</c:v>
                </c:pt>
                <c:pt idx="674">
                  <c:v>9.15</c:v>
                </c:pt>
                <c:pt idx="675">
                  <c:v>9.44</c:v>
                </c:pt>
                <c:pt idx="676">
                  <c:v>10.1</c:v>
                </c:pt>
                <c:pt idx="677">
                  <c:v>10.58</c:v>
                </c:pt>
                <c:pt idx="678">
                  <c:v>9.95</c:v>
                </c:pt>
                <c:pt idx="679">
                  <c:v>9.29</c:v>
                </c:pt>
                <c:pt idx="680">
                  <c:v>8.92</c:v>
                </c:pt>
                <c:pt idx="681">
                  <c:v>8.68</c:v>
                </c:pt>
                <c:pt idx="682">
                  <c:v>8.37</c:v>
                </c:pt>
                <c:pt idx="683">
                  <c:v>7.98</c:v>
                </c:pt>
                <c:pt idx="684">
                  <c:v>7.28</c:v>
                </c:pt>
                <c:pt idx="685">
                  <c:v>6.39</c:v>
                </c:pt>
                <c:pt idx="686">
                  <c:v>6.01</c:v>
                </c:pt>
                <c:pt idx="687">
                  <c:v>5.83</c:v>
                </c:pt>
                <c:pt idx="688">
                  <c:v>5.4</c:v>
                </c:pt>
                <c:pt idx="689">
                  <c:v>5.29</c:v>
                </c:pt>
                <c:pt idx="690">
                  <c:v>5.26</c:v>
                </c:pt>
                <c:pt idx="691">
                  <c:v>4.73</c:v>
                </c:pt>
                <c:pt idx="692">
                  <c:v>4.82</c:v>
                </c:pt>
                <c:pt idx="693">
                  <c:v>4.86</c:v>
                </c:pt>
                <c:pt idx="694">
                  <c:v>4.99</c:v>
                </c:pt>
                <c:pt idx="695">
                  <c:v>4.94</c:v>
                </c:pt>
                <c:pt idx="696">
                  <c:v>4.87</c:v>
                </c:pt>
                <c:pt idx="697">
                  <c:v>4.7</c:v>
                </c:pt>
                <c:pt idx="698">
                  <c:v>4.44</c:v>
                </c:pt>
                <c:pt idx="699">
                  <c:v>4.29</c:v>
                </c:pt>
                <c:pt idx="700">
                  <c:v>4.11</c:v>
                </c:pt>
                <c:pt idx="701">
                  <c:v>3.91</c:v>
                </c:pt>
                <c:pt idx="702">
                  <c:v>3.79</c:v>
                </c:pt>
                <c:pt idx="703">
                  <c:v>3.72</c:v>
                </c:pt>
                <c:pt idx="704">
                  <c:v>3.58</c:v>
                </c:pt>
                <c:pt idx="705">
                  <c:v>3.37</c:v>
                </c:pt>
                <c:pt idx="706">
                  <c:v>2.98</c:v>
                </c:pt>
                <c:pt idx="707">
                  <c:v>2.66</c:v>
                </c:pt>
                <c:pt idx="708">
                  <c:v>2.47</c:v>
                </c:pt>
                <c:pt idx="709">
                  <c:v>2.37</c:v>
                </c:pt>
                <c:pt idx="710">
                  <c:v>2.32</c:v>
                </c:pt>
                <c:pt idx="711">
                  <c:v>2.16</c:v>
                </c:pt>
                <c:pt idx="712">
                  <c:v>2.05</c:v>
                </c:pt>
                <c:pt idx="713">
                  <c:v>2.08</c:v>
                </c:pt>
                <c:pt idx="714">
                  <c:v>2.23</c:v>
                </c:pt>
                <c:pt idx="715">
                  <c:v>2.44</c:v>
                </c:pt>
                <c:pt idx="716">
                  <c:v>2.68</c:v>
                </c:pt>
                <c:pt idx="717">
                  <c:v>2.98</c:v>
                </c:pt>
                <c:pt idx="718">
                  <c:v>3.37</c:v>
                </c:pt>
                <c:pt idx="719">
                  <c:v>3.79</c:v>
                </c:pt>
                <c:pt idx="720">
                  <c:v>4.07</c:v>
                </c:pt>
                <c:pt idx="721">
                  <c:v>4.56</c:v>
                </c:pt>
                <c:pt idx="722">
                  <c:v>4.69</c:v>
                </c:pt>
                <c:pt idx="723">
                  <c:v>5.16</c:v>
                </c:pt>
                <c:pt idx="724">
                  <c:v>5.7</c:v>
                </c:pt>
                <c:pt idx="725">
                  <c:v>5.97</c:v>
                </c:pt>
                <c:pt idx="726">
                  <c:v>5.93</c:v>
                </c:pt>
                <c:pt idx="727">
                  <c:v>5.49</c:v>
                </c:pt>
                <c:pt idx="728">
                  <c:v>5.35</c:v>
                </c:pt>
                <c:pt idx="729">
                  <c:v>5.25</c:v>
                </c:pt>
                <c:pt idx="730">
                  <c:v>5.19</c:v>
                </c:pt>
                <c:pt idx="731">
                  <c:v>4.88</c:v>
                </c:pt>
                <c:pt idx="732">
                  <c:v>4.7</c:v>
                </c:pt>
                <c:pt idx="733">
                  <c:v>4.75</c:v>
                </c:pt>
                <c:pt idx="734">
                  <c:v>4.62</c:v>
                </c:pt>
                <c:pt idx="735">
                  <c:v>4.44</c:v>
                </c:pt>
                <c:pt idx="736">
                  <c:v>4.21</c:v>
                </c:pt>
                <c:pt idx="737">
                  <c:v>4</c:v>
                </c:pt>
                <c:pt idx="738">
                  <c:v>3.79</c:v>
                </c:pt>
                <c:pt idx="739">
                  <c:v>3.47</c:v>
                </c:pt>
                <c:pt idx="740">
                  <c:v>3.15</c:v>
                </c:pt>
                <c:pt idx="741">
                  <c:v>2.87</c:v>
                </c:pt>
                <c:pt idx="742">
                  <c:v>2.68</c:v>
                </c:pt>
                <c:pt idx="743">
                  <c:v>2.65</c:v>
                </c:pt>
                <c:pt idx="744">
                  <c:v>2.66</c:v>
                </c:pt>
                <c:pt idx="745">
                  <c:v>2.58</c:v>
                </c:pt>
                <c:pt idx="746">
                  <c:v>2.49</c:v>
                </c:pt>
                <c:pt idx="747">
                  <c:v>2.48</c:v>
                </c:pt>
                <c:pt idx="748">
                  <c:v>2.6</c:v>
                </c:pt>
                <c:pt idx="749">
                  <c:v>2.66</c:v>
                </c:pt>
                <c:pt idx="750">
                  <c:v>2.62</c:v>
                </c:pt>
                <c:pt idx="751">
                  <c:v>2.57</c:v>
                </c:pt>
                <c:pt idx="752">
                  <c:v>2.54</c:v>
                </c:pt>
                <c:pt idx="753">
                  <c:v>2.58</c:v>
                </c:pt>
                <c:pt idx="754">
                  <c:v>2.7</c:v>
                </c:pt>
                <c:pt idx="755">
                  <c:v>2.86</c:v>
                </c:pt>
                <c:pt idx="756">
                  <c:v>2.99</c:v>
                </c:pt>
                <c:pt idx="757">
                  <c:v>3.01</c:v>
                </c:pt>
                <c:pt idx="758">
                  <c:v>2.95</c:v>
                </c:pt>
                <c:pt idx="759">
                  <c:v>2.85</c:v>
                </c:pt>
                <c:pt idx="760">
                  <c:v>2.74</c:v>
                </c:pt>
                <c:pt idx="761">
                  <c:v>2.71</c:v>
                </c:pt>
                <c:pt idx="762">
                  <c:v>2.73</c:v>
                </c:pt>
                <c:pt idx="763">
                  <c:v>2.93</c:v>
                </c:pt>
                <c:pt idx="764">
                  <c:v>3.3</c:v>
                </c:pt>
                <c:pt idx="765">
                  <c:v>3.87</c:v>
                </c:pt>
                <c:pt idx="766">
                  <c:v>4.5</c:v>
                </c:pt>
                <c:pt idx="767">
                  <c:v>4.94</c:v>
                </c:pt>
                <c:pt idx="768">
                  <c:v>5.26</c:v>
                </c:pt>
                <c:pt idx="769">
                  <c:v>5.59</c:v>
                </c:pt>
                <c:pt idx="770">
                  <c:v>5.94</c:v>
                </c:pt>
                <c:pt idx="771">
                  <c:v>6.27</c:v>
                </c:pt>
                <c:pt idx="772">
                  <c:v>6.47</c:v>
                </c:pt>
                <c:pt idx="773">
                  <c:v>6.59</c:v>
                </c:pt>
                <c:pt idx="774">
                  <c:v>6.72</c:v>
                </c:pt>
                <c:pt idx="775">
                  <c:v>6.83</c:v>
                </c:pt>
                <c:pt idx="776">
                  <c:v>6.79</c:v>
                </c:pt>
                <c:pt idx="777">
                  <c:v>6.71</c:v>
                </c:pt>
                <c:pt idx="778">
                  <c:v>6.92</c:v>
                </c:pt>
                <c:pt idx="779">
                  <c:v>7.43</c:v>
                </c:pt>
                <c:pt idx="780">
                  <c:v>7.79</c:v>
                </c:pt>
                <c:pt idx="781">
                  <c:v>7.82</c:v>
                </c:pt>
                <c:pt idx="782">
                  <c:v>7.7</c:v>
                </c:pt>
                <c:pt idx="783">
                  <c:v>7.63</c:v>
                </c:pt>
                <c:pt idx="784">
                  <c:v>7.38</c:v>
                </c:pt>
                <c:pt idx="785">
                  <c:v>7.14</c:v>
                </c:pt>
                <c:pt idx="786">
                  <c:v>7.11</c:v>
                </c:pt>
                <c:pt idx="787">
                  <c:v>7.14</c:v>
                </c:pt>
                <c:pt idx="788">
                  <c:v>7.22</c:v>
                </c:pt>
                <c:pt idx="789">
                  <c:v>7.14</c:v>
                </c:pt>
                <c:pt idx="790">
                  <c:v>6.99</c:v>
                </c:pt>
                <c:pt idx="791">
                  <c:v>6.81</c:v>
                </c:pt>
                <c:pt idx="792">
                  <c:v>6.7</c:v>
                </c:pt>
                <c:pt idx="793">
                  <c:v>6.41</c:v>
                </c:pt>
                <c:pt idx="794">
                  <c:v>6.32</c:v>
                </c:pt>
                <c:pt idx="795">
                  <c:v>6.24</c:v>
                </c:pt>
                <c:pt idx="796">
                  <c:v>6.07</c:v>
                </c:pt>
                <c:pt idx="797">
                  <c:v>5.89</c:v>
                </c:pt>
                <c:pt idx="798">
                  <c:v>5.92</c:v>
                </c:pt>
                <c:pt idx="799">
                  <c:v>6.09</c:v>
                </c:pt>
                <c:pt idx="800">
                  <c:v>6.3</c:v>
                </c:pt>
                <c:pt idx="801">
                  <c:v>6.48</c:v>
                </c:pt>
                <c:pt idx="802">
                  <c:v>6.43</c:v>
                </c:pt>
                <c:pt idx="803">
                  <c:v>6.56</c:v>
                </c:pt>
                <c:pt idx="804">
                  <c:v>6.79</c:v>
                </c:pt>
                <c:pt idx="805">
                  <c:v>6.98</c:v>
                </c:pt>
                <c:pt idx="806">
                  <c:v>7.11</c:v>
                </c:pt>
                <c:pt idx="807">
                  <c:v>7.27</c:v>
                </c:pt>
                <c:pt idx="808">
                  <c:v>7.35</c:v>
                </c:pt>
                <c:pt idx="809">
                  <c:v>7.21</c:v>
                </c:pt>
                <c:pt idx="810">
                  <c:v>7.16</c:v>
                </c:pt>
                <c:pt idx="811">
                  <c:v>7.38</c:v>
                </c:pt>
                <c:pt idx="812">
                  <c:v>7.84</c:v>
                </c:pt>
                <c:pt idx="813">
                  <c:v>8.43</c:v>
                </c:pt>
                <c:pt idx="814">
                  <c:v>9.03</c:v>
                </c:pt>
                <c:pt idx="815">
                  <c:v>9.68</c:v>
                </c:pt>
                <c:pt idx="816">
                  <c:v>10.38</c:v>
                </c:pt>
                <c:pt idx="817">
                  <c:v>11.06</c:v>
                </c:pt>
                <c:pt idx="818">
                  <c:v>11.69</c:v>
                </c:pt>
                <c:pt idx="819">
                  <c:v>11.97</c:v>
                </c:pt>
                <c:pt idx="820">
                  <c:v>11.94</c:v>
                </c:pt>
                <c:pt idx="821">
                  <c:v>11.84</c:v>
                </c:pt>
                <c:pt idx="822">
                  <c:v>11.44</c:v>
                </c:pt>
                <c:pt idx="823">
                  <c:v>10.75</c:v>
                </c:pt>
                <c:pt idx="824">
                  <c:v>10.51</c:v>
                </c:pt>
                <c:pt idx="825">
                  <c:v>10.44</c:v>
                </c:pt>
                <c:pt idx="826">
                  <c:v>10.22</c:v>
                </c:pt>
                <c:pt idx="827">
                  <c:v>9.97</c:v>
                </c:pt>
                <c:pt idx="828">
                  <c:v>9.71</c:v>
                </c:pt>
                <c:pt idx="829">
                  <c:v>9.74</c:v>
                </c:pt>
                <c:pt idx="830">
                  <c:v>10.07</c:v>
                </c:pt>
                <c:pt idx="831">
                  <c:v>10.33</c:v>
                </c:pt>
                <c:pt idx="832">
                  <c:v>10.15</c:v>
                </c:pt>
                <c:pt idx="833">
                  <c:v>9.93</c:v>
                </c:pt>
                <c:pt idx="834">
                  <c:v>9.87</c:v>
                </c:pt>
                <c:pt idx="835">
                  <c:v>9.81</c:v>
                </c:pt>
                <c:pt idx="836">
                  <c:v>9.78</c:v>
                </c:pt>
                <c:pt idx="837">
                  <c:v>9.66</c:v>
                </c:pt>
                <c:pt idx="838">
                  <c:v>9.62</c:v>
                </c:pt>
                <c:pt idx="839">
                  <c:v>9.84</c:v>
                </c:pt>
                <c:pt idx="840">
                  <c:v>10.03</c:v>
                </c:pt>
                <c:pt idx="841">
                  <c:v>10.03</c:v>
                </c:pt>
                <c:pt idx="842">
                  <c:v>9.9</c:v>
                </c:pt>
                <c:pt idx="843">
                  <c:v>9.88</c:v>
                </c:pt>
                <c:pt idx="844">
                  <c:v>10.09</c:v>
                </c:pt>
                <c:pt idx="845">
                  <c:v>10.27</c:v>
                </c:pt>
                <c:pt idx="846">
                  <c:v>10.4</c:v>
                </c:pt>
                <c:pt idx="847">
                  <c:v>10.54</c:v>
                </c:pt>
                <c:pt idx="848">
                  <c:v>10.51</c:v>
                </c:pt>
                <c:pt idx="849">
                  <c:v>10.38</c:v>
                </c:pt>
                <c:pt idx="850">
                  <c:v>10.22</c:v>
                </c:pt>
                <c:pt idx="851">
                  <c:v>10.27</c:v>
                </c:pt>
                <c:pt idx="852">
                  <c:v>10.43</c:v>
                </c:pt>
                <c:pt idx="853">
                  <c:v>10.58</c:v>
                </c:pt>
                <c:pt idx="854">
                  <c:v>10.53</c:v>
                </c:pt>
                <c:pt idx="855">
                  <c:v>10.23</c:v>
                </c:pt>
                <c:pt idx="856">
                  <c:v>9.92</c:v>
                </c:pt>
                <c:pt idx="857">
                  <c:v>9.78</c:v>
                </c:pt>
                <c:pt idx="858">
                  <c:v>9.75</c:v>
                </c:pt>
                <c:pt idx="859">
                  <c:v>9.67</c:v>
                </c:pt>
                <c:pt idx="860">
                  <c:v>9.75</c:v>
                </c:pt>
                <c:pt idx="861">
                  <c:v>9.95</c:v>
                </c:pt>
                <c:pt idx="862">
                  <c:v>10.24</c:v>
                </c:pt>
                <c:pt idx="863">
                  <c:v>10.54</c:v>
                </c:pt>
                <c:pt idx="864">
                  <c:v>10.66</c:v>
                </c:pt>
                <c:pt idx="865">
                  <c:v>10.6</c:v>
                </c:pt>
                <c:pt idx="866">
                  <c:v>10.67</c:v>
                </c:pt>
                <c:pt idx="867">
                  <c:v>10.73</c:v>
                </c:pt>
                <c:pt idx="868">
                  <c:v>10.82</c:v>
                </c:pt>
                <c:pt idx="869">
                  <c:v>10.89</c:v>
                </c:pt>
                <c:pt idx="870">
                  <c:v>10.52</c:v>
                </c:pt>
                <c:pt idx="871">
                  <c:v>10.45</c:v>
                </c:pt>
                <c:pt idx="872">
                  <c:v>10.57</c:v>
                </c:pt>
                <c:pt idx="873">
                  <c:v>10.45</c:v>
                </c:pt>
                <c:pt idx="874">
                  <c:v>10.48</c:v>
                </c:pt>
                <c:pt idx="875">
                  <c:v>10.8</c:v>
                </c:pt>
                <c:pt idx="876">
                  <c:v>10.88</c:v>
                </c:pt>
                <c:pt idx="877">
                  <c:v>11.06</c:v>
                </c:pt>
                <c:pt idx="878">
                  <c:v>11.22</c:v>
                </c:pt>
                <c:pt idx="879">
                  <c:v>11.55</c:v>
                </c:pt>
                <c:pt idx="880">
                  <c:v>11.76</c:v>
                </c:pt>
                <c:pt idx="881">
                  <c:v>11.78</c:v>
                </c:pt>
                <c:pt idx="882">
                  <c:v>11.91</c:v>
                </c:pt>
                <c:pt idx="883">
                  <c:v>12.05</c:v>
                </c:pt>
                <c:pt idx="884">
                  <c:v>12.13</c:v>
                </c:pt>
                <c:pt idx="885">
                  <c:v>12.18</c:v>
                </c:pt>
                <c:pt idx="886">
                  <c:v>12.29</c:v>
                </c:pt>
                <c:pt idx="887">
                  <c:v>12.58</c:v>
                </c:pt>
                <c:pt idx="888">
                  <c:v>12.81</c:v>
                </c:pt>
                <c:pt idx="889">
                  <c:v>12.84</c:v>
                </c:pt>
                <c:pt idx="890">
                  <c:v>12.76</c:v>
                </c:pt>
                <c:pt idx="891">
                  <c:v>12.68</c:v>
                </c:pt>
                <c:pt idx="892">
                  <c:v>12.49</c:v>
                </c:pt>
                <c:pt idx="893">
                  <c:v>12.32</c:v>
                </c:pt>
                <c:pt idx="894">
                  <c:v>12.15</c:v>
                </c:pt>
                <c:pt idx="895">
                  <c:v>12.1</c:v>
                </c:pt>
                <c:pt idx="896">
                  <c:v>12.03</c:v>
                </c:pt>
                <c:pt idx="897">
                  <c:v>11.91</c:v>
                </c:pt>
                <c:pt idx="898">
                  <c:v>11.85</c:v>
                </c:pt>
                <c:pt idx="899">
                  <c:v>11.9</c:v>
                </c:pt>
                <c:pt idx="900">
                  <c:v>11.99</c:v>
                </c:pt>
                <c:pt idx="901">
                  <c:v>12.05</c:v>
                </c:pt>
                <c:pt idx="902">
                  <c:v>12.2</c:v>
                </c:pt>
                <c:pt idx="903">
                  <c:v>12.41</c:v>
                </c:pt>
                <c:pt idx="904">
                  <c:v>12.53</c:v>
                </c:pt>
                <c:pt idx="905">
                  <c:v>12.36</c:v>
                </c:pt>
                <c:pt idx="906">
                  <c:v>12.17</c:v>
                </c:pt>
                <c:pt idx="907">
                  <c:v>12.21</c:v>
                </c:pt>
                <c:pt idx="908">
                  <c:v>12.4</c:v>
                </c:pt>
                <c:pt idx="909">
                  <c:v>12.67</c:v>
                </c:pt>
                <c:pt idx="910">
                  <c:v>12.81</c:v>
                </c:pt>
                <c:pt idx="911">
                  <c:v>12.8</c:v>
                </c:pt>
                <c:pt idx="912">
                  <c:v>12.69</c:v>
                </c:pt>
                <c:pt idx="913">
                  <c:v>12.51</c:v>
                </c:pt>
                <c:pt idx="914">
                  <c:v>12.32</c:v>
                </c:pt>
                <c:pt idx="915">
                  <c:v>12.15</c:v>
                </c:pt>
                <c:pt idx="916">
                  <c:v>12.06</c:v>
                </c:pt>
                <c:pt idx="917">
                  <c:v>12.01</c:v>
                </c:pt>
                <c:pt idx="918">
                  <c:v>11.97</c:v>
                </c:pt>
                <c:pt idx="919">
                  <c:v>11.9</c:v>
                </c:pt>
                <c:pt idx="920">
                  <c:v>11.95</c:v>
                </c:pt>
                <c:pt idx="921">
                  <c:v>12.21</c:v>
                </c:pt>
                <c:pt idx="922">
                  <c:v>12.36</c:v>
                </c:pt>
                <c:pt idx="923">
                  <c:v>12.41</c:v>
                </c:pt>
                <c:pt idx="924">
                  <c:v>12.51</c:v>
                </c:pt>
                <c:pt idx="925">
                  <c:v>12.41</c:v>
                </c:pt>
                <c:pt idx="926">
                  <c:v>12.18</c:v>
                </c:pt>
                <c:pt idx="927">
                  <c:v>11.71</c:v>
                </c:pt>
                <c:pt idx="928">
                  <c:v>11.03</c:v>
                </c:pt>
                <c:pt idx="929">
                  <c:v>10.48</c:v>
                </c:pt>
                <c:pt idx="930">
                  <c:v>10.07</c:v>
                </c:pt>
                <c:pt idx="931">
                  <c:v>9.85</c:v>
                </c:pt>
                <c:pt idx="932">
                  <c:v>9.75</c:v>
                </c:pt>
                <c:pt idx="933">
                  <c:v>9.75</c:v>
                </c:pt>
                <c:pt idx="934">
                  <c:v>9.87</c:v>
                </c:pt>
                <c:pt idx="935">
                  <c:v>9.85</c:v>
                </c:pt>
                <c:pt idx="936">
                  <c:v>9.85</c:v>
                </c:pt>
                <c:pt idx="937">
                  <c:v>9.93</c:v>
                </c:pt>
                <c:pt idx="938">
                  <c:v>9.86</c:v>
                </c:pt>
                <c:pt idx="939">
                  <c:v>9.85</c:v>
                </c:pt>
                <c:pt idx="940">
                  <c:v>9.86</c:v>
                </c:pt>
                <c:pt idx="941">
                  <c:v>9.85</c:v>
                </c:pt>
                <c:pt idx="942">
                  <c:v>10.15</c:v>
                </c:pt>
                <c:pt idx="943">
                  <c:v>10.44</c:v>
                </c:pt>
                <c:pt idx="944">
                  <c:v>10.45</c:v>
                </c:pt>
                <c:pt idx="945">
                  <c:v>10.15</c:v>
                </c:pt>
                <c:pt idx="946">
                  <c:v>9.87</c:v>
                </c:pt>
                <c:pt idx="947">
                  <c:v>9.7</c:v>
                </c:pt>
                <c:pt idx="948">
                  <c:v>9.57</c:v>
                </c:pt>
                <c:pt idx="949">
                  <c:v>9.5</c:v>
                </c:pt>
                <c:pt idx="950">
                  <c:v>9.3</c:v>
                </c:pt>
                <c:pt idx="951">
                  <c:v>9.14</c:v>
                </c:pt>
                <c:pt idx="952">
                  <c:v>9.01</c:v>
                </c:pt>
                <c:pt idx="953">
                  <c:v>8.87</c:v>
                </c:pt>
                <c:pt idx="954">
                  <c:v>8.64</c:v>
                </c:pt>
                <c:pt idx="955">
                  <c:v>8.14</c:v>
                </c:pt>
                <c:pt idx="956">
                  <c:v>7.43</c:v>
                </c:pt>
                <c:pt idx="957">
                  <c:v>6.67</c:v>
                </c:pt>
                <c:pt idx="958">
                  <c:v>6.14</c:v>
                </c:pt>
                <c:pt idx="959">
                  <c:v>5.98</c:v>
                </c:pt>
                <c:pt idx="960">
                  <c:v>5.92</c:v>
                </c:pt>
                <c:pt idx="961">
                  <c:v>5.95</c:v>
                </c:pt>
                <c:pt idx="962">
                  <c:v>6.11</c:v>
                </c:pt>
                <c:pt idx="963">
                  <c:v>6.38</c:v>
                </c:pt>
                <c:pt idx="964">
                  <c:v>6.61</c:v>
                </c:pt>
                <c:pt idx="965">
                  <c:v>6.81</c:v>
                </c:pt>
                <c:pt idx="966">
                  <c:v>6.65</c:v>
                </c:pt>
                <c:pt idx="967">
                  <c:v>6.09</c:v>
                </c:pt>
                <c:pt idx="968">
                  <c:v>5.48</c:v>
                </c:pt>
                <c:pt idx="969">
                  <c:v>4.89</c:v>
                </c:pt>
                <c:pt idx="970">
                  <c:v>4.41</c:v>
                </c:pt>
                <c:pt idx="971">
                  <c:v>4.17</c:v>
                </c:pt>
                <c:pt idx="972">
                  <c:v>4.2</c:v>
                </c:pt>
                <c:pt idx="973">
                  <c:v>4.21</c:v>
                </c:pt>
                <c:pt idx="974">
                  <c:v>4.22</c:v>
                </c:pt>
                <c:pt idx="975">
                  <c:v>4.19</c:v>
                </c:pt>
                <c:pt idx="976">
                  <c:v>4.29</c:v>
                </c:pt>
                <c:pt idx="977">
                  <c:v>4.34</c:v>
                </c:pt>
                <c:pt idx="978">
                  <c:v>4.19</c:v>
                </c:pt>
                <c:pt idx="979">
                  <c:v>4.13</c:v>
                </c:pt>
                <c:pt idx="980">
                  <c:v>4.07</c:v>
                </c:pt>
                <c:pt idx="981">
                  <c:v>3.96</c:v>
                </c:pt>
                <c:pt idx="982">
                  <c:v>3.74</c:v>
                </c:pt>
                <c:pt idx="983">
                  <c:v>3.43</c:v>
                </c:pt>
                <c:pt idx="984">
                  <c:v>3.27</c:v>
                </c:pt>
                <c:pt idx="985">
                  <c:v>3.29</c:v>
                </c:pt>
                <c:pt idx="986">
                  <c:v>3.45</c:v>
                </c:pt>
                <c:pt idx="987">
                  <c:v>3.48</c:v>
                </c:pt>
                <c:pt idx="988">
                  <c:v>3.35</c:v>
                </c:pt>
                <c:pt idx="989">
                  <c:v>3.21</c:v>
                </c:pt>
                <c:pt idx="990">
                  <c:v>3.1</c:v>
                </c:pt>
                <c:pt idx="991">
                  <c:v>2.94</c:v>
                </c:pt>
                <c:pt idx="992">
                  <c:v>2.76</c:v>
                </c:pt>
                <c:pt idx="993">
                  <c:v>2.52</c:v>
                </c:pt>
                <c:pt idx="994">
                  <c:v>2.17</c:v>
                </c:pt>
                <c:pt idx="995">
                  <c:v>1.76</c:v>
                </c:pt>
                <c:pt idx="996">
                  <c:v>1.4</c:v>
                </c:pt>
                <c:pt idx="997">
                  <c:v>1.29</c:v>
                </c:pt>
                <c:pt idx="998">
                  <c:v>1.33</c:v>
                </c:pt>
                <c:pt idx="999">
                  <c:v>1.55</c:v>
                </c:pt>
                <c:pt idx="1000">
                  <c:v>1.73</c:v>
                </c:pt>
                <c:pt idx="1001">
                  <c:v>1.85</c:v>
                </c:pt>
                <c:pt idx="1002">
                  <c:v>2.05</c:v>
                </c:pt>
                <c:pt idx="1003">
                  <c:v>2.21</c:v>
                </c:pt>
                <c:pt idx="1004">
                  <c:v>2.23</c:v>
                </c:pt>
                <c:pt idx="1005">
                  <c:v>2.04</c:v>
                </c:pt>
                <c:pt idx="1006">
                  <c:v>1.88</c:v>
                </c:pt>
                <c:pt idx="1007">
                  <c:v>1.87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Sheet4!$N$2:$N$1009</c:f>
              <c:numCache>
                <c:formatCode>General</c:formatCode>
                <c:ptCount val="1008"/>
                <c:pt idx="0">
                  <c:v>7.69240268767915</c:v>
                </c:pt>
                <c:pt idx="1">
                  <c:v>7.88782778573875</c:v>
                </c:pt>
                <c:pt idx="2">
                  <c:v>8.64623750908393</c:v>
                </c:pt>
                <c:pt idx="3">
                  <c:v>9.01019124801948</c:v>
                </c:pt>
                <c:pt idx="4">
                  <c:v>8.65135691454044</c:v>
                </c:pt>
                <c:pt idx="5">
                  <c:v>8.46029359566759</c:v>
                </c:pt>
                <c:pt idx="6">
                  <c:v>8.21929124427076</c:v>
                </c:pt>
                <c:pt idx="7">
                  <c:v>8.31419905682499</c:v>
                </c:pt>
                <c:pt idx="8">
                  <c:v>8.14148200443552</c:v>
                </c:pt>
                <c:pt idx="9">
                  <c:v>8.31482315063148</c:v>
                </c:pt>
                <c:pt idx="10">
                  <c:v>8.57717461809884</c:v>
                </c:pt>
                <c:pt idx="11">
                  <c:v>9.05776890545893</c:v>
                </c:pt>
                <c:pt idx="12">
                  <c:v>9.41941448363787</c:v>
                </c:pt>
                <c:pt idx="13">
                  <c:v>9.50273847428559</c:v>
                </c:pt>
                <c:pt idx="14">
                  <c:v>9.37699013143711</c:v>
                </c:pt>
                <c:pt idx="15">
                  <c:v>9.07193419766072</c:v>
                </c:pt>
                <c:pt idx="16">
                  <c:v>9.24353154775116</c:v>
                </c:pt>
                <c:pt idx="17">
                  <c:v>9.17621301445699</c:v>
                </c:pt>
                <c:pt idx="18">
                  <c:v>9.09856740744195</c:v>
                </c:pt>
                <c:pt idx="19">
                  <c:v>8.90119935758491</c:v>
                </c:pt>
                <c:pt idx="20">
                  <c:v>8.89241685379578</c:v>
                </c:pt>
                <c:pt idx="21">
                  <c:v>8.99274723753738</c:v>
                </c:pt>
                <c:pt idx="22">
                  <c:v>8.93356483731969</c:v>
                </c:pt>
                <c:pt idx="23">
                  <c:v>9.01340346154628</c:v>
                </c:pt>
                <c:pt idx="24">
                  <c:v>8.94361868869249</c:v>
                </c:pt>
                <c:pt idx="25">
                  <c:v>8.94321593244333</c:v>
                </c:pt>
                <c:pt idx="26">
                  <c:v>9.00228388782248</c:v>
                </c:pt>
                <c:pt idx="27">
                  <c:v>8.98139173619456</c:v>
                </c:pt>
                <c:pt idx="28">
                  <c:v>8.86058156246935</c:v>
                </c:pt>
                <c:pt idx="29">
                  <c:v>8.83911714177371</c:v>
                </c:pt>
                <c:pt idx="30">
                  <c:v>9.07653541721842</c:v>
                </c:pt>
                <c:pt idx="31">
                  <c:v>9.08449680406525</c:v>
                </c:pt>
                <c:pt idx="32">
                  <c:v>8.55386739702016</c:v>
                </c:pt>
                <c:pt idx="33">
                  <c:v>7.51495860932813</c:v>
                </c:pt>
                <c:pt idx="34">
                  <c:v>6.97420537229983</c:v>
                </c:pt>
                <c:pt idx="35">
                  <c:v>6.99084144180927</c:v>
                </c:pt>
                <c:pt idx="36">
                  <c:v>7.16667775680582</c:v>
                </c:pt>
                <c:pt idx="37">
                  <c:v>7.12320395161104</c:v>
                </c:pt>
                <c:pt idx="38">
                  <c:v>6.94999977005067</c:v>
                </c:pt>
                <c:pt idx="39">
                  <c:v>7.42446479093529</c:v>
                </c:pt>
                <c:pt idx="40">
                  <c:v>7.49018889683413</c:v>
                </c:pt>
                <c:pt idx="41">
                  <c:v>6.32959000094611</c:v>
                </c:pt>
                <c:pt idx="42">
                  <c:v>6.19550063957554</c:v>
                </c:pt>
                <c:pt idx="43">
                  <c:v>7.29753782029023</c:v>
                </c:pt>
                <c:pt idx="44">
                  <c:v>7.77182547843372</c:v>
                </c:pt>
                <c:pt idx="45">
                  <c:v>6.21095200550236</c:v>
                </c:pt>
                <c:pt idx="46">
                  <c:v>5.78724061293588</c:v>
                </c:pt>
                <c:pt idx="47">
                  <c:v>5.54285099195039</c:v>
                </c:pt>
                <c:pt idx="48">
                  <c:v>5.12899381153468</c:v>
                </c:pt>
                <c:pt idx="49">
                  <c:v>4.52599685217867</c:v>
                </c:pt>
                <c:pt idx="50">
                  <c:v>4.43076390354552</c:v>
                </c:pt>
                <c:pt idx="51">
                  <c:v>4.57443974845322</c:v>
                </c:pt>
                <c:pt idx="52">
                  <c:v>4.47909618255044</c:v>
                </c:pt>
                <c:pt idx="53">
                  <c:v>4.15465722487574</c:v>
                </c:pt>
                <c:pt idx="54">
                  <c:v>3.7805159817473</c:v>
                </c:pt>
                <c:pt idx="55">
                  <c:v>3.37671406757479</c:v>
                </c:pt>
                <c:pt idx="56">
                  <c:v>3.11227325228384</c:v>
                </c:pt>
                <c:pt idx="57">
                  <c:v>3.09625745717715</c:v>
                </c:pt>
                <c:pt idx="58">
                  <c:v>3.11009173032099</c:v>
                </c:pt>
                <c:pt idx="59">
                  <c:v>3.05437461697749</c:v>
                </c:pt>
                <c:pt idx="60">
                  <c:v>2.85951357588973</c:v>
                </c:pt>
                <c:pt idx="61">
                  <c:v>2.62501932253074</c:v>
                </c:pt>
                <c:pt idx="62">
                  <c:v>2.42047576658803</c:v>
                </c:pt>
                <c:pt idx="63">
                  <c:v>2.29543626828186</c:v>
                </c:pt>
                <c:pt idx="64">
                  <c:v>2.29943196911832</c:v>
                </c:pt>
                <c:pt idx="65">
                  <c:v>2.33331758110247</c:v>
                </c:pt>
                <c:pt idx="66">
                  <c:v>2.26802105780333</c:v>
                </c:pt>
                <c:pt idx="67">
                  <c:v>2.22267311519237</c:v>
                </c:pt>
                <c:pt idx="68">
                  <c:v>2.22708609334114</c:v>
                </c:pt>
                <c:pt idx="69">
                  <c:v>2.19188156716462</c:v>
                </c:pt>
                <c:pt idx="70">
                  <c:v>2.80361980490383</c:v>
                </c:pt>
                <c:pt idx="71">
                  <c:v>3.60636322010088</c:v>
                </c:pt>
                <c:pt idx="72">
                  <c:v>4.36029996343448</c:v>
                </c:pt>
                <c:pt idx="73">
                  <c:v>5.09486980657864</c:v>
                </c:pt>
                <c:pt idx="74">
                  <c:v>5.90979800417469</c:v>
                </c:pt>
                <c:pt idx="75">
                  <c:v>6.64511666092302</c:v>
                </c:pt>
                <c:pt idx="76">
                  <c:v>6.98086908024166</c:v>
                </c:pt>
                <c:pt idx="77">
                  <c:v>7.21683608503415</c:v>
                </c:pt>
                <c:pt idx="78">
                  <c:v>7.70288229341278</c:v>
                </c:pt>
                <c:pt idx="79">
                  <c:v>8.18912137701032</c:v>
                </c:pt>
                <c:pt idx="80">
                  <c:v>9.14544250630682</c:v>
                </c:pt>
                <c:pt idx="81">
                  <c:v>9.89203122670991</c:v>
                </c:pt>
                <c:pt idx="82">
                  <c:v>9.67898326091528</c:v>
                </c:pt>
                <c:pt idx="83">
                  <c:v>9.5960886860082</c:v>
                </c:pt>
                <c:pt idx="84">
                  <c:v>9.73333897713785</c:v>
                </c:pt>
                <c:pt idx="85">
                  <c:v>9.6008229194872</c:v>
                </c:pt>
                <c:pt idx="86">
                  <c:v>9.35851664062765</c:v>
                </c:pt>
                <c:pt idx="87">
                  <c:v>8.96643253153965</c:v>
                </c:pt>
                <c:pt idx="88">
                  <c:v>8.30460279067749</c:v>
                </c:pt>
                <c:pt idx="89">
                  <c:v>7.76296360091647</c:v>
                </c:pt>
                <c:pt idx="90">
                  <c:v>7.13156459868083</c:v>
                </c:pt>
                <c:pt idx="91">
                  <c:v>7.02025428747225</c:v>
                </c:pt>
                <c:pt idx="92">
                  <c:v>7.14909969028275</c:v>
                </c:pt>
                <c:pt idx="93">
                  <c:v>7.44812913805478</c:v>
                </c:pt>
                <c:pt idx="94">
                  <c:v>6.93755913542157</c:v>
                </c:pt>
                <c:pt idx="95">
                  <c:v>5.8174028370329</c:v>
                </c:pt>
                <c:pt idx="96">
                  <c:v>5.2073718031702</c:v>
                </c:pt>
                <c:pt idx="97">
                  <c:v>5.20734451624779</c:v>
                </c:pt>
                <c:pt idx="98">
                  <c:v>5.27751903009738</c:v>
                </c:pt>
                <c:pt idx="99">
                  <c:v>5.36791741620626</c:v>
                </c:pt>
                <c:pt idx="100">
                  <c:v>4.78879412530546</c:v>
                </c:pt>
                <c:pt idx="101">
                  <c:v>4.87964180125877</c:v>
                </c:pt>
                <c:pt idx="102">
                  <c:v>5.94042478723406</c:v>
                </c:pt>
                <c:pt idx="103">
                  <c:v>6.4216682310205</c:v>
                </c:pt>
                <c:pt idx="104">
                  <c:v>5.89337498877085</c:v>
                </c:pt>
                <c:pt idx="105">
                  <c:v>5.19537663059501</c:v>
                </c:pt>
                <c:pt idx="106">
                  <c:v>5.31737570687422</c:v>
                </c:pt>
                <c:pt idx="107">
                  <c:v>5.54957695946189</c:v>
                </c:pt>
                <c:pt idx="108">
                  <c:v>5.26214059900045</c:v>
                </c:pt>
                <c:pt idx="109">
                  <c:v>5.00492196869979</c:v>
                </c:pt>
                <c:pt idx="110">
                  <c:v>5.12781807570046</c:v>
                </c:pt>
                <c:pt idx="111">
                  <c:v>5.21094724916386</c:v>
                </c:pt>
                <c:pt idx="112">
                  <c:v>4.73443878889535</c:v>
                </c:pt>
                <c:pt idx="113">
                  <c:v>4.15819436047658</c:v>
                </c:pt>
                <c:pt idx="114">
                  <c:v>4.1119885113382</c:v>
                </c:pt>
                <c:pt idx="115">
                  <c:v>4.0459954745706</c:v>
                </c:pt>
                <c:pt idx="116">
                  <c:v>3.73029290036302</c:v>
                </c:pt>
                <c:pt idx="117">
                  <c:v>3.31484035995533</c:v>
                </c:pt>
                <c:pt idx="118">
                  <c:v>2.92959119702391</c:v>
                </c:pt>
                <c:pt idx="119">
                  <c:v>2.56454741106131</c:v>
                </c:pt>
                <c:pt idx="120">
                  <c:v>2.31963037833273</c:v>
                </c:pt>
                <c:pt idx="121">
                  <c:v>2.18481601111681</c:v>
                </c:pt>
                <c:pt idx="122">
                  <c:v>2.18007646319234</c:v>
                </c:pt>
                <c:pt idx="123">
                  <c:v>2.31542501002781</c:v>
                </c:pt>
                <c:pt idx="124">
                  <c:v>2.7808354218675</c:v>
                </c:pt>
                <c:pt idx="125">
                  <c:v>3.65642160493147</c:v>
                </c:pt>
                <c:pt idx="126">
                  <c:v>4.79226358868371</c:v>
                </c:pt>
                <c:pt idx="127">
                  <c:v>5.78834826234494</c:v>
                </c:pt>
                <c:pt idx="128">
                  <c:v>6.29463220115101</c:v>
                </c:pt>
                <c:pt idx="129">
                  <c:v>6.25108098017372</c:v>
                </c:pt>
                <c:pt idx="130">
                  <c:v>5.79767240477167</c:v>
                </c:pt>
                <c:pt idx="131">
                  <c:v>5.35438477979223</c:v>
                </c:pt>
                <c:pt idx="132">
                  <c:v>5.27120433341651</c:v>
                </c:pt>
                <c:pt idx="133">
                  <c:v>5.34813366292858</c:v>
                </c:pt>
                <c:pt idx="134">
                  <c:v>5.47516951887598</c:v>
                </c:pt>
                <c:pt idx="135">
                  <c:v>5.60230528951764</c:v>
                </c:pt>
                <c:pt idx="136">
                  <c:v>5.76953323938172</c:v>
                </c:pt>
                <c:pt idx="137">
                  <c:v>5.95684556640921</c:v>
                </c:pt>
                <c:pt idx="138">
                  <c:v>6.08423410255181</c:v>
                </c:pt>
                <c:pt idx="139">
                  <c:v>6.26169049534706</c:v>
                </c:pt>
                <c:pt idx="140">
                  <c:v>6.51920565493668</c:v>
                </c:pt>
                <c:pt idx="141">
                  <c:v>6.85676979293916</c:v>
                </c:pt>
                <c:pt idx="142">
                  <c:v>7.57436774727863</c:v>
                </c:pt>
                <c:pt idx="143">
                  <c:v>8.19199486643783</c:v>
                </c:pt>
                <c:pt idx="144">
                  <c:v>8.85963924455199</c:v>
                </c:pt>
                <c:pt idx="145">
                  <c:v>9.45729403001337</c:v>
                </c:pt>
                <c:pt idx="146">
                  <c:v>10.2549419864427</c:v>
                </c:pt>
                <c:pt idx="147">
                  <c:v>10.9225827126738</c:v>
                </c:pt>
                <c:pt idx="148">
                  <c:v>11.2302171160574</c:v>
                </c:pt>
                <c:pt idx="149">
                  <c:v>11.1678429711215</c:v>
                </c:pt>
                <c:pt idx="150">
                  <c:v>10.9454492475195</c:v>
                </c:pt>
                <c:pt idx="151">
                  <c:v>10.4530436986667</c:v>
                </c:pt>
                <c:pt idx="152">
                  <c:v>10.1205913990214</c:v>
                </c:pt>
                <c:pt idx="153">
                  <c:v>10.6279944347699</c:v>
                </c:pt>
                <c:pt idx="154">
                  <c:v>10.7953606358089</c:v>
                </c:pt>
                <c:pt idx="155">
                  <c:v>10.3727339189722</c:v>
                </c:pt>
                <c:pt idx="156">
                  <c:v>10.2399921180887</c:v>
                </c:pt>
                <c:pt idx="157">
                  <c:v>10.087169385532</c:v>
                </c:pt>
                <c:pt idx="158">
                  <c:v>9.54435920946314</c:v>
                </c:pt>
                <c:pt idx="159">
                  <c:v>9.07147070803279</c:v>
                </c:pt>
                <c:pt idx="160">
                  <c:v>8.9783644195626</c:v>
                </c:pt>
                <c:pt idx="161">
                  <c:v>8.63526025113624</c:v>
                </c:pt>
                <c:pt idx="162">
                  <c:v>8.03223130408521</c:v>
                </c:pt>
                <c:pt idx="163">
                  <c:v>7.30930180591782</c:v>
                </c:pt>
                <c:pt idx="164">
                  <c:v>6.55651352562308</c:v>
                </c:pt>
                <c:pt idx="165">
                  <c:v>5.70412660999412</c:v>
                </c:pt>
                <c:pt idx="166">
                  <c:v>4.63291469612641</c:v>
                </c:pt>
                <c:pt idx="167">
                  <c:v>3.61339616241841</c:v>
                </c:pt>
                <c:pt idx="168">
                  <c:v>3.21259532048109</c:v>
                </c:pt>
                <c:pt idx="169">
                  <c:v>3.37815722325481</c:v>
                </c:pt>
                <c:pt idx="170">
                  <c:v>3.67264195471309</c:v>
                </c:pt>
                <c:pt idx="171">
                  <c:v>3.91727290801261</c:v>
                </c:pt>
                <c:pt idx="172">
                  <c:v>4.19151359139833</c:v>
                </c:pt>
                <c:pt idx="173">
                  <c:v>4.45559389399237</c:v>
                </c:pt>
                <c:pt idx="174">
                  <c:v>4.39134318557894</c:v>
                </c:pt>
                <c:pt idx="175">
                  <c:v>4.33691341962519</c:v>
                </c:pt>
                <c:pt idx="176">
                  <c:v>4.09387154922232</c:v>
                </c:pt>
                <c:pt idx="177">
                  <c:v>3.76211981915731</c:v>
                </c:pt>
                <c:pt idx="178">
                  <c:v>3.60899397246348</c:v>
                </c:pt>
                <c:pt idx="179">
                  <c:v>3.69287238101373</c:v>
                </c:pt>
                <c:pt idx="180">
                  <c:v>3.87519885940585</c:v>
                </c:pt>
                <c:pt idx="181">
                  <c:v>4.0868743571315</c:v>
                </c:pt>
                <c:pt idx="182">
                  <c:v>4.26860834797497</c:v>
                </c:pt>
                <c:pt idx="183">
                  <c:v>4.41047957737217</c:v>
                </c:pt>
                <c:pt idx="184">
                  <c:v>4.35442229986041</c:v>
                </c:pt>
                <c:pt idx="185">
                  <c:v>3.9829858571239</c:v>
                </c:pt>
                <c:pt idx="186">
                  <c:v>4.11392051383444</c:v>
                </c:pt>
                <c:pt idx="187">
                  <c:v>4.46116878476936</c:v>
                </c:pt>
                <c:pt idx="188">
                  <c:v>4.33533994482635</c:v>
                </c:pt>
                <c:pt idx="189">
                  <c:v>3.97421232168856</c:v>
                </c:pt>
                <c:pt idx="190">
                  <c:v>4.57492689851982</c:v>
                </c:pt>
                <c:pt idx="191">
                  <c:v>5.37436354625836</c:v>
                </c:pt>
                <c:pt idx="192">
                  <c:v>5.54249241811189</c:v>
                </c:pt>
                <c:pt idx="193">
                  <c:v>5.40418748383195</c:v>
                </c:pt>
                <c:pt idx="194">
                  <c:v>6.19384427168135</c:v>
                </c:pt>
                <c:pt idx="195">
                  <c:v>6.97462091088248</c:v>
                </c:pt>
                <c:pt idx="196">
                  <c:v>6.97263964625842</c:v>
                </c:pt>
                <c:pt idx="197">
                  <c:v>6.84160230485882</c:v>
                </c:pt>
                <c:pt idx="198">
                  <c:v>6.69059789164811</c:v>
                </c:pt>
                <c:pt idx="199">
                  <c:v>6.82602413541425</c:v>
                </c:pt>
                <c:pt idx="200">
                  <c:v>6.71394247530112</c:v>
                </c:pt>
                <c:pt idx="201">
                  <c:v>6.15804075837868</c:v>
                </c:pt>
                <c:pt idx="202">
                  <c:v>5.46685258468529</c:v>
                </c:pt>
                <c:pt idx="203">
                  <c:v>4.96515514082002</c:v>
                </c:pt>
                <c:pt idx="204">
                  <c:v>4.76731110319416</c:v>
                </c:pt>
                <c:pt idx="205">
                  <c:v>4.41556166380888</c:v>
                </c:pt>
                <c:pt idx="206">
                  <c:v>3.93291878640399</c:v>
                </c:pt>
                <c:pt idx="207">
                  <c:v>3.74028631234378</c:v>
                </c:pt>
                <c:pt idx="208">
                  <c:v>3.59626830885732</c:v>
                </c:pt>
                <c:pt idx="209">
                  <c:v>3.26794304738412</c:v>
                </c:pt>
                <c:pt idx="210">
                  <c:v>2.61002064817922</c:v>
                </c:pt>
                <c:pt idx="211">
                  <c:v>2.57598150892804</c:v>
                </c:pt>
                <c:pt idx="212">
                  <c:v>3.20616094554306</c:v>
                </c:pt>
                <c:pt idx="213">
                  <c:v>3.41341908918714</c:v>
                </c:pt>
                <c:pt idx="214">
                  <c:v>4.2112300894881</c:v>
                </c:pt>
                <c:pt idx="215">
                  <c:v>4.91882625118634</c:v>
                </c:pt>
                <c:pt idx="216">
                  <c:v>5.72998171977127</c:v>
                </c:pt>
                <c:pt idx="217">
                  <c:v>6.46866235102825</c:v>
                </c:pt>
                <c:pt idx="218">
                  <c:v>7.28851603358493</c:v>
                </c:pt>
                <c:pt idx="219">
                  <c:v>8.14027908449792</c:v>
                </c:pt>
                <c:pt idx="220">
                  <c:v>8.24549135193122</c:v>
                </c:pt>
                <c:pt idx="221">
                  <c:v>8.1045141752082</c:v>
                </c:pt>
                <c:pt idx="222">
                  <c:v>7.44411576199078</c:v>
                </c:pt>
                <c:pt idx="223">
                  <c:v>7.09844878046715</c:v>
                </c:pt>
                <c:pt idx="224">
                  <c:v>7.07481145790875</c:v>
                </c:pt>
                <c:pt idx="225">
                  <c:v>7.42121100166857</c:v>
                </c:pt>
                <c:pt idx="226">
                  <c:v>7.85552054326193</c:v>
                </c:pt>
                <c:pt idx="227">
                  <c:v>8.3879762136607</c:v>
                </c:pt>
                <c:pt idx="228">
                  <c:v>8.96009982108394</c:v>
                </c:pt>
                <c:pt idx="229">
                  <c:v>9.56210889428322</c:v>
                </c:pt>
                <c:pt idx="230">
                  <c:v>10.1348520074017</c:v>
                </c:pt>
                <c:pt idx="231">
                  <c:v>10.2737064755184</c:v>
                </c:pt>
                <c:pt idx="232">
                  <c:v>10.1656821943585</c:v>
                </c:pt>
                <c:pt idx="233">
                  <c:v>10.0277578784468</c:v>
                </c:pt>
                <c:pt idx="234">
                  <c:v>10.1355240767035</c:v>
                </c:pt>
                <c:pt idx="235">
                  <c:v>10.2329488534422</c:v>
                </c:pt>
                <c:pt idx="236">
                  <c:v>10.0150247168865</c:v>
                </c:pt>
                <c:pt idx="237">
                  <c:v>9.68890358456227</c:v>
                </c:pt>
                <c:pt idx="238">
                  <c:v>9.22574842111359</c:v>
                </c:pt>
                <c:pt idx="239">
                  <c:v>8.75367662817542</c:v>
                </c:pt>
                <c:pt idx="240">
                  <c:v>8.55566262180547</c:v>
                </c:pt>
                <c:pt idx="241">
                  <c:v>8.29916571728511</c:v>
                </c:pt>
                <c:pt idx="242">
                  <c:v>8.10117096844581</c:v>
                </c:pt>
                <c:pt idx="243">
                  <c:v>8.35983411483032</c:v>
                </c:pt>
                <c:pt idx="244">
                  <c:v>8.71576617537607</c:v>
                </c:pt>
                <c:pt idx="245">
                  <c:v>8.93509137859583</c:v>
                </c:pt>
                <c:pt idx="246">
                  <c:v>8.88083078481593</c:v>
                </c:pt>
                <c:pt idx="247">
                  <c:v>8.50488929470645</c:v>
                </c:pt>
                <c:pt idx="248">
                  <c:v>8.20733034054358</c:v>
                </c:pt>
                <c:pt idx="249">
                  <c:v>8.00703562336186</c:v>
                </c:pt>
                <c:pt idx="250">
                  <c:v>7.67160006313352</c:v>
                </c:pt>
                <c:pt idx="251">
                  <c:v>6.9725249572626</c:v>
                </c:pt>
                <c:pt idx="252">
                  <c:v>6.70754463334619</c:v>
                </c:pt>
                <c:pt idx="253">
                  <c:v>7.51437665202313</c:v>
                </c:pt>
                <c:pt idx="254">
                  <c:v>8.26912055560133</c:v>
                </c:pt>
                <c:pt idx="255">
                  <c:v>8.25060464024368</c:v>
                </c:pt>
                <c:pt idx="256">
                  <c:v>8.35766308254298</c:v>
                </c:pt>
                <c:pt idx="257">
                  <c:v>9.00850338432053</c:v>
                </c:pt>
                <c:pt idx="258">
                  <c:v>9.6028229768229</c:v>
                </c:pt>
                <c:pt idx="259">
                  <c:v>9.64112321748299</c:v>
                </c:pt>
                <c:pt idx="260">
                  <c:v>8.87034968966936</c:v>
                </c:pt>
                <c:pt idx="261">
                  <c:v>7.79460835794141</c:v>
                </c:pt>
                <c:pt idx="262">
                  <c:v>6.92082082247337</c:v>
                </c:pt>
                <c:pt idx="263">
                  <c:v>6.79540852030936</c:v>
                </c:pt>
                <c:pt idx="264">
                  <c:v>7.13680054043801</c:v>
                </c:pt>
                <c:pt idx="265">
                  <c:v>7.40262477092884</c:v>
                </c:pt>
                <c:pt idx="266">
                  <c:v>7.1511093370855</c:v>
                </c:pt>
                <c:pt idx="267">
                  <c:v>6.74792673123514</c:v>
                </c:pt>
                <c:pt idx="268">
                  <c:v>6.38481481665746</c:v>
                </c:pt>
                <c:pt idx="269">
                  <c:v>6.03327941617841</c:v>
                </c:pt>
                <c:pt idx="270">
                  <c:v>5.74934999383034</c:v>
                </c:pt>
                <c:pt idx="271">
                  <c:v>5.53194420738028</c:v>
                </c:pt>
                <c:pt idx="272">
                  <c:v>5.21466665072734</c:v>
                </c:pt>
                <c:pt idx="273">
                  <c:v>4.89157667269294</c:v>
                </c:pt>
                <c:pt idx="274">
                  <c:v>4.60831655674466</c:v>
                </c:pt>
                <c:pt idx="275">
                  <c:v>4.30262489930218</c:v>
                </c:pt>
                <c:pt idx="276">
                  <c:v>3.96005652585696</c:v>
                </c:pt>
                <c:pt idx="277">
                  <c:v>3.65215403109755</c:v>
                </c:pt>
                <c:pt idx="278">
                  <c:v>3.40253713993761</c:v>
                </c:pt>
                <c:pt idx="279">
                  <c:v>3.20779931310182</c:v>
                </c:pt>
                <c:pt idx="280">
                  <c:v>3.01972306081316</c:v>
                </c:pt>
                <c:pt idx="281">
                  <c:v>2.81190573450337</c:v>
                </c:pt>
                <c:pt idx="282">
                  <c:v>2.61148418743041</c:v>
                </c:pt>
                <c:pt idx="283">
                  <c:v>2.47488640401698</c:v>
                </c:pt>
                <c:pt idx="284">
                  <c:v>2.44181548721126</c:v>
                </c:pt>
                <c:pt idx="285">
                  <c:v>2.48970215992616</c:v>
                </c:pt>
                <c:pt idx="286">
                  <c:v>2.8716649154309</c:v>
                </c:pt>
                <c:pt idx="287">
                  <c:v>3.4033143881265</c:v>
                </c:pt>
                <c:pt idx="288">
                  <c:v>4.10907180763263</c:v>
                </c:pt>
                <c:pt idx="289">
                  <c:v>4.5476193495366</c:v>
                </c:pt>
                <c:pt idx="290">
                  <c:v>5.18250413770134</c:v>
                </c:pt>
                <c:pt idx="291">
                  <c:v>5.89825624846411</c:v>
                </c:pt>
                <c:pt idx="292">
                  <c:v>5.84521692760555</c:v>
                </c:pt>
                <c:pt idx="293">
                  <c:v>5.82062708929639</c:v>
                </c:pt>
                <c:pt idx="294">
                  <c:v>5.94784201202984</c:v>
                </c:pt>
                <c:pt idx="295">
                  <c:v>6.5634324014041</c:v>
                </c:pt>
                <c:pt idx="296">
                  <c:v>7.20467462914003</c:v>
                </c:pt>
                <c:pt idx="297">
                  <c:v>7.34606759026469</c:v>
                </c:pt>
                <c:pt idx="298">
                  <c:v>7.1293903327533</c:v>
                </c:pt>
                <c:pt idx="299">
                  <c:v>6.86479058138266</c:v>
                </c:pt>
                <c:pt idx="300">
                  <c:v>6.98723189763296</c:v>
                </c:pt>
                <c:pt idx="301">
                  <c:v>7.3044649712705</c:v>
                </c:pt>
                <c:pt idx="302">
                  <c:v>7.29237953647948</c:v>
                </c:pt>
                <c:pt idx="303">
                  <c:v>7.07651428428292</c:v>
                </c:pt>
                <c:pt idx="304">
                  <c:v>6.97754381740167</c:v>
                </c:pt>
                <c:pt idx="305">
                  <c:v>6.84975182725491</c:v>
                </c:pt>
                <c:pt idx="306">
                  <c:v>6.93602415767327</c:v>
                </c:pt>
                <c:pt idx="307">
                  <c:v>7.62805522621605</c:v>
                </c:pt>
                <c:pt idx="308">
                  <c:v>8.35388878267229</c:v>
                </c:pt>
                <c:pt idx="309">
                  <c:v>8.51239080662094</c:v>
                </c:pt>
                <c:pt idx="310">
                  <c:v>8.96718111301455</c:v>
                </c:pt>
                <c:pt idx="311">
                  <c:v>9.39400271494423</c:v>
                </c:pt>
                <c:pt idx="312">
                  <c:v>9.64429675992149</c:v>
                </c:pt>
                <c:pt idx="313">
                  <c:v>9.58890091783599</c:v>
                </c:pt>
                <c:pt idx="314">
                  <c:v>9.31650011520937</c:v>
                </c:pt>
                <c:pt idx="315">
                  <c:v>9.59840298020379</c:v>
                </c:pt>
                <c:pt idx="316">
                  <c:v>9.92093626714368</c:v>
                </c:pt>
                <c:pt idx="317">
                  <c:v>9.70932457399114</c:v>
                </c:pt>
                <c:pt idx="318">
                  <c:v>9.1516454574905</c:v>
                </c:pt>
                <c:pt idx="319">
                  <c:v>8.53544091886054</c:v>
                </c:pt>
                <c:pt idx="320">
                  <c:v>8.41445895477118</c:v>
                </c:pt>
                <c:pt idx="321">
                  <c:v>8.5909632962866</c:v>
                </c:pt>
                <c:pt idx="322">
                  <c:v>8.75848736782738</c:v>
                </c:pt>
                <c:pt idx="323">
                  <c:v>8.78809797986139</c:v>
                </c:pt>
                <c:pt idx="324">
                  <c:v>8.90772347849022</c:v>
                </c:pt>
                <c:pt idx="325">
                  <c:v>9.09769107557495</c:v>
                </c:pt>
                <c:pt idx="326">
                  <c:v>9.27866195835265</c:v>
                </c:pt>
                <c:pt idx="327">
                  <c:v>9.73896579005568</c:v>
                </c:pt>
                <c:pt idx="328">
                  <c:v>10.12095170965</c:v>
                </c:pt>
                <c:pt idx="329">
                  <c:v>10.3447368462141</c:v>
                </c:pt>
                <c:pt idx="330">
                  <c:v>10.7089182479584</c:v>
                </c:pt>
                <c:pt idx="331">
                  <c:v>10.9545367880205</c:v>
                </c:pt>
                <c:pt idx="332">
                  <c:v>11.3306985757701</c:v>
                </c:pt>
                <c:pt idx="333">
                  <c:v>11.6579921733791</c:v>
                </c:pt>
                <c:pt idx="334">
                  <c:v>11.5671864503862</c:v>
                </c:pt>
                <c:pt idx="335">
                  <c:v>11.1079611462405</c:v>
                </c:pt>
                <c:pt idx="336">
                  <c:v>10.6593986809747</c:v>
                </c:pt>
                <c:pt idx="337">
                  <c:v>10.2813671521645</c:v>
                </c:pt>
                <c:pt idx="338">
                  <c:v>10.1834348885711</c:v>
                </c:pt>
                <c:pt idx="339">
                  <c:v>10.2759164979776</c:v>
                </c:pt>
                <c:pt idx="340">
                  <c:v>10.5988852076696</c:v>
                </c:pt>
                <c:pt idx="341">
                  <c:v>10.7630207255059</c:v>
                </c:pt>
                <c:pt idx="342">
                  <c:v>10.5984156078588</c:v>
                </c:pt>
                <c:pt idx="343">
                  <c:v>10.4745350484463</c:v>
                </c:pt>
                <c:pt idx="344">
                  <c:v>10.44135044796</c:v>
                </c:pt>
                <c:pt idx="345">
                  <c:v>10.4489409258159</c:v>
                </c:pt>
                <c:pt idx="346">
                  <c:v>10.5372955629341</c:v>
                </c:pt>
                <c:pt idx="347">
                  <c:v>10.5465309183566</c:v>
                </c:pt>
                <c:pt idx="348">
                  <c:v>10.3466788944785</c:v>
                </c:pt>
                <c:pt idx="349">
                  <c:v>10.2675565312616</c:v>
                </c:pt>
                <c:pt idx="350">
                  <c:v>10.3191922095119</c:v>
                </c:pt>
                <c:pt idx="351">
                  <c:v>10.5216107397187</c:v>
                </c:pt>
                <c:pt idx="352">
                  <c:v>10.7748514673521</c:v>
                </c:pt>
                <c:pt idx="353">
                  <c:v>10.8789295016387</c:v>
                </c:pt>
                <c:pt idx="354">
                  <c:v>11.0238025075718</c:v>
                </c:pt>
                <c:pt idx="355">
                  <c:v>10.9094743666743</c:v>
                </c:pt>
                <c:pt idx="356">
                  <c:v>10.8459166122924</c:v>
                </c:pt>
                <c:pt idx="357">
                  <c:v>10.7431272997931</c:v>
                </c:pt>
                <c:pt idx="358">
                  <c:v>10.4711008074193</c:v>
                </c:pt>
                <c:pt idx="359">
                  <c:v>10.4898322530338</c:v>
                </c:pt>
                <c:pt idx="360">
                  <c:v>10.1493226993887</c:v>
                </c:pt>
                <c:pt idx="361">
                  <c:v>10.0395605822724</c:v>
                </c:pt>
                <c:pt idx="362">
                  <c:v>9.87054735436668</c:v>
                </c:pt>
                <c:pt idx="363">
                  <c:v>9.60229181645993</c:v>
                </c:pt>
                <c:pt idx="364">
                  <c:v>9.60472857503269</c:v>
                </c:pt>
                <c:pt idx="365">
                  <c:v>9.84780689793802</c:v>
                </c:pt>
                <c:pt idx="366">
                  <c:v>10.3414686572639</c:v>
                </c:pt>
                <c:pt idx="367">
                  <c:v>10.7557814265647</c:v>
                </c:pt>
                <c:pt idx="368">
                  <c:v>10.9008198594283</c:v>
                </c:pt>
                <c:pt idx="369">
                  <c:v>10.9665267719326</c:v>
                </c:pt>
                <c:pt idx="370">
                  <c:v>11.3127032546815</c:v>
                </c:pt>
                <c:pt idx="371">
                  <c:v>11.6194796670644</c:v>
                </c:pt>
                <c:pt idx="372">
                  <c:v>11.8668605511303</c:v>
                </c:pt>
                <c:pt idx="373">
                  <c:v>12.2646936346035</c:v>
                </c:pt>
                <c:pt idx="374">
                  <c:v>12.7829694926595</c:v>
                </c:pt>
                <c:pt idx="375">
                  <c:v>13.1918355031244</c:v>
                </c:pt>
                <c:pt idx="376">
                  <c:v>13.4713038217184</c:v>
                </c:pt>
                <c:pt idx="377">
                  <c:v>13.5514359098402</c:v>
                </c:pt>
                <c:pt idx="378">
                  <c:v>13.4022845407411</c:v>
                </c:pt>
                <c:pt idx="379">
                  <c:v>13.1937216249294</c:v>
                </c:pt>
                <c:pt idx="380">
                  <c:v>12.8758145780532</c:v>
                </c:pt>
                <c:pt idx="381">
                  <c:v>12.6483289751231</c:v>
                </c:pt>
                <c:pt idx="382">
                  <c:v>12.4313332619329</c:v>
                </c:pt>
                <c:pt idx="383">
                  <c:v>12.5243308246601</c:v>
                </c:pt>
                <c:pt idx="384">
                  <c:v>13.0170983161701</c:v>
                </c:pt>
                <c:pt idx="385">
                  <c:v>13.2007129572985</c:v>
                </c:pt>
                <c:pt idx="386">
                  <c:v>13.0352692785526</c:v>
                </c:pt>
                <c:pt idx="387">
                  <c:v>13.1696887552069</c:v>
                </c:pt>
                <c:pt idx="388">
                  <c:v>13.6138905095222</c:v>
                </c:pt>
                <c:pt idx="389">
                  <c:v>13.6690830899404</c:v>
                </c:pt>
                <c:pt idx="390">
                  <c:v>13.4251526750054</c:v>
                </c:pt>
                <c:pt idx="391">
                  <c:v>12.6128273941862</c:v>
                </c:pt>
                <c:pt idx="392">
                  <c:v>12.0704517009676</c:v>
                </c:pt>
                <c:pt idx="393">
                  <c:v>11.6482173965397</c:v>
                </c:pt>
                <c:pt idx="394">
                  <c:v>11.3460155086492</c:v>
                </c:pt>
                <c:pt idx="395">
                  <c:v>11.3132402666854</c:v>
                </c:pt>
                <c:pt idx="396">
                  <c:v>11.1411579223281</c:v>
                </c:pt>
                <c:pt idx="397">
                  <c:v>10.8497634776269</c:v>
                </c:pt>
                <c:pt idx="398">
                  <c:v>10.6482868441865</c:v>
                </c:pt>
                <c:pt idx="399">
                  <c:v>10.2678180825191</c:v>
                </c:pt>
                <c:pt idx="400">
                  <c:v>9.75833304693235</c:v>
                </c:pt>
                <c:pt idx="401">
                  <c:v>9.32888399858394</c:v>
                </c:pt>
                <c:pt idx="402">
                  <c:v>9.00915611810953</c:v>
                </c:pt>
                <c:pt idx="403">
                  <c:v>8.40174744600488</c:v>
                </c:pt>
                <c:pt idx="404">
                  <c:v>7.69605711418343</c:v>
                </c:pt>
                <c:pt idx="405">
                  <c:v>7.35793320698984</c:v>
                </c:pt>
                <c:pt idx="406">
                  <c:v>7.12902612246351</c:v>
                </c:pt>
                <c:pt idx="407">
                  <c:v>6.8508921320522</c:v>
                </c:pt>
                <c:pt idx="408">
                  <c:v>6.55331115265892</c:v>
                </c:pt>
                <c:pt idx="409">
                  <c:v>6.14769628813494</c:v>
                </c:pt>
                <c:pt idx="410">
                  <c:v>5.7724008472948</c:v>
                </c:pt>
                <c:pt idx="411">
                  <c:v>5.37833378065402</c:v>
                </c:pt>
                <c:pt idx="412">
                  <c:v>5.02448672354776</c:v>
                </c:pt>
                <c:pt idx="413">
                  <c:v>4.64253760312442</c:v>
                </c:pt>
                <c:pt idx="414">
                  <c:v>4.32034450098859</c:v>
                </c:pt>
                <c:pt idx="415">
                  <c:v>4.12494839880023</c:v>
                </c:pt>
                <c:pt idx="416">
                  <c:v>3.92999616731054</c:v>
                </c:pt>
                <c:pt idx="417">
                  <c:v>3.75471727896131</c:v>
                </c:pt>
                <c:pt idx="418">
                  <c:v>3.4655613877428</c:v>
                </c:pt>
                <c:pt idx="419">
                  <c:v>3.1221602533327</c:v>
                </c:pt>
                <c:pt idx="420">
                  <c:v>2.87587993481357</c:v>
                </c:pt>
                <c:pt idx="421">
                  <c:v>2.59590738209833</c:v>
                </c:pt>
                <c:pt idx="422">
                  <c:v>2.50073592396746</c:v>
                </c:pt>
                <c:pt idx="423">
                  <c:v>2.40578560835644</c:v>
                </c:pt>
                <c:pt idx="424">
                  <c:v>1.83913419272243</c:v>
                </c:pt>
                <c:pt idx="425">
                  <c:v>1.84942044482331</c:v>
                </c:pt>
                <c:pt idx="426">
                  <c:v>1.88413937656578</c:v>
                </c:pt>
                <c:pt idx="427">
                  <c:v>2.05512714445085</c:v>
                </c:pt>
                <c:pt idx="428">
                  <c:v>2.33849483034063</c:v>
                </c:pt>
                <c:pt idx="429">
                  <c:v>2.70495340855787</c:v>
                </c:pt>
                <c:pt idx="430">
                  <c:v>2.54950717083274</c:v>
                </c:pt>
                <c:pt idx="431">
                  <c:v>2.29557267831523</c:v>
                </c:pt>
                <c:pt idx="432">
                  <c:v>2.08173599828388</c:v>
                </c:pt>
                <c:pt idx="433">
                  <c:v>1.77192620005488</c:v>
                </c:pt>
                <c:pt idx="434">
                  <c:v>1.59040946810263</c:v>
                </c:pt>
                <c:pt idx="435">
                  <c:v>1.42555220817426</c:v>
                </c:pt>
                <c:pt idx="436">
                  <c:v>1.7614557224048</c:v>
                </c:pt>
                <c:pt idx="437">
                  <c:v>2.30382363673914</c:v>
                </c:pt>
                <c:pt idx="438">
                  <c:v>2.92551353060067</c:v>
                </c:pt>
                <c:pt idx="439">
                  <c:v>3.56493321911944</c:v>
                </c:pt>
                <c:pt idx="440">
                  <c:v>4.17476009869202</c:v>
                </c:pt>
                <c:pt idx="441">
                  <c:v>4.87802489572685</c:v>
                </c:pt>
                <c:pt idx="442">
                  <c:v>5.92120929789283</c:v>
                </c:pt>
                <c:pt idx="443">
                  <c:v>6.6813258325094</c:v>
                </c:pt>
                <c:pt idx="444">
                  <c:v>6.8570673785451</c:v>
                </c:pt>
                <c:pt idx="445">
                  <c:v>6.41725900068346</c:v>
                </c:pt>
                <c:pt idx="446">
                  <c:v>5.69003321158736</c:v>
                </c:pt>
                <c:pt idx="447">
                  <c:v>5.06238245723879</c:v>
                </c:pt>
                <c:pt idx="448">
                  <c:v>4.79032758366131</c:v>
                </c:pt>
                <c:pt idx="449">
                  <c:v>5.17940286876802</c:v>
                </c:pt>
                <c:pt idx="450">
                  <c:v>5.80692657966967</c:v>
                </c:pt>
                <c:pt idx="451">
                  <c:v>6.15748768476849</c:v>
                </c:pt>
                <c:pt idx="452">
                  <c:v>5.9020957105756</c:v>
                </c:pt>
                <c:pt idx="453">
                  <c:v>5.66598928519868</c:v>
                </c:pt>
                <c:pt idx="454">
                  <c:v>5.41938332692479</c:v>
                </c:pt>
                <c:pt idx="455">
                  <c:v>5.07302448911731</c:v>
                </c:pt>
                <c:pt idx="456">
                  <c:v>4.84512396092182</c:v>
                </c:pt>
                <c:pt idx="457">
                  <c:v>4.5869051809052</c:v>
                </c:pt>
                <c:pt idx="458">
                  <c:v>4.44700510320588</c:v>
                </c:pt>
                <c:pt idx="459">
                  <c:v>4.51468319977578</c:v>
                </c:pt>
                <c:pt idx="460">
                  <c:v>4.58192786880242</c:v>
                </c:pt>
                <c:pt idx="461">
                  <c:v>4.45012246099869</c:v>
                </c:pt>
                <c:pt idx="462">
                  <c:v>4.43686374004805</c:v>
                </c:pt>
                <c:pt idx="463">
                  <c:v>4.6417515725938</c:v>
                </c:pt>
                <c:pt idx="464">
                  <c:v>4.86631622521567</c:v>
                </c:pt>
                <c:pt idx="465">
                  <c:v>4.91137204262168</c:v>
                </c:pt>
                <c:pt idx="466">
                  <c:v>4.91608343418728</c:v>
                </c:pt>
                <c:pt idx="467">
                  <c:v>4.77079782350238</c:v>
                </c:pt>
                <c:pt idx="468">
                  <c:v>4.64482928936338</c:v>
                </c:pt>
                <c:pt idx="469">
                  <c:v>4.35880225830015</c:v>
                </c:pt>
                <c:pt idx="470">
                  <c:v>4.26149661769834</c:v>
                </c:pt>
                <c:pt idx="471">
                  <c:v>4.06391514619506</c:v>
                </c:pt>
                <c:pt idx="472">
                  <c:v>3.79593134234981</c:v>
                </c:pt>
                <c:pt idx="473">
                  <c:v>3.51735292705333</c:v>
                </c:pt>
                <c:pt idx="474">
                  <c:v>3.42758049752394</c:v>
                </c:pt>
                <c:pt idx="475">
                  <c:v>3.63656017601039</c:v>
                </c:pt>
                <c:pt idx="476">
                  <c:v>3.76538925586437</c:v>
                </c:pt>
                <c:pt idx="477">
                  <c:v>3.97372580075089</c:v>
                </c:pt>
                <c:pt idx="478">
                  <c:v>4.49145512624487</c:v>
                </c:pt>
                <c:pt idx="479">
                  <c:v>5.34881008192325</c:v>
                </c:pt>
                <c:pt idx="480">
                  <c:v>6.0759778040663</c:v>
                </c:pt>
                <c:pt idx="481">
                  <c:v>6.63278286237617</c:v>
                </c:pt>
                <c:pt idx="482">
                  <c:v>7.4391025244325</c:v>
                </c:pt>
                <c:pt idx="483">
                  <c:v>8.76492996220758</c:v>
                </c:pt>
                <c:pt idx="484">
                  <c:v>10.1602697423581</c:v>
                </c:pt>
                <c:pt idx="485">
                  <c:v>11.4450891451194</c:v>
                </c:pt>
                <c:pt idx="486">
                  <c:v>12.399368393551</c:v>
                </c:pt>
                <c:pt idx="487">
                  <c:v>12.8830998562125</c:v>
                </c:pt>
                <c:pt idx="488">
                  <c:v>12.6062867260523</c:v>
                </c:pt>
                <c:pt idx="489">
                  <c:v>12.2389373581195</c:v>
                </c:pt>
                <c:pt idx="490">
                  <c:v>11.9010598724293</c:v>
                </c:pt>
                <c:pt idx="491">
                  <c:v>11.6526604878352</c:v>
                </c:pt>
                <c:pt idx="492">
                  <c:v>11.7537324163186</c:v>
                </c:pt>
                <c:pt idx="493">
                  <c:v>11.6642999690544</c:v>
                </c:pt>
                <c:pt idx="494">
                  <c:v>11.4643737920436</c:v>
                </c:pt>
                <c:pt idx="495">
                  <c:v>10.9439932585189</c:v>
                </c:pt>
                <c:pt idx="496">
                  <c:v>10.4931430142765</c:v>
                </c:pt>
                <c:pt idx="497">
                  <c:v>10.1718176072673</c:v>
                </c:pt>
                <c:pt idx="498">
                  <c:v>9.72007572133874</c:v>
                </c:pt>
                <c:pt idx="499">
                  <c:v>9.23792369098225</c:v>
                </c:pt>
                <c:pt idx="500">
                  <c:v>9.11523592906369</c:v>
                </c:pt>
                <c:pt idx="501">
                  <c:v>9.0520889077245</c:v>
                </c:pt>
                <c:pt idx="502">
                  <c:v>9.01849652573467</c:v>
                </c:pt>
                <c:pt idx="503">
                  <c:v>8.83456035831851</c:v>
                </c:pt>
                <c:pt idx="504">
                  <c:v>8.75016671293939</c:v>
                </c:pt>
                <c:pt idx="505">
                  <c:v>8.79528603506803</c:v>
                </c:pt>
                <c:pt idx="506">
                  <c:v>8.63015445801067</c:v>
                </c:pt>
                <c:pt idx="507">
                  <c:v>8.5445905215323</c:v>
                </c:pt>
                <c:pt idx="508">
                  <c:v>8.90827381983699</c:v>
                </c:pt>
                <c:pt idx="509">
                  <c:v>9.1816458429198</c:v>
                </c:pt>
                <c:pt idx="510">
                  <c:v>9.09495132831794</c:v>
                </c:pt>
                <c:pt idx="511">
                  <c:v>8.63828707453381</c:v>
                </c:pt>
                <c:pt idx="512">
                  <c:v>8.18138778219179</c:v>
                </c:pt>
                <c:pt idx="513">
                  <c:v>7.75423830500775</c:v>
                </c:pt>
                <c:pt idx="514">
                  <c:v>7.47665439130597</c:v>
                </c:pt>
                <c:pt idx="515">
                  <c:v>7.34857661289455</c:v>
                </c:pt>
                <c:pt idx="516">
                  <c:v>7.3000882788367</c:v>
                </c:pt>
                <c:pt idx="517">
                  <c:v>7.56077010160137</c:v>
                </c:pt>
                <c:pt idx="518">
                  <c:v>8.00089761018431</c:v>
                </c:pt>
                <c:pt idx="519">
                  <c:v>8.59059696684232</c:v>
                </c:pt>
                <c:pt idx="520">
                  <c:v>9.15017439952902</c:v>
                </c:pt>
                <c:pt idx="521">
                  <c:v>9.29010136532472</c:v>
                </c:pt>
                <c:pt idx="522">
                  <c:v>9.23008164662033</c:v>
                </c:pt>
                <c:pt idx="523">
                  <c:v>9.90895293350959</c:v>
                </c:pt>
                <c:pt idx="524">
                  <c:v>11.4169484677511</c:v>
                </c:pt>
                <c:pt idx="525">
                  <c:v>11.566177138772</c:v>
                </c:pt>
                <c:pt idx="526">
                  <c:v>11.2257086166836</c:v>
                </c:pt>
                <c:pt idx="527">
                  <c:v>10.7552745177474</c:v>
                </c:pt>
                <c:pt idx="528">
                  <c:v>9.59560852195058</c:v>
                </c:pt>
                <c:pt idx="529">
                  <c:v>9.00533254634648</c:v>
                </c:pt>
                <c:pt idx="530">
                  <c:v>8.30527629000137</c:v>
                </c:pt>
                <c:pt idx="531">
                  <c:v>7.59537127804434</c:v>
                </c:pt>
                <c:pt idx="532">
                  <c:v>7.84359622669932</c:v>
                </c:pt>
                <c:pt idx="533">
                  <c:v>8.31144896830032</c:v>
                </c:pt>
                <c:pt idx="534">
                  <c:v>8.38001491778055</c:v>
                </c:pt>
                <c:pt idx="535">
                  <c:v>8.54843491299684</c:v>
                </c:pt>
                <c:pt idx="536">
                  <c:v>9.28612060282651</c:v>
                </c:pt>
                <c:pt idx="537">
                  <c:v>9.3947594536778</c:v>
                </c:pt>
                <c:pt idx="538">
                  <c:v>9.08398080466741</c:v>
                </c:pt>
                <c:pt idx="539">
                  <c:v>8.99300117858652</c:v>
                </c:pt>
                <c:pt idx="540">
                  <c:v>8.47267968031271</c:v>
                </c:pt>
                <c:pt idx="541">
                  <c:v>7.90258941316141</c:v>
                </c:pt>
                <c:pt idx="542">
                  <c:v>7.24284964700684</c:v>
                </c:pt>
                <c:pt idx="543">
                  <c:v>6.85284530040286</c:v>
                </c:pt>
                <c:pt idx="544">
                  <c:v>6.95209714611086</c:v>
                </c:pt>
                <c:pt idx="545">
                  <c:v>7.0715196375968</c:v>
                </c:pt>
                <c:pt idx="546">
                  <c:v>7.47076928117766</c:v>
                </c:pt>
                <c:pt idx="547">
                  <c:v>8.08012054645758</c:v>
                </c:pt>
                <c:pt idx="548">
                  <c:v>8.94966956341633</c:v>
                </c:pt>
                <c:pt idx="549">
                  <c:v>9.5499046378968</c:v>
                </c:pt>
                <c:pt idx="550">
                  <c:v>9.28107722191846</c:v>
                </c:pt>
                <c:pt idx="551">
                  <c:v>8.55285534951553</c:v>
                </c:pt>
                <c:pt idx="552">
                  <c:v>7.79497581843967</c:v>
                </c:pt>
                <c:pt idx="553">
                  <c:v>7.18730389029318</c:v>
                </c:pt>
                <c:pt idx="554">
                  <c:v>6.8197501059019</c:v>
                </c:pt>
                <c:pt idx="555">
                  <c:v>6.67234574378366</c:v>
                </c:pt>
                <c:pt idx="556">
                  <c:v>6.67519727874504</c:v>
                </c:pt>
                <c:pt idx="557">
                  <c:v>6.67845901293322</c:v>
                </c:pt>
                <c:pt idx="558">
                  <c:v>6.74211688654542</c:v>
                </c:pt>
                <c:pt idx="559">
                  <c:v>6.94617106108348</c:v>
                </c:pt>
                <c:pt idx="560">
                  <c:v>6.97078627460289</c:v>
                </c:pt>
                <c:pt idx="561">
                  <c:v>7.03587431671643</c:v>
                </c:pt>
                <c:pt idx="562">
                  <c:v>7.0514793383772</c:v>
                </c:pt>
                <c:pt idx="563">
                  <c:v>7.29756429383714</c:v>
                </c:pt>
                <c:pt idx="564">
                  <c:v>7.59419975964179</c:v>
                </c:pt>
                <c:pt idx="565">
                  <c:v>8.42137370387499</c:v>
                </c:pt>
                <c:pt idx="566">
                  <c:v>9.86913895329177</c:v>
                </c:pt>
                <c:pt idx="567">
                  <c:v>10.8775230852472</c:v>
                </c:pt>
                <c:pt idx="568">
                  <c:v>11.1064995428052</c:v>
                </c:pt>
                <c:pt idx="569">
                  <c:v>11.2360628742623</c:v>
                </c:pt>
                <c:pt idx="570">
                  <c:v>11.316223938047</c:v>
                </c:pt>
                <c:pt idx="571">
                  <c:v>11.2969951476493</c:v>
                </c:pt>
                <c:pt idx="572">
                  <c:v>11.2283899346498</c:v>
                </c:pt>
                <c:pt idx="573">
                  <c:v>11.2504180174857</c:v>
                </c:pt>
                <c:pt idx="574">
                  <c:v>10.7431201793073</c:v>
                </c:pt>
                <c:pt idx="575">
                  <c:v>10.4364908418071</c:v>
                </c:pt>
                <c:pt idx="576">
                  <c:v>10.3305283496993</c:v>
                </c:pt>
                <c:pt idx="577">
                  <c:v>9.53538217546894</c:v>
                </c:pt>
                <c:pt idx="578">
                  <c:v>9.29088837757766</c:v>
                </c:pt>
                <c:pt idx="579">
                  <c:v>8.96716507290548</c:v>
                </c:pt>
                <c:pt idx="580">
                  <c:v>8.75416828799159</c:v>
                </c:pt>
                <c:pt idx="581">
                  <c:v>8.26211046443919</c:v>
                </c:pt>
                <c:pt idx="582">
                  <c:v>8.14064867212527</c:v>
                </c:pt>
                <c:pt idx="583">
                  <c:v>8.18981988332777</c:v>
                </c:pt>
                <c:pt idx="584">
                  <c:v>8.41956032931583</c:v>
                </c:pt>
                <c:pt idx="585">
                  <c:v>8.1905150467519</c:v>
                </c:pt>
                <c:pt idx="586">
                  <c:v>7.83250862711721</c:v>
                </c:pt>
                <c:pt idx="587">
                  <c:v>7.74499128690803</c:v>
                </c:pt>
                <c:pt idx="588">
                  <c:v>7.77806817527881</c:v>
                </c:pt>
                <c:pt idx="589">
                  <c:v>7.81191695267266</c:v>
                </c:pt>
                <c:pt idx="590">
                  <c:v>7.9163821984805</c:v>
                </c:pt>
                <c:pt idx="591">
                  <c:v>7.75226147210132</c:v>
                </c:pt>
                <c:pt idx="592">
                  <c:v>7.65882816439862</c:v>
                </c:pt>
                <c:pt idx="593">
                  <c:v>7.90519365799731</c:v>
                </c:pt>
                <c:pt idx="594">
                  <c:v>7.663846658991</c:v>
                </c:pt>
                <c:pt idx="595">
                  <c:v>7.76219277167816</c:v>
                </c:pt>
                <c:pt idx="596">
                  <c:v>7.83139500618689</c:v>
                </c:pt>
                <c:pt idx="597">
                  <c:v>7.84159475154258</c:v>
                </c:pt>
                <c:pt idx="598">
                  <c:v>7.75302423433962</c:v>
                </c:pt>
                <c:pt idx="599">
                  <c:v>7.55586366630538</c:v>
                </c:pt>
                <c:pt idx="600">
                  <c:v>7.41932954235552</c:v>
                </c:pt>
                <c:pt idx="601">
                  <c:v>7.37313862356793</c:v>
                </c:pt>
                <c:pt idx="602">
                  <c:v>7.14899287243452</c:v>
                </c:pt>
                <c:pt idx="603">
                  <c:v>7.00527800124436</c:v>
                </c:pt>
                <c:pt idx="604">
                  <c:v>6.99140542457624</c:v>
                </c:pt>
                <c:pt idx="605">
                  <c:v>6.90891983964727</c:v>
                </c:pt>
                <c:pt idx="606">
                  <c:v>6.73816264317764</c:v>
                </c:pt>
                <c:pt idx="607">
                  <c:v>6.3805725482026</c:v>
                </c:pt>
                <c:pt idx="608">
                  <c:v>6.15286364811709</c:v>
                </c:pt>
                <c:pt idx="609">
                  <c:v>6.02492679678273</c:v>
                </c:pt>
                <c:pt idx="610">
                  <c:v>5.86843605271696</c:v>
                </c:pt>
                <c:pt idx="611">
                  <c:v>5.60500064641816</c:v>
                </c:pt>
                <c:pt idx="612">
                  <c:v>5.34315654616147</c:v>
                </c:pt>
                <c:pt idx="613">
                  <c:v>5.25877194111212</c:v>
                </c:pt>
                <c:pt idx="614">
                  <c:v>5.31191333079709</c:v>
                </c:pt>
                <c:pt idx="615">
                  <c:v>5.2777905355408</c:v>
                </c:pt>
                <c:pt idx="616">
                  <c:v>5.15673254561553</c:v>
                </c:pt>
                <c:pt idx="617">
                  <c:v>5.13382351989766</c:v>
                </c:pt>
                <c:pt idx="618">
                  <c:v>5.25727963916131</c:v>
                </c:pt>
                <c:pt idx="619">
                  <c:v>5.38122434642617</c:v>
                </c:pt>
                <c:pt idx="620">
                  <c:v>5.30152355525284</c:v>
                </c:pt>
                <c:pt idx="621">
                  <c:v>5.16445168934732</c:v>
                </c:pt>
                <c:pt idx="622">
                  <c:v>5.17338125506952</c:v>
                </c:pt>
                <c:pt idx="623">
                  <c:v>5.26982759662087</c:v>
                </c:pt>
                <c:pt idx="624">
                  <c:v>5.30861390290345</c:v>
                </c:pt>
                <c:pt idx="625">
                  <c:v>5.14501050129977</c:v>
                </c:pt>
                <c:pt idx="626">
                  <c:v>4.88652863646555</c:v>
                </c:pt>
                <c:pt idx="627">
                  <c:v>4.5730016673196</c:v>
                </c:pt>
                <c:pt idx="628">
                  <c:v>4.27222797668166</c:v>
                </c:pt>
                <c:pt idx="629">
                  <c:v>3.98452219536729</c:v>
                </c:pt>
                <c:pt idx="630">
                  <c:v>3.78407649852621</c:v>
                </c:pt>
                <c:pt idx="631">
                  <c:v>3.73310708109534</c:v>
                </c:pt>
                <c:pt idx="632">
                  <c:v>3.85757504149359</c:v>
                </c:pt>
                <c:pt idx="633">
                  <c:v>4.00111475164706</c:v>
                </c:pt>
                <c:pt idx="634">
                  <c:v>4.11731516402104</c:v>
                </c:pt>
                <c:pt idx="635">
                  <c:v>4.08480476142125</c:v>
                </c:pt>
                <c:pt idx="636">
                  <c:v>3.90469547189273</c:v>
                </c:pt>
                <c:pt idx="637">
                  <c:v>3.69927982570266</c:v>
                </c:pt>
                <c:pt idx="638">
                  <c:v>3.51477758164053</c:v>
                </c:pt>
                <c:pt idx="639">
                  <c:v>3.43980670727646</c:v>
                </c:pt>
                <c:pt idx="640">
                  <c:v>3.44548854997398</c:v>
                </c:pt>
                <c:pt idx="641">
                  <c:v>3.46896226268358</c:v>
                </c:pt>
                <c:pt idx="642">
                  <c:v>3.54605091121454</c:v>
                </c:pt>
                <c:pt idx="643">
                  <c:v>3.69550765247586</c:v>
                </c:pt>
                <c:pt idx="644">
                  <c:v>4.12126709489826</c:v>
                </c:pt>
                <c:pt idx="645">
                  <c:v>4.78000690953759</c:v>
                </c:pt>
                <c:pt idx="646">
                  <c:v>5.23039628464811</c:v>
                </c:pt>
                <c:pt idx="647">
                  <c:v>5.79023115291188</c:v>
                </c:pt>
                <c:pt idx="648">
                  <c:v>6.20931559810194</c:v>
                </c:pt>
                <c:pt idx="649">
                  <c:v>6.69826523467603</c:v>
                </c:pt>
                <c:pt idx="650">
                  <c:v>7.24781164324575</c:v>
                </c:pt>
                <c:pt idx="651">
                  <c:v>7.7407298617967</c:v>
                </c:pt>
                <c:pt idx="652">
                  <c:v>7.70598041313417</c:v>
                </c:pt>
                <c:pt idx="653">
                  <c:v>7.25111568222181</c:v>
                </c:pt>
                <c:pt idx="654">
                  <c:v>6.80725674277091</c:v>
                </c:pt>
                <c:pt idx="655">
                  <c:v>6.44233849442056</c:v>
                </c:pt>
                <c:pt idx="656">
                  <c:v>6.46547143777928</c:v>
                </c:pt>
                <c:pt idx="657">
                  <c:v>6.54664245106214</c:v>
                </c:pt>
                <c:pt idx="658">
                  <c:v>6.76378150350325</c:v>
                </c:pt>
                <c:pt idx="659">
                  <c:v>7.09819206804902</c:v>
                </c:pt>
                <c:pt idx="660">
                  <c:v>7.33561151144163</c:v>
                </c:pt>
                <c:pt idx="661">
                  <c:v>7.81813504111953</c:v>
                </c:pt>
                <c:pt idx="662">
                  <c:v>8.20364152616816</c:v>
                </c:pt>
                <c:pt idx="663">
                  <c:v>8.54055369489877</c:v>
                </c:pt>
                <c:pt idx="664">
                  <c:v>8.92706796758206</c:v>
                </c:pt>
                <c:pt idx="665">
                  <c:v>9.44228806842546</c:v>
                </c:pt>
                <c:pt idx="666">
                  <c:v>9.79016343469933</c:v>
                </c:pt>
                <c:pt idx="667">
                  <c:v>9.80199518872306</c:v>
                </c:pt>
                <c:pt idx="668">
                  <c:v>9.75421505051061</c:v>
                </c:pt>
                <c:pt idx="669">
                  <c:v>9.89398635212276</c:v>
                </c:pt>
                <c:pt idx="670">
                  <c:v>10.0137435922207</c:v>
                </c:pt>
                <c:pt idx="671">
                  <c:v>10.0837435468444</c:v>
                </c:pt>
                <c:pt idx="672">
                  <c:v>10.272280627816</c:v>
                </c:pt>
                <c:pt idx="673">
                  <c:v>10.5894616756644</c:v>
                </c:pt>
                <c:pt idx="674">
                  <c:v>11.2737259440582</c:v>
                </c:pt>
                <c:pt idx="675">
                  <c:v>11.7796867734891</c:v>
                </c:pt>
                <c:pt idx="676">
                  <c:v>11.1829405814529</c:v>
                </c:pt>
                <c:pt idx="677">
                  <c:v>10.5562014853831</c:v>
                </c:pt>
                <c:pt idx="678">
                  <c:v>10.2169010389834</c:v>
                </c:pt>
                <c:pt idx="679">
                  <c:v>10.0060836863239</c:v>
                </c:pt>
                <c:pt idx="680">
                  <c:v>9.72532561131275</c:v>
                </c:pt>
                <c:pt idx="681">
                  <c:v>9.36472956828568</c:v>
                </c:pt>
                <c:pt idx="682">
                  <c:v>8.69648952053343</c:v>
                </c:pt>
                <c:pt idx="683">
                  <c:v>7.84029167734268</c:v>
                </c:pt>
                <c:pt idx="684">
                  <c:v>7.48844041298029</c:v>
                </c:pt>
                <c:pt idx="685">
                  <c:v>7.33367507535743</c:v>
                </c:pt>
                <c:pt idx="686">
                  <c:v>6.93129749699223</c:v>
                </c:pt>
                <c:pt idx="687">
                  <c:v>6.84438973563328</c:v>
                </c:pt>
                <c:pt idx="688">
                  <c:v>6.83592597834407</c:v>
                </c:pt>
                <c:pt idx="689">
                  <c:v>6.33279072472847</c:v>
                </c:pt>
                <c:pt idx="690">
                  <c:v>6.44147363982581</c:v>
                </c:pt>
                <c:pt idx="691">
                  <c:v>6.50033561391778</c:v>
                </c:pt>
                <c:pt idx="692">
                  <c:v>6.64787106750766</c:v>
                </c:pt>
                <c:pt idx="693">
                  <c:v>6.61666782929791</c:v>
                </c:pt>
                <c:pt idx="694">
                  <c:v>6.56502797123164</c:v>
                </c:pt>
                <c:pt idx="695">
                  <c:v>6.41355972227497</c:v>
                </c:pt>
                <c:pt idx="696">
                  <c:v>6.17209412635025</c:v>
                </c:pt>
                <c:pt idx="697">
                  <c:v>6.03900788912342</c:v>
                </c:pt>
                <c:pt idx="698">
                  <c:v>5.8754296628954</c:v>
                </c:pt>
                <c:pt idx="699">
                  <c:v>5.69125584224641</c:v>
                </c:pt>
                <c:pt idx="700">
                  <c:v>5.58578571331781</c:v>
                </c:pt>
                <c:pt idx="701">
                  <c:v>5.52931547381977</c:v>
                </c:pt>
                <c:pt idx="702">
                  <c:v>5.40259547221518</c:v>
                </c:pt>
                <c:pt idx="703">
                  <c:v>5.20553172959939</c:v>
                </c:pt>
                <c:pt idx="704">
                  <c:v>4.82862865762958</c:v>
                </c:pt>
                <c:pt idx="705">
                  <c:v>4.52052960112168</c:v>
                </c:pt>
                <c:pt idx="706">
                  <c:v>4.34097031526797</c:v>
                </c:pt>
                <c:pt idx="707">
                  <c:v>4.2502947420893</c:v>
                </c:pt>
                <c:pt idx="708">
                  <c:v>4.20882113512579</c:v>
                </c:pt>
                <c:pt idx="709">
                  <c:v>4.05710112019135</c:v>
                </c:pt>
                <c:pt idx="710">
                  <c:v>3.95460055434209</c:v>
                </c:pt>
                <c:pt idx="711">
                  <c:v>3.99127492029047</c:v>
                </c:pt>
                <c:pt idx="712">
                  <c:v>4.14739967311383</c:v>
                </c:pt>
                <c:pt idx="713">
                  <c:v>4.36315735562821</c:v>
                </c:pt>
                <c:pt idx="714">
                  <c:v>4.60855390557891</c:v>
                </c:pt>
                <c:pt idx="715">
                  <c:v>4.91353234006577</c:v>
                </c:pt>
                <c:pt idx="716">
                  <c:v>5.30803887178039</c:v>
                </c:pt>
                <c:pt idx="717">
                  <c:v>5.73200641219037</c:v>
                </c:pt>
                <c:pt idx="718">
                  <c:v>6.01537039188068</c:v>
                </c:pt>
                <c:pt idx="719">
                  <c:v>6.50806373175466</c:v>
                </c:pt>
                <c:pt idx="720">
                  <c:v>6.64011556139983</c:v>
                </c:pt>
                <c:pt idx="721">
                  <c:v>7.11137565730418</c:v>
                </c:pt>
                <c:pt idx="722">
                  <c:v>7.65182546676553</c:v>
                </c:pt>
                <c:pt idx="723">
                  <c:v>7.9216050145741</c:v>
                </c:pt>
                <c:pt idx="724">
                  <c:v>7.88083976428603</c:v>
                </c:pt>
                <c:pt idx="725">
                  <c:v>7.43982398645497</c:v>
                </c:pt>
                <c:pt idx="726">
                  <c:v>7.29797353847467</c:v>
                </c:pt>
                <c:pt idx="727">
                  <c:v>7.19547171351901</c:v>
                </c:pt>
                <c:pt idx="728">
                  <c:v>7.13228575768224</c:v>
                </c:pt>
                <c:pt idx="729">
                  <c:v>6.81917506454035</c:v>
                </c:pt>
                <c:pt idx="730">
                  <c:v>6.63530780844963</c:v>
                </c:pt>
                <c:pt idx="731">
                  <c:v>6.68005276729172</c:v>
                </c:pt>
                <c:pt idx="732">
                  <c:v>6.54493434133806</c:v>
                </c:pt>
                <c:pt idx="733">
                  <c:v>6.35964297327944</c:v>
                </c:pt>
                <c:pt idx="734">
                  <c:v>6.12437324129563</c:v>
                </c:pt>
                <c:pt idx="735">
                  <c:v>5.90879955573591</c:v>
                </c:pt>
                <c:pt idx="736">
                  <c:v>5.69311892790777</c:v>
                </c:pt>
                <c:pt idx="737">
                  <c:v>5.36877129019986</c:v>
                </c:pt>
                <c:pt idx="738">
                  <c:v>5.04510344594678</c:v>
                </c:pt>
                <c:pt idx="739">
                  <c:v>4.76166950037953</c:v>
                </c:pt>
                <c:pt idx="740">
                  <c:v>4.56720756542043</c:v>
                </c:pt>
                <c:pt idx="741">
                  <c:v>4.52918120426136</c:v>
                </c:pt>
                <c:pt idx="742">
                  <c:v>4.52967467521527</c:v>
                </c:pt>
                <c:pt idx="743">
                  <c:v>4.44225808540583</c:v>
                </c:pt>
                <c:pt idx="744">
                  <c:v>4.34511434610813</c:v>
                </c:pt>
                <c:pt idx="745">
                  <c:v>4.32505620358997</c:v>
                </c:pt>
                <c:pt idx="746">
                  <c:v>4.42957106106</c:v>
                </c:pt>
                <c:pt idx="747">
                  <c:v>4.47548304844106</c:v>
                </c:pt>
                <c:pt idx="748">
                  <c:v>4.42473874628151</c:v>
                </c:pt>
                <c:pt idx="749">
                  <c:v>4.36417956791533</c:v>
                </c:pt>
                <c:pt idx="750">
                  <c:v>4.32245300175245</c:v>
                </c:pt>
                <c:pt idx="751">
                  <c:v>4.34675702167212</c:v>
                </c:pt>
                <c:pt idx="752">
                  <c:v>4.44613561466144</c:v>
                </c:pt>
                <c:pt idx="753">
                  <c:v>4.58255646157999</c:v>
                </c:pt>
                <c:pt idx="754">
                  <c:v>4.68962340951086</c:v>
                </c:pt>
                <c:pt idx="755">
                  <c:v>4.69153772959035</c:v>
                </c:pt>
                <c:pt idx="756">
                  <c:v>4.61734288104458</c:v>
                </c:pt>
                <c:pt idx="757">
                  <c:v>4.50556021346588</c:v>
                </c:pt>
                <c:pt idx="758">
                  <c:v>4.38484808352043</c:v>
                </c:pt>
                <c:pt idx="759">
                  <c:v>4.33871309864225</c:v>
                </c:pt>
                <c:pt idx="760">
                  <c:v>4.33842740795533</c:v>
                </c:pt>
                <c:pt idx="761">
                  <c:v>4.50371691362908</c:v>
                </c:pt>
                <c:pt idx="762">
                  <c:v>4.82680698367721</c:v>
                </c:pt>
                <c:pt idx="763">
                  <c:v>5.33937338685271</c:v>
                </c:pt>
                <c:pt idx="764">
                  <c:v>5.91254317187256</c:v>
                </c:pt>
                <c:pt idx="765">
                  <c:v>6.30666882523136</c:v>
                </c:pt>
                <c:pt idx="766">
                  <c:v>6.58598050597698</c:v>
                </c:pt>
                <c:pt idx="767">
                  <c:v>6.87461018894976</c:v>
                </c:pt>
                <c:pt idx="768">
                  <c:v>7.18224319631738</c:v>
                </c:pt>
                <c:pt idx="769">
                  <c:v>7.47029136236773</c:v>
                </c:pt>
                <c:pt idx="770">
                  <c:v>7.63213747250522</c:v>
                </c:pt>
                <c:pt idx="771">
                  <c:v>7.71590569022046</c:v>
                </c:pt>
                <c:pt idx="772">
                  <c:v>7.80867036389965</c:v>
                </c:pt>
                <c:pt idx="773">
                  <c:v>7.88141735388231</c:v>
                </c:pt>
                <c:pt idx="774">
                  <c:v>7.80847083034788</c:v>
                </c:pt>
                <c:pt idx="775">
                  <c:v>7.69648612471059</c:v>
                </c:pt>
                <c:pt idx="776">
                  <c:v>7.86383560408398</c:v>
                </c:pt>
                <c:pt idx="777">
                  <c:v>8.32097015039072</c:v>
                </c:pt>
                <c:pt idx="778">
                  <c:v>8.63306505086597</c:v>
                </c:pt>
                <c:pt idx="779">
                  <c:v>8.62453962469839</c:v>
                </c:pt>
                <c:pt idx="780">
                  <c:v>8.47013474333364</c:v>
                </c:pt>
                <c:pt idx="781">
                  <c:v>8.36389413627558</c:v>
                </c:pt>
                <c:pt idx="782">
                  <c:v>8.08357161688167</c:v>
                </c:pt>
                <c:pt idx="783">
                  <c:v>7.81333019264158</c:v>
                </c:pt>
                <c:pt idx="784">
                  <c:v>7.74507522997867</c:v>
                </c:pt>
                <c:pt idx="785">
                  <c:v>7.73403570395972</c:v>
                </c:pt>
                <c:pt idx="786">
                  <c:v>7.77053930251334</c:v>
                </c:pt>
                <c:pt idx="787">
                  <c:v>7.65308370680229</c:v>
                </c:pt>
                <c:pt idx="788">
                  <c:v>7.46846256852796</c:v>
                </c:pt>
                <c:pt idx="789">
                  <c:v>7.25534213745239</c:v>
                </c:pt>
                <c:pt idx="790">
                  <c:v>7.10908005005994</c:v>
                </c:pt>
                <c:pt idx="791">
                  <c:v>6.79226253810338</c:v>
                </c:pt>
                <c:pt idx="792">
                  <c:v>6.66530435692425</c:v>
                </c:pt>
                <c:pt idx="793">
                  <c:v>6.54770645290263</c:v>
                </c:pt>
                <c:pt idx="794">
                  <c:v>6.34556865067907</c:v>
                </c:pt>
                <c:pt idx="795">
                  <c:v>6.13463309387515</c:v>
                </c:pt>
                <c:pt idx="796">
                  <c:v>6.11980193569205</c:v>
                </c:pt>
                <c:pt idx="797">
                  <c:v>6.23539553211252</c:v>
                </c:pt>
                <c:pt idx="798">
                  <c:v>6.38855428273119</c:v>
                </c:pt>
                <c:pt idx="799">
                  <c:v>6.51374031170035</c:v>
                </c:pt>
                <c:pt idx="800">
                  <c:v>6.42240502330288</c:v>
                </c:pt>
                <c:pt idx="801">
                  <c:v>6.50016137013699</c:v>
                </c:pt>
                <c:pt idx="802">
                  <c:v>6.67231017616954</c:v>
                </c:pt>
                <c:pt idx="803">
                  <c:v>6.80703090520551</c:v>
                </c:pt>
                <c:pt idx="804">
                  <c:v>6.88503912333715</c:v>
                </c:pt>
                <c:pt idx="805">
                  <c:v>6.99162954954215</c:v>
                </c:pt>
                <c:pt idx="806">
                  <c:v>7.02218670659607</c:v>
                </c:pt>
                <c:pt idx="807">
                  <c:v>6.84336142002115</c:v>
                </c:pt>
                <c:pt idx="808">
                  <c:v>6.75016197243474</c:v>
                </c:pt>
                <c:pt idx="809">
                  <c:v>6.91358760632106</c:v>
                </c:pt>
                <c:pt idx="810">
                  <c:v>7.30723444187082</c:v>
                </c:pt>
                <c:pt idx="811">
                  <c:v>7.82859152752289</c:v>
                </c:pt>
                <c:pt idx="812">
                  <c:v>8.3629889328692</c:v>
                </c:pt>
                <c:pt idx="813">
                  <c:v>8.94897468028454</c:v>
                </c:pt>
                <c:pt idx="814">
                  <c:v>9.58668013563416</c:v>
                </c:pt>
                <c:pt idx="815">
                  <c:v>10.2075318987533</c:v>
                </c:pt>
                <c:pt idx="816">
                  <c:v>10.7814973666717</c:v>
                </c:pt>
                <c:pt idx="817">
                  <c:v>11.0127131238718</c:v>
                </c:pt>
                <c:pt idx="818">
                  <c:v>10.9393883830444</c:v>
                </c:pt>
                <c:pt idx="819">
                  <c:v>10.7974764851962</c:v>
                </c:pt>
                <c:pt idx="820">
                  <c:v>10.3608475532999</c:v>
                </c:pt>
                <c:pt idx="821">
                  <c:v>9.64028511129347</c:v>
                </c:pt>
                <c:pt idx="822">
                  <c:v>9.36213079001722</c:v>
                </c:pt>
                <c:pt idx="823">
                  <c:v>9.25099471317306</c:v>
                </c:pt>
                <c:pt idx="824">
                  <c:v>8.99323412939501</c:v>
                </c:pt>
                <c:pt idx="825">
                  <c:v>8.70656194397394</c:v>
                </c:pt>
                <c:pt idx="826">
                  <c:v>8.41062521336271</c:v>
                </c:pt>
                <c:pt idx="827">
                  <c:v>8.39884739989075</c:v>
                </c:pt>
                <c:pt idx="828">
                  <c:v>8.68160823040935</c:v>
                </c:pt>
                <c:pt idx="829">
                  <c:v>8.89691526893108</c:v>
                </c:pt>
                <c:pt idx="830">
                  <c:v>8.68078415863364</c:v>
                </c:pt>
                <c:pt idx="831">
                  <c:v>8.42589283219314</c:v>
                </c:pt>
                <c:pt idx="832">
                  <c:v>8.32861897877154</c:v>
                </c:pt>
                <c:pt idx="833">
                  <c:v>8.2319015220811</c:v>
                </c:pt>
                <c:pt idx="834">
                  <c:v>8.16524437741635</c:v>
                </c:pt>
                <c:pt idx="835">
                  <c:v>8.01073050384819</c:v>
                </c:pt>
                <c:pt idx="836">
                  <c:v>7.93546530060379</c:v>
                </c:pt>
                <c:pt idx="837">
                  <c:v>8.11681033754578</c:v>
                </c:pt>
                <c:pt idx="838">
                  <c:v>8.26975447174456</c:v>
                </c:pt>
                <c:pt idx="839">
                  <c:v>8.23625343198521</c:v>
                </c:pt>
                <c:pt idx="840">
                  <c:v>8.07518939266117</c:v>
                </c:pt>
                <c:pt idx="841">
                  <c:v>8.02343262115837</c:v>
                </c:pt>
                <c:pt idx="842">
                  <c:v>8.1998351134596</c:v>
                </c:pt>
                <c:pt idx="843">
                  <c:v>8.34776070811437</c:v>
                </c:pt>
                <c:pt idx="844">
                  <c:v>8.44729936780023</c:v>
                </c:pt>
                <c:pt idx="845">
                  <c:v>8.55782362260673</c:v>
                </c:pt>
                <c:pt idx="846">
                  <c:v>8.50075880291016</c:v>
                </c:pt>
                <c:pt idx="847">
                  <c:v>8.34533703634036</c:v>
                </c:pt>
                <c:pt idx="848">
                  <c:v>8.16096583731785</c:v>
                </c:pt>
                <c:pt idx="849">
                  <c:v>8.18598404473076</c:v>
                </c:pt>
                <c:pt idx="850">
                  <c:v>8.32138133057677</c:v>
                </c:pt>
                <c:pt idx="851">
                  <c:v>8.44802530750171</c:v>
                </c:pt>
                <c:pt idx="852">
                  <c:v>8.37678935627214</c:v>
                </c:pt>
                <c:pt idx="853">
                  <c:v>8.05766893395845</c:v>
                </c:pt>
                <c:pt idx="854">
                  <c:v>7.72945125332326</c:v>
                </c:pt>
                <c:pt idx="855">
                  <c:v>7.57136741178671</c:v>
                </c:pt>
                <c:pt idx="856">
                  <c:v>7.52382835104695</c:v>
                </c:pt>
                <c:pt idx="857">
                  <c:v>7.42752235813232</c:v>
                </c:pt>
                <c:pt idx="858">
                  <c:v>7.49179235348418</c:v>
                </c:pt>
                <c:pt idx="859">
                  <c:v>7.67697207829633</c:v>
                </c:pt>
                <c:pt idx="860">
                  <c:v>7.95328484335721</c:v>
                </c:pt>
                <c:pt idx="861">
                  <c:v>8.24093281777583</c:v>
                </c:pt>
                <c:pt idx="862">
                  <c:v>8.35008988455024</c:v>
                </c:pt>
                <c:pt idx="863">
                  <c:v>8.28058595596376</c:v>
                </c:pt>
                <c:pt idx="864">
                  <c:v>8.34210114141566</c:v>
                </c:pt>
                <c:pt idx="865">
                  <c:v>8.39478091247406</c:v>
                </c:pt>
                <c:pt idx="866">
                  <c:v>8.47860473326616</c:v>
                </c:pt>
                <c:pt idx="867">
                  <c:v>8.54358962713097</c:v>
                </c:pt>
                <c:pt idx="868">
                  <c:v>8.16976831735887</c:v>
                </c:pt>
                <c:pt idx="869">
                  <c:v>8.0970181787797</c:v>
                </c:pt>
                <c:pt idx="870">
                  <c:v>8.21540199324477</c:v>
                </c:pt>
                <c:pt idx="871">
                  <c:v>8.09492862514108</c:v>
                </c:pt>
                <c:pt idx="872">
                  <c:v>8.12559090643977</c:v>
                </c:pt>
                <c:pt idx="873">
                  <c:v>8.44736258175367</c:v>
                </c:pt>
                <c:pt idx="874">
                  <c:v>8.53024755069909</c:v>
                </c:pt>
                <c:pt idx="875">
                  <c:v>8.71420491388767</c:v>
                </c:pt>
                <c:pt idx="876">
                  <c:v>8.8792294343499</c:v>
                </c:pt>
                <c:pt idx="877">
                  <c:v>9.21522373144854</c:v>
                </c:pt>
                <c:pt idx="878">
                  <c:v>9.43227269696168</c:v>
                </c:pt>
                <c:pt idx="879">
                  <c:v>9.46045360364614</c:v>
                </c:pt>
                <c:pt idx="880">
                  <c:v>9.59957343608183</c:v>
                </c:pt>
                <c:pt idx="881">
                  <c:v>9.7496683420214</c:v>
                </c:pt>
                <c:pt idx="882">
                  <c:v>9.84080265094836</c:v>
                </c:pt>
                <c:pt idx="883">
                  <c:v>9.90295097247254</c:v>
                </c:pt>
                <c:pt idx="884">
                  <c:v>10.0259672937426</c:v>
                </c:pt>
                <c:pt idx="885">
                  <c:v>10.3295827010773</c:v>
                </c:pt>
                <c:pt idx="886">
                  <c:v>10.5741613212742</c:v>
                </c:pt>
                <c:pt idx="887">
                  <c:v>10.6200138348506</c:v>
                </c:pt>
                <c:pt idx="888">
                  <c:v>10.5570420673767</c:v>
                </c:pt>
                <c:pt idx="889">
                  <c:v>10.4950225537285</c:v>
                </c:pt>
                <c:pt idx="890">
                  <c:v>10.3242867964976</c:v>
                </c:pt>
                <c:pt idx="891">
                  <c:v>10.1744902820503</c:v>
                </c:pt>
                <c:pt idx="892">
                  <c:v>10.0256813220016</c:v>
                </c:pt>
                <c:pt idx="893">
                  <c:v>9.99731571692021</c:v>
                </c:pt>
                <c:pt idx="894">
                  <c:v>9.94990777592407</c:v>
                </c:pt>
                <c:pt idx="895">
                  <c:v>9.85362472165156</c:v>
                </c:pt>
                <c:pt idx="896">
                  <c:v>9.81788462969871</c:v>
                </c:pt>
                <c:pt idx="897">
                  <c:v>9.89228390244102</c:v>
                </c:pt>
                <c:pt idx="898">
                  <c:v>10.0071385224611</c:v>
                </c:pt>
                <c:pt idx="899">
                  <c:v>10.0928586646485</c:v>
                </c:pt>
                <c:pt idx="900">
                  <c:v>10.2686219538143</c:v>
                </c:pt>
                <c:pt idx="901">
                  <c:v>10.5045699027488</c:v>
                </c:pt>
                <c:pt idx="902">
                  <c:v>10.6517209144876</c:v>
                </c:pt>
                <c:pt idx="903">
                  <c:v>10.5116159711436</c:v>
                </c:pt>
                <c:pt idx="904">
                  <c:v>10.352457285762</c:v>
                </c:pt>
                <c:pt idx="905">
                  <c:v>10.4220597136501</c:v>
                </c:pt>
                <c:pt idx="906">
                  <c:v>10.6408888837827</c:v>
                </c:pt>
                <c:pt idx="907">
                  <c:v>10.9395053005171</c:v>
                </c:pt>
                <c:pt idx="908">
                  <c:v>11.1097058059206</c:v>
                </c:pt>
                <c:pt idx="909">
                  <c:v>11.1316918314199</c:v>
                </c:pt>
                <c:pt idx="910">
                  <c:v>11.0551135521993</c:v>
                </c:pt>
                <c:pt idx="911">
                  <c:v>10.9097942593745</c:v>
                </c:pt>
                <c:pt idx="912">
                  <c:v>10.7551976173703</c:v>
                </c:pt>
                <c:pt idx="913">
                  <c:v>10.6209816514159</c:v>
                </c:pt>
                <c:pt idx="914">
                  <c:v>10.5663631423375</c:v>
                </c:pt>
                <c:pt idx="915">
                  <c:v>10.5516923292498</c:v>
                </c:pt>
                <c:pt idx="916">
                  <c:v>10.5472791911058</c:v>
                </c:pt>
                <c:pt idx="917">
                  <c:v>10.5136189367773</c:v>
                </c:pt>
                <c:pt idx="918">
                  <c:v>10.598683041472</c:v>
                </c:pt>
                <c:pt idx="919">
                  <c:v>10.8912059446397</c:v>
                </c:pt>
                <c:pt idx="920">
                  <c:v>11.0754351794056</c:v>
                </c:pt>
                <c:pt idx="921">
                  <c:v>11.1611884190388</c:v>
                </c:pt>
                <c:pt idx="922">
                  <c:v>11.296491121546</c:v>
                </c:pt>
                <c:pt idx="923">
                  <c:v>11.234641162526</c:v>
                </c:pt>
                <c:pt idx="924">
                  <c:v>11.0448813249645</c:v>
                </c:pt>
                <c:pt idx="925">
                  <c:v>10.6192279814618</c:v>
                </c:pt>
                <c:pt idx="926">
                  <c:v>9.98831372172725</c:v>
                </c:pt>
                <c:pt idx="927">
                  <c:v>9.48675079863657</c:v>
                </c:pt>
                <c:pt idx="928">
                  <c:v>9.12356672937838</c:v>
                </c:pt>
                <c:pt idx="929">
                  <c:v>8.94675557050151</c:v>
                </c:pt>
                <c:pt idx="930">
                  <c:v>8.88729487081734</c:v>
                </c:pt>
                <c:pt idx="931">
                  <c:v>8.92540558854601</c:v>
                </c:pt>
                <c:pt idx="932">
                  <c:v>9.08053255085006</c:v>
                </c:pt>
                <c:pt idx="933">
                  <c:v>9.09907574147337</c:v>
                </c:pt>
                <c:pt idx="934">
                  <c:v>9.13708172723948</c:v>
                </c:pt>
                <c:pt idx="935">
                  <c:v>9.25305322854909</c:v>
                </c:pt>
                <c:pt idx="936">
                  <c:v>9.22263297488809</c:v>
                </c:pt>
                <c:pt idx="937">
                  <c:v>9.25064176670882</c:v>
                </c:pt>
                <c:pt idx="938">
                  <c:v>9.29803746235252</c:v>
                </c:pt>
                <c:pt idx="939">
                  <c:v>9.32580071330998</c:v>
                </c:pt>
                <c:pt idx="940">
                  <c:v>9.6559107320663</c:v>
                </c:pt>
                <c:pt idx="941">
                  <c:v>9.97652394347453</c:v>
                </c:pt>
                <c:pt idx="942">
                  <c:v>10.0233529078067</c:v>
                </c:pt>
                <c:pt idx="943">
                  <c:v>9.76701664969968</c:v>
                </c:pt>
                <c:pt idx="944">
                  <c:v>9.53037574193893</c:v>
                </c:pt>
                <c:pt idx="945">
                  <c:v>9.40103873871132</c:v>
                </c:pt>
                <c:pt idx="946">
                  <c:v>9.3105396845418</c:v>
                </c:pt>
                <c:pt idx="947">
                  <c:v>9.27826373786392</c:v>
                </c:pt>
                <c:pt idx="948">
                  <c:v>9.11922824250416</c:v>
                </c:pt>
                <c:pt idx="949">
                  <c:v>8.99895443287992</c:v>
                </c:pt>
                <c:pt idx="950">
                  <c:v>8.907619771963</c:v>
                </c:pt>
                <c:pt idx="951">
                  <c:v>8.80632230325545</c:v>
                </c:pt>
                <c:pt idx="952">
                  <c:v>8.61749543155448</c:v>
                </c:pt>
                <c:pt idx="953">
                  <c:v>8.16750124093153</c:v>
                </c:pt>
                <c:pt idx="954">
                  <c:v>7.51711612038638</c:v>
                </c:pt>
                <c:pt idx="955">
                  <c:v>6.82348384403576</c:v>
                </c:pt>
                <c:pt idx="956">
                  <c:v>6.35319627241645</c:v>
                </c:pt>
                <c:pt idx="957">
                  <c:v>6.23354265780537</c:v>
                </c:pt>
                <c:pt idx="958">
                  <c:v>6.20769213886713</c:v>
                </c:pt>
                <c:pt idx="959">
                  <c:v>6.26613997252662</c:v>
                </c:pt>
                <c:pt idx="960">
                  <c:v>6.4470913723427</c:v>
                </c:pt>
                <c:pt idx="961">
                  <c:v>6.73282905365432</c:v>
                </c:pt>
                <c:pt idx="962">
                  <c:v>6.98138282819136</c:v>
                </c:pt>
                <c:pt idx="963">
                  <c:v>7.20175771291858</c:v>
                </c:pt>
                <c:pt idx="964">
                  <c:v>7.07723350085757</c:v>
                </c:pt>
                <c:pt idx="965">
                  <c:v>6.57115390049043</c:v>
                </c:pt>
                <c:pt idx="966">
                  <c:v>6.02121900591387</c:v>
                </c:pt>
                <c:pt idx="967">
                  <c:v>5.49517802876475</c:v>
                </c:pt>
                <c:pt idx="968">
                  <c:v>5.07644022250245</c:v>
                </c:pt>
                <c:pt idx="969">
                  <c:v>4.88049824717709</c:v>
                </c:pt>
                <c:pt idx="970">
                  <c:v>4.93078915003231</c:v>
                </c:pt>
                <c:pt idx="971">
                  <c:v>4.96242298086143</c:v>
                </c:pt>
                <c:pt idx="972">
                  <c:v>4.9936349448034</c:v>
                </c:pt>
                <c:pt idx="973">
                  <c:v>4.987610093083</c:v>
                </c:pt>
                <c:pt idx="974">
                  <c:v>5.10097642197347</c:v>
                </c:pt>
                <c:pt idx="975">
                  <c:v>5.16810015299664</c:v>
                </c:pt>
                <c:pt idx="976">
                  <c:v>5.04940216620062</c:v>
                </c:pt>
                <c:pt idx="977">
                  <c:v>5.01350041130881</c:v>
                </c:pt>
                <c:pt idx="978">
                  <c:v>4.97701847494799</c:v>
                </c:pt>
                <c:pt idx="979">
                  <c:v>4.89371256004999</c:v>
                </c:pt>
                <c:pt idx="980">
                  <c:v>4.70857399502787</c:v>
                </c:pt>
                <c:pt idx="981">
                  <c:v>4.4415622197863</c:v>
                </c:pt>
                <c:pt idx="982">
                  <c:v>4.31183419861648</c:v>
                </c:pt>
                <c:pt idx="983">
                  <c:v>4.34501738895707</c:v>
                </c:pt>
                <c:pt idx="984">
                  <c:v>4.50606701644861</c:v>
                </c:pt>
                <c:pt idx="985">
                  <c:v>4.54824299733658</c:v>
                </c:pt>
                <c:pt idx="986">
                  <c:v>4.44263932073605</c:v>
                </c:pt>
                <c:pt idx="987">
                  <c:v>4.32743126278653</c:v>
                </c:pt>
                <c:pt idx="988">
                  <c:v>4.23927720428832</c:v>
                </c:pt>
                <c:pt idx="989">
                  <c:v>4.10502388088426</c:v>
                </c:pt>
                <c:pt idx="990">
                  <c:v>3.95245262186877</c:v>
                </c:pt>
                <c:pt idx="991">
                  <c:v>3.74601249967803</c:v>
                </c:pt>
                <c:pt idx="992">
                  <c:v>3.44348644316519</c:v>
                </c:pt>
                <c:pt idx="993">
                  <c:v>3.09472452840745</c:v>
                </c:pt>
                <c:pt idx="994">
                  <c:v>2.79774686580221</c:v>
                </c:pt>
                <c:pt idx="995">
                  <c:v>2.71101480227816</c:v>
                </c:pt>
                <c:pt idx="996">
                  <c:v>2.74659287403116</c:v>
                </c:pt>
                <c:pt idx="997">
                  <c:v>2.93446481285933</c:v>
                </c:pt>
                <c:pt idx="998">
                  <c:v>3.09370177548345</c:v>
                </c:pt>
                <c:pt idx="999">
                  <c:v>3.20341684021267</c:v>
                </c:pt>
                <c:pt idx="1000">
                  <c:v>3.38660906870274</c:v>
                </c:pt>
                <c:pt idx="1001">
                  <c:v>3.53650402931128</c:v>
                </c:pt>
                <c:pt idx="1002">
                  <c:v>3.55953684557906</c:v>
                </c:pt>
                <c:pt idx="1003">
                  <c:v>3.39019220662085</c:v>
                </c:pt>
                <c:pt idx="1004">
                  <c:v>3.24830538598173</c:v>
                </c:pt>
                <c:pt idx="1005">
                  <c:v>3.24198294957621</c:v>
                </c:pt>
                <c:pt idx="1006">
                  <c:v>2.42510784072736</c:v>
                </c:pt>
                <c:pt idx="1007">
                  <c:v>2.42934161352609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-980902192"/>
        <c:axId val="-980901648"/>
      </c:lineChart>
      <c:catAx>
        <c:axId val="-980902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980901648"/>
        <c:crosses val="autoZero"/>
        <c:auto val="1"/>
        <c:lblAlgn val="ctr"/>
        <c:lblOffset val="100"/>
        <c:noMultiLvlLbl val="0"/>
      </c:catAx>
      <c:valAx>
        <c:axId val="-98090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980902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Sheet1!$U$4:$U$67</c:f>
              <c:numCache>
                <c:formatCode>General</c:formatCode>
                <c:ptCount val="64"/>
                <c:pt idx="0">
                  <c:v>1</c:v>
                </c:pt>
                <c:pt idx="1">
                  <c:v>0.995004165278026</c:v>
                </c:pt>
                <c:pt idx="2">
                  <c:v>0.980066577841242</c:v>
                </c:pt>
                <c:pt idx="3">
                  <c:v>0.955336489125606</c:v>
                </c:pt>
                <c:pt idx="4">
                  <c:v>0.921060994002885</c:v>
                </c:pt>
                <c:pt idx="5">
                  <c:v>0.877582561890373</c:v>
                </c:pt>
                <c:pt idx="6">
                  <c:v>0.825335614909678</c:v>
                </c:pt>
                <c:pt idx="7">
                  <c:v>0.764842187284488</c:v>
                </c:pt>
                <c:pt idx="8">
                  <c:v>0.696706709347165</c:v>
                </c:pt>
                <c:pt idx="9">
                  <c:v>0.621609968270665</c:v>
                </c:pt>
                <c:pt idx="10">
                  <c:v>0.54030230586814</c:v>
                </c:pt>
                <c:pt idx="11">
                  <c:v>0.453596121425577</c:v>
                </c:pt>
                <c:pt idx="12">
                  <c:v>0.362357754476674</c:v>
                </c:pt>
                <c:pt idx="13">
                  <c:v>0.267498828624587</c:v>
                </c:pt>
                <c:pt idx="14">
                  <c:v>0.169967142900241</c:v>
                </c:pt>
                <c:pt idx="15">
                  <c:v>0.0707372016677027</c:v>
                </c:pt>
                <c:pt idx="16">
                  <c:v>-0.029199522301289</c:v>
                </c:pt>
                <c:pt idx="17">
                  <c:v>-0.128844494295525</c:v>
                </c:pt>
                <c:pt idx="18">
                  <c:v>-0.227202094693088</c:v>
                </c:pt>
                <c:pt idx="19">
                  <c:v>-0.323289566863504</c:v>
                </c:pt>
                <c:pt idx="20">
                  <c:v>-0.416146836547143</c:v>
                </c:pt>
                <c:pt idx="21">
                  <c:v>-0.504846104599858</c:v>
                </c:pt>
                <c:pt idx="22">
                  <c:v>-0.588501117255346</c:v>
                </c:pt>
                <c:pt idx="23">
                  <c:v>-0.666276021279825</c:v>
                </c:pt>
                <c:pt idx="24">
                  <c:v>-0.737393715541246</c:v>
                </c:pt>
                <c:pt idx="25">
                  <c:v>-0.801143615546934</c:v>
                </c:pt>
                <c:pt idx="26">
                  <c:v>-0.856888753368948</c:v>
                </c:pt>
                <c:pt idx="27">
                  <c:v>-0.904072142017062</c:v>
                </c:pt>
                <c:pt idx="28">
                  <c:v>-0.942222340668659</c:v>
                </c:pt>
                <c:pt idx="29">
                  <c:v>-0.970958165149591</c:v>
                </c:pt>
                <c:pt idx="30">
                  <c:v>-0.989992496600446</c:v>
                </c:pt>
                <c:pt idx="31">
                  <c:v>-0.999135150273279</c:v>
                </c:pt>
                <c:pt idx="32">
                  <c:v>-0.998294775794753</c:v>
                </c:pt>
                <c:pt idx="33">
                  <c:v>-0.987479769908865</c:v>
                </c:pt>
                <c:pt idx="34">
                  <c:v>-0.966798192579461</c:v>
                </c:pt>
                <c:pt idx="35">
                  <c:v>-0.936456687290796</c:v>
                </c:pt>
                <c:pt idx="36">
                  <c:v>-0.896758416334146</c:v>
                </c:pt>
                <c:pt idx="37">
                  <c:v>-0.848100031710407</c:v>
                </c:pt>
                <c:pt idx="38">
                  <c:v>-0.790967711914416</c:v>
                </c:pt>
                <c:pt idx="39">
                  <c:v>-0.725932304200139</c:v>
                </c:pt>
                <c:pt idx="40">
                  <c:v>-0.653643620863611</c:v>
                </c:pt>
                <c:pt idx="41">
                  <c:v>-0.574823946533268</c:v>
                </c:pt>
                <c:pt idx="42">
                  <c:v>-0.490260821340699</c:v>
                </c:pt>
                <c:pt idx="43">
                  <c:v>-0.400799172079975</c:v>
                </c:pt>
                <c:pt idx="44">
                  <c:v>-0.307332869978419</c:v>
                </c:pt>
                <c:pt idx="45">
                  <c:v>-0.21079579943078</c:v>
                </c:pt>
                <c:pt idx="46">
                  <c:v>-0.112152526935055</c:v>
                </c:pt>
                <c:pt idx="47">
                  <c:v>-0.0123886634628914</c:v>
                </c:pt>
                <c:pt idx="48">
                  <c:v>0.0874989834394455</c:v>
                </c:pt>
                <c:pt idx="49">
                  <c:v>0.186512369422574</c:v>
                </c:pt>
                <c:pt idx="50">
                  <c:v>0.283662185463225</c:v>
                </c:pt>
                <c:pt idx="51">
                  <c:v>0.377977742712979</c:v>
                </c:pt>
                <c:pt idx="52">
                  <c:v>0.468516671300375</c:v>
                </c:pt>
                <c:pt idx="53">
                  <c:v>0.554374336179159</c:v>
                </c:pt>
                <c:pt idx="54">
                  <c:v>0.634692875942632</c:v>
                </c:pt>
                <c:pt idx="55">
                  <c:v>0.708669774291258</c:v>
                </c:pt>
                <c:pt idx="56">
                  <c:v>0.775565878510247</c:v>
                </c:pt>
                <c:pt idx="57">
                  <c:v>0.834712784839157</c:v>
                </c:pt>
                <c:pt idx="58">
                  <c:v>0.885519516941317</c:v>
                </c:pt>
                <c:pt idx="59">
                  <c:v>0.927478430744034</c:v>
                </c:pt>
                <c:pt idx="60">
                  <c:v>0.960170286650365</c:v>
                </c:pt>
                <c:pt idx="61">
                  <c:v>0.983268438442584</c:v>
                </c:pt>
                <c:pt idx="62">
                  <c:v>0.996542097023217</c:v>
                </c:pt>
                <c:pt idx="63">
                  <c:v>0.999858636383415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-985153088"/>
        <c:axId val="-985155264"/>
      </c:lineChart>
      <c:catAx>
        <c:axId val="-985153088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985155264"/>
        <c:crosses val="autoZero"/>
        <c:auto val="1"/>
        <c:lblAlgn val="ctr"/>
        <c:lblOffset val="100"/>
        <c:noMultiLvlLbl val="0"/>
      </c:catAx>
      <c:valAx>
        <c:axId val="-98515526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985153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161799685040756"/>
          <c:y val="0.0509259259259259"/>
          <c:w val="0.983820031495924"/>
          <c:h val="0.898148148148148"/>
        </c:manualLayout>
      </c:layout>
      <c:scatterChart>
        <c:scatterStyle val="smooth"/>
        <c:varyColors val="0"/>
        <c:ser>
          <c:idx val="0"/>
          <c:order val="0"/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Sheet1!$T$4:$T$67</c:f>
              <c:numCache>
                <c:formatCode>General</c:formatCode>
                <c:ptCount val="64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</c:v>
                </c:pt>
                <c:pt idx="23">
                  <c:v>2.3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4.1</c:v>
                </c:pt>
                <c:pt idx="42">
                  <c:v>4.2</c:v>
                </c:pt>
                <c:pt idx="43">
                  <c:v>4.3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4.7</c:v>
                </c:pt>
                <c:pt idx="48">
                  <c:v>4.8</c:v>
                </c:pt>
                <c:pt idx="49">
                  <c:v>4.9</c:v>
                </c:pt>
                <c:pt idx="50">
                  <c:v>5</c:v>
                </c:pt>
                <c:pt idx="51">
                  <c:v>5.1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5.99999999999999</c:v>
                </c:pt>
                <c:pt idx="61">
                  <c:v>6.09999999999999</c:v>
                </c:pt>
                <c:pt idx="62">
                  <c:v>6.19999999999999</c:v>
                </c:pt>
                <c:pt idx="63">
                  <c:v>6.29999999999999</c:v>
                </c:pt>
              </c:numCache>
            </c:numRef>
          </c:xVal>
          <c:yVal>
            <c:numRef>
              <c:f>Sheet1!$U$4:$U$67</c:f>
              <c:numCache>
                <c:formatCode>General</c:formatCode>
                <c:ptCount val="64"/>
                <c:pt idx="0">
                  <c:v>1</c:v>
                </c:pt>
                <c:pt idx="1">
                  <c:v>0.995004165278026</c:v>
                </c:pt>
                <c:pt idx="2">
                  <c:v>0.980066577841242</c:v>
                </c:pt>
                <c:pt idx="3">
                  <c:v>0.955336489125606</c:v>
                </c:pt>
                <c:pt idx="4">
                  <c:v>0.921060994002885</c:v>
                </c:pt>
                <c:pt idx="5">
                  <c:v>0.877582561890373</c:v>
                </c:pt>
                <c:pt idx="6">
                  <c:v>0.825335614909678</c:v>
                </c:pt>
                <c:pt idx="7">
                  <c:v>0.764842187284488</c:v>
                </c:pt>
                <c:pt idx="8">
                  <c:v>0.696706709347165</c:v>
                </c:pt>
                <c:pt idx="9">
                  <c:v>0.621609968270665</c:v>
                </c:pt>
                <c:pt idx="10">
                  <c:v>0.54030230586814</c:v>
                </c:pt>
                <c:pt idx="11">
                  <c:v>0.453596121425577</c:v>
                </c:pt>
                <c:pt idx="12">
                  <c:v>0.362357754476674</c:v>
                </c:pt>
                <c:pt idx="13">
                  <c:v>0.267498828624587</c:v>
                </c:pt>
                <c:pt idx="14">
                  <c:v>0.169967142900241</c:v>
                </c:pt>
                <c:pt idx="15">
                  <c:v>0.0707372016677027</c:v>
                </c:pt>
                <c:pt idx="16">
                  <c:v>-0.029199522301289</c:v>
                </c:pt>
                <c:pt idx="17">
                  <c:v>-0.128844494295525</c:v>
                </c:pt>
                <c:pt idx="18">
                  <c:v>-0.227202094693088</c:v>
                </c:pt>
                <c:pt idx="19">
                  <c:v>-0.323289566863504</c:v>
                </c:pt>
                <c:pt idx="20">
                  <c:v>-0.416146836547143</c:v>
                </c:pt>
                <c:pt idx="21">
                  <c:v>-0.504846104599858</c:v>
                </c:pt>
                <c:pt idx="22">
                  <c:v>-0.588501117255346</c:v>
                </c:pt>
                <c:pt idx="23">
                  <c:v>-0.666276021279825</c:v>
                </c:pt>
                <c:pt idx="24">
                  <c:v>-0.737393715541246</c:v>
                </c:pt>
                <c:pt idx="25">
                  <c:v>-0.801143615546934</c:v>
                </c:pt>
                <c:pt idx="26">
                  <c:v>-0.856888753368948</c:v>
                </c:pt>
                <c:pt idx="27">
                  <c:v>-0.904072142017062</c:v>
                </c:pt>
                <c:pt idx="28">
                  <c:v>-0.942222340668659</c:v>
                </c:pt>
                <c:pt idx="29">
                  <c:v>-0.970958165149591</c:v>
                </c:pt>
                <c:pt idx="30">
                  <c:v>-0.989992496600446</c:v>
                </c:pt>
                <c:pt idx="31">
                  <c:v>-0.999135150273279</c:v>
                </c:pt>
                <c:pt idx="32">
                  <c:v>-0.998294775794753</c:v>
                </c:pt>
                <c:pt idx="33">
                  <c:v>-0.987479769908865</c:v>
                </c:pt>
                <c:pt idx="34">
                  <c:v>-0.966798192579461</c:v>
                </c:pt>
                <c:pt idx="35">
                  <c:v>-0.936456687290796</c:v>
                </c:pt>
                <c:pt idx="36">
                  <c:v>-0.896758416334146</c:v>
                </c:pt>
                <c:pt idx="37">
                  <c:v>-0.848100031710407</c:v>
                </c:pt>
                <c:pt idx="38">
                  <c:v>-0.790967711914416</c:v>
                </c:pt>
                <c:pt idx="39">
                  <c:v>-0.725932304200139</c:v>
                </c:pt>
                <c:pt idx="40">
                  <c:v>-0.653643620863611</c:v>
                </c:pt>
                <c:pt idx="41">
                  <c:v>-0.574823946533268</c:v>
                </c:pt>
                <c:pt idx="42">
                  <c:v>-0.490260821340699</c:v>
                </c:pt>
                <c:pt idx="43">
                  <c:v>-0.400799172079975</c:v>
                </c:pt>
                <c:pt idx="44">
                  <c:v>-0.307332869978419</c:v>
                </c:pt>
                <c:pt idx="45">
                  <c:v>-0.21079579943078</c:v>
                </c:pt>
                <c:pt idx="46">
                  <c:v>-0.112152526935055</c:v>
                </c:pt>
                <c:pt idx="47">
                  <c:v>-0.0123886634628914</c:v>
                </c:pt>
                <c:pt idx="48">
                  <c:v>0.0874989834394455</c:v>
                </c:pt>
                <c:pt idx="49">
                  <c:v>0.186512369422574</c:v>
                </c:pt>
                <c:pt idx="50">
                  <c:v>0.283662185463225</c:v>
                </c:pt>
                <c:pt idx="51">
                  <c:v>0.377977742712979</c:v>
                </c:pt>
                <c:pt idx="52">
                  <c:v>0.468516671300375</c:v>
                </c:pt>
                <c:pt idx="53">
                  <c:v>0.554374336179159</c:v>
                </c:pt>
                <c:pt idx="54">
                  <c:v>0.634692875942632</c:v>
                </c:pt>
                <c:pt idx="55">
                  <c:v>0.708669774291258</c:v>
                </c:pt>
                <c:pt idx="56">
                  <c:v>0.775565878510247</c:v>
                </c:pt>
                <c:pt idx="57">
                  <c:v>0.834712784839157</c:v>
                </c:pt>
                <c:pt idx="58">
                  <c:v>0.885519516941317</c:v>
                </c:pt>
                <c:pt idx="59">
                  <c:v>0.927478430744034</c:v>
                </c:pt>
                <c:pt idx="60">
                  <c:v>0.960170286650365</c:v>
                </c:pt>
                <c:pt idx="61">
                  <c:v>0.983268438442584</c:v>
                </c:pt>
                <c:pt idx="62">
                  <c:v>0.996542097023217</c:v>
                </c:pt>
                <c:pt idx="63">
                  <c:v>0.999858636383415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85152544"/>
        <c:axId val="-985150912"/>
      </c:scatterChart>
      <c:valAx>
        <c:axId val="-98515254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985150912"/>
        <c:crosses val="autoZero"/>
        <c:crossBetween val="midCat"/>
      </c:valAx>
      <c:valAx>
        <c:axId val="-98515091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985152544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Sheet2!$T$3</c:f>
              <c:strCache>
                <c:ptCount val="1"/>
                <c:pt idx="0">
                  <c:v>Gen Torque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Sheet2!$T$4:$T$171</c:f>
              <c:numCache>
                <c:formatCode>0</c:formatCode>
                <c:ptCount val="168"/>
                <c:pt idx="0">
                  <c:v>961.522356426928</c:v>
                </c:pt>
                <c:pt idx="1">
                  <c:v>874.560265025537</c:v>
                </c:pt>
                <c:pt idx="2">
                  <c:v>808.069979691693</c:v>
                </c:pt>
                <c:pt idx="3">
                  <c:v>773.896485476118</c:v>
                </c:pt>
                <c:pt idx="4">
                  <c:v>684.057847615611</c:v>
                </c:pt>
                <c:pt idx="5">
                  <c:v>642.505165297842</c:v>
                </c:pt>
                <c:pt idx="6">
                  <c:v>664.087187125554</c:v>
                </c:pt>
                <c:pt idx="7">
                  <c:v>667.362985096002</c:v>
                </c:pt>
                <c:pt idx="8">
                  <c:v>673.680392174825</c:v>
                </c:pt>
                <c:pt idx="9">
                  <c:v>655.241637299387</c:v>
                </c:pt>
                <c:pt idx="10">
                  <c:v>667.091461683579</c:v>
                </c:pt>
                <c:pt idx="11">
                  <c:v>650.893053128403</c:v>
                </c:pt>
                <c:pt idx="12">
                  <c:v>635.668786590631</c:v>
                </c:pt>
                <c:pt idx="13">
                  <c:v>605.949787075903</c:v>
                </c:pt>
                <c:pt idx="14">
                  <c:v>588.259653002124</c:v>
                </c:pt>
                <c:pt idx="15">
                  <c:v>593.875993391537</c:v>
                </c:pt>
                <c:pt idx="16">
                  <c:v>596.921608975647</c:v>
                </c:pt>
                <c:pt idx="17">
                  <c:v>628.666780912317</c:v>
                </c:pt>
                <c:pt idx="18">
                  <c:v>624.15629519214</c:v>
                </c:pt>
                <c:pt idx="19">
                  <c:v>639.903976880803</c:v>
                </c:pt>
                <c:pt idx="20">
                  <c:v>656.89416597809</c:v>
                </c:pt>
                <c:pt idx="21">
                  <c:v>684.508726348729</c:v>
                </c:pt>
                <c:pt idx="22">
                  <c:v>694.916438924126</c:v>
                </c:pt>
                <c:pt idx="23">
                  <c:v>706.934111738207</c:v>
                </c:pt>
                <c:pt idx="24">
                  <c:v>719.689636666247</c:v>
                </c:pt>
                <c:pt idx="25">
                  <c:v>745.327914785615</c:v>
                </c:pt>
                <c:pt idx="26">
                  <c:v>805.885488242963</c:v>
                </c:pt>
                <c:pt idx="27">
                  <c:v>929.028531900979</c:v>
                </c:pt>
                <c:pt idx="28">
                  <c:v>946.12156493941</c:v>
                </c:pt>
                <c:pt idx="29">
                  <c:v>985.547119935936</c:v>
                </c:pt>
                <c:pt idx="30">
                  <c:v>1055.80972637423</c:v>
                </c:pt>
                <c:pt idx="31">
                  <c:v>1055.4440910163</c:v>
                </c:pt>
                <c:pt idx="32">
                  <c:v>955.185297442456</c:v>
                </c:pt>
                <c:pt idx="33">
                  <c:v>984.294349111237</c:v>
                </c:pt>
                <c:pt idx="34">
                  <c:v>1089.6087566387</c:v>
                </c:pt>
                <c:pt idx="35">
                  <c:v>1289.08224458523</c:v>
                </c:pt>
                <c:pt idx="36">
                  <c:v>1555.74507569563</c:v>
                </c:pt>
                <c:pt idx="37">
                  <c:v>1604.5466549406</c:v>
                </c:pt>
                <c:pt idx="38">
                  <c:v>1556.74040635123</c:v>
                </c:pt>
                <c:pt idx="39">
                  <c:v>1562.72163367148</c:v>
                </c:pt>
                <c:pt idx="40">
                  <c:v>1600.07092130885</c:v>
                </c:pt>
                <c:pt idx="41">
                  <c:v>1468.70802986498</c:v>
                </c:pt>
                <c:pt idx="42">
                  <c:v>1471.91801241542</c:v>
                </c:pt>
                <c:pt idx="43">
                  <c:v>1796.96910525958</c:v>
                </c:pt>
                <c:pt idx="44">
                  <c:v>1832.14347108622</c:v>
                </c:pt>
                <c:pt idx="45">
                  <c:v>1515.63834941786</c:v>
                </c:pt>
                <c:pt idx="46">
                  <c:v>1404.39883753398</c:v>
                </c:pt>
                <c:pt idx="47">
                  <c:v>1827.32242350053</c:v>
                </c:pt>
                <c:pt idx="48">
                  <c:v>1936.0108834763</c:v>
                </c:pt>
                <c:pt idx="49">
                  <c:v>1909.10907866858</c:v>
                </c:pt>
                <c:pt idx="50">
                  <c:v>1898.00626325827</c:v>
                </c:pt>
                <c:pt idx="51">
                  <c:v>1962.95791836579</c:v>
                </c:pt>
                <c:pt idx="52">
                  <c:v>1988.63271437065</c:v>
                </c:pt>
                <c:pt idx="53">
                  <c:v>1939.05956059362</c:v>
                </c:pt>
                <c:pt idx="54">
                  <c:v>1943.60522426788</c:v>
                </c:pt>
                <c:pt idx="55">
                  <c:v>2006.61437043438</c:v>
                </c:pt>
                <c:pt idx="56">
                  <c:v>1991.03897106215</c:v>
                </c:pt>
                <c:pt idx="57">
                  <c:v>1975.80469283063</c:v>
                </c:pt>
                <c:pt idx="58">
                  <c:v>1871.38698218919</c:v>
                </c:pt>
                <c:pt idx="59">
                  <c:v>1857.31389091849</c:v>
                </c:pt>
                <c:pt idx="60">
                  <c:v>1843.5442656938</c:v>
                </c:pt>
                <c:pt idx="61">
                  <c:v>1830.06825116933</c:v>
                </c:pt>
                <c:pt idx="62">
                  <c:v>1885.21481375085</c:v>
                </c:pt>
                <c:pt idx="63">
                  <c:v>1871.97896919879</c:v>
                </c:pt>
                <c:pt idx="64">
                  <c:v>1815.76715795257</c:v>
                </c:pt>
                <c:pt idx="65">
                  <c:v>1827.77160979939</c:v>
                </c:pt>
                <c:pt idx="66">
                  <c:v>1815.47625885341</c:v>
                </c:pt>
                <c:pt idx="67">
                  <c:v>1827.84906648829</c:v>
                </c:pt>
                <c:pt idx="68">
                  <c:v>1773.6613277194</c:v>
                </c:pt>
                <c:pt idx="69">
                  <c:v>1786.40338333055</c:v>
                </c:pt>
                <c:pt idx="70">
                  <c:v>1757.48113627329</c:v>
                </c:pt>
                <c:pt idx="71">
                  <c:v>1770.58422554885</c:v>
                </c:pt>
                <c:pt idx="72">
                  <c:v>1742.43994006929</c:v>
                </c:pt>
                <c:pt idx="73">
                  <c:v>1691.17723580541</c:v>
                </c:pt>
                <c:pt idx="74">
                  <c:v>1676.09030626885</c:v>
                </c:pt>
                <c:pt idx="75">
                  <c:v>1602.06491051503</c:v>
                </c:pt>
                <c:pt idx="76">
                  <c:v>1338.58776592593</c:v>
                </c:pt>
                <c:pt idx="77">
                  <c:v>1194.36287763668</c:v>
                </c:pt>
                <c:pt idx="78">
                  <c:v>1074.57749573973</c:v>
                </c:pt>
                <c:pt idx="79">
                  <c:v>1024.87678116341</c:v>
                </c:pt>
                <c:pt idx="80">
                  <c:v>952.842259335599</c:v>
                </c:pt>
                <c:pt idx="81">
                  <c:v>872.120167159366</c:v>
                </c:pt>
                <c:pt idx="82">
                  <c:v>747.756420356511</c:v>
                </c:pt>
                <c:pt idx="83">
                  <c:v>835.564794831089</c:v>
                </c:pt>
                <c:pt idx="84">
                  <c:v>819.913390857443</c:v>
                </c:pt>
                <c:pt idx="85">
                  <c:v>838.012242350219</c:v>
                </c:pt>
                <c:pt idx="86">
                  <c:v>856.342418702316</c:v>
                </c:pt>
                <c:pt idx="87">
                  <c:v>832.602290998851</c:v>
                </c:pt>
                <c:pt idx="88">
                  <c:v>794.875722269632</c:v>
                </c:pt>
                <c:pt idx="89">
                  <c:v>776.820608462932</c:v>
                </c:pt>
                <c:pt idx="90">
                  <c:v>801.356513816102</c:v>
                </c:pt>
                <c:pt idx="91">
                  <c:v>862.923320818918</c:v>
                </c:pt>
                <c:pt idx="92">
                  <c:v>960.579215801343</c:v>
                </c:pt>
                <c:pt idx="93">
                  <c:v>1106.79065885079</c:v>
                </c:pt>
                <c:pt idx="94">
                  <c:v>1282.51783658351</c:v>
                </c:pt>
                <c:pt idx="95">
                  <c:v>1338.97613833318</c:v>
                </c:pt>
                <c:pt idx="96">
                  <c:v>1554.10632782948</c:v>
                </c:pt>
                <c:pt idx="97">
                  <c:v>1768.00220785898</c:v>
                </c:pt>
                <c:pt idx="98">
                  <c:v>1660.5578823179</c:v>
                </c:pt>
                <c:pt idx="99">
                  <c:v>1687.15741329729</c:v>
                </c:pt>
                <c:pt idx="100">
                  <c:v>1654.91594274815</c:v>
                </c:pt>
                <c:pt idx="101">
                  <c:v>1672.33792949171</c:v>
                </c:pt>
                <c:pt idx="102">
                  <c:v>1626.28878778832</c:v>
                </c:pt>
                <c:pt idx="103">
                  <c:v>1586.56992790467</c:v>
                </c:pt>
                <c:pt idx="104">
                  <c:v>1729.9026155141</c:v>
                </c:pt>
                <c:pt idx="105">
                  <c:v>1697.00355396012</c:v>
                </c:pt>
                <c:pt idx="106">
                  <c:v>1712.74702632958</c:v>
                </c:pt>
                <c:pt idx="107">
                  <c:v>1600.79736037089</c:v>
                </c:pt>
                <c:pt idx="108">
                  <c:v>1610.07898658613</c:v>
                </c:pt>
                <c:pt idx="109">
                  <c:v>1621.04183967013</c:v>
                </c:pt>
                <c:pt idx="110">
                  <c:v>1585.66228917291</c:v>
                </c:pt>
                <c:pt idx="111">
                  <c:v>1549.2208480358</c:v>
                </c:pt>
                <c:pt idx="112">
                  <c:v>1544.49912218501</c:v>
                </c:pt>
                <c:pt idx="113">
                  <c:v>1550.6659167456</c:v>
                </c:pt>
                <c:pt idx="114">
                  <c:v>1510.87085393659</c:v>
                </c:pt>
                <c:pt idx="115">
                  <c:v>1539.04626633603</c:v>
                </c:pt>
                <c:pt idx="116">
                  <c:v>1547.09821946778</c:v>
                </c:pt>
                <c:pt idx="117">
                  <c:v>1541.46688377936</c:v>
                </c:pt>
                <c:pt idx="118">
                  <c:v>1519.89635085131</c:v>
                </c:pt>
                <c:pt idx="119">
                  <c:v>1506.24364278473</c:v>
                </c:pt>
                <c:pt idx="120">
                  <c:v>1442.42146608136</c:v>
                </c:pt>
                <c:pt idx="121">
                  <c:v>1472.49464278376</c:v>
                </c:pt>
                <c:pt idx="122">
                  <c:v>1481.39724372029</c:v>
                </c:pt>
                <c:pt idx="123">
                  <c:v>1447.72035860846</c:v>
                </c:pt>
                <c:pt idx="124">
                  <c:v>1435.833248156</c:v>
                </c:pt>
                <c:pt idx="125">
                  <c:v>1424.26135368605</c:v>
                </c:pt>
                <c:pt idx="126">
                  <c:v>1392.23504845743</c:v>
                </c:pt>
                <c:pt idx="127">
                  <c:v>1381.38598031442</c:v>
                </c:pt>
                <c:pt idx="128">
                  <c:v>1330.63956248878</c:v>
                </c:pt>
                <c:pt idx="129">
                  <c:v>1012.99719614276</c:v>
                </c:pt>
                <c:pt idx="130">
                  <c:v>889.128300728325</c:v>
                </c:pt>
                <c:pt idx="131">
                  <c:v>871.991594335297</c:v>
                </c:pt>
                <c:pt idx="132">
                  <c:v>1012.02475522109</c:v>
                </c:pt>
                <c:pt idx="133">
                  <c:v>1172.64124980147</c:v>
                </c:pt>
                <c:pt idx="134">
                  <c:v>1254.64932059408</c:v>
                </c:pt>
                <c:pt idx="135">
                  <c:v>1259.34343695675</c:v>
                </c:pt>
                <c:pt idx="136">
                  <c:v>1166.25198721392</c:v>
                </c:pt>
                <c:pt idx="137">
                  <c:v>1006.33226569358</c:v>
                </c:pt>
                <c:pt idx="138">
                  <c:v>946.508432031039</c:v>
                </c:pt>
                <c:pt idx="139">
                  <c:v>865.062394625623</c:v>
                </c:pt>
                <c:pt idx="140">
                  <c:v>791.527530646917</c:v>
                </c:pt>
                <c:pt idx="141">
                  <c:v>766.773566077292</c:v>
                </c:pt>
                <c:pt idx="142">
                  <c:v>723.981570542488</c:v>
                </c:pt>
                <c:pt idx="143">
                  <c:v>698.639489723606</c:v>
                </c:pt>
                <c:pt idx="144">
                  <c:v>622.208662161506</c:v>
                </c:pt>
                <c:pt idx="145">
                  <c:v>566.016969079219</c:v>
                </c:pt>
                <c:pt idx="146">
                  <c:v>557.50530348024</c:v>
                </c:pt>
                <c:pt idx="147">
                  <c:v>629.860054074851</c:v>
                </c:pt>
                <c:pt idx="148">
                  <c:v>688.817989208214</c:v>
                </c:pt>
                <c:pt idx="149">
                  <c:v>734.654249271791</c:v>
                </c:pt>
                <c:pt idx="150">
                  <c:v>748.808300794254</c:v>
                </c:pt>
                <c:pt idx="151">
                  <c:v>742.367905358783</c:v>
                </c:pt>
                <c:pt idx="152">
                  <c:v>718.682676251743</c:v>
                </c:pt>
                <c:pt idx="153">
                  <c:v>691.263135710715</c:v>
                </c:pt>
                <c:pt idx="154">
                  <c:v>663.59857843229</c:v>
                </c:pt>
                <c:pt idx="155">
                  <c:v>686.770487380591</c:v>
                </c:pt>
                <c:pt idx="156">
                  <c:v>700.603321936479</c:v>
                </c:pt>
                <c:pt idx="157">
                  <c:v>668.895263024543</c:v>
                </c:pt>
                <c:pt idx="158">
                  <c:v>655.589366678325</c:v>
                </c:pt>
                <c:pt idx="159">
                  <c:v>640.354974426983</c:v>
                </c:pt>
                <c:pt idx="160">
                  <c:v>562.776462685353</c:v>
                </c:pt>
                <c:pt idx="161">
                  <c:v>508.189150042672</c:v>
                </c:pt>
                <c:pt idx="162">
                  <c:v>500.650464789915</c:v>
                </c:pt>
                <c:pt idx="163">
                  <c:v>517.869123263758</c:v>
                </c:pt>
                <c:pt idx="164">
                  <c:v>565.983383838581</c:v>
                </c:pt>
                <c:pt idx="165">
                  <c:v>650.619825431348</c:v>
                </c:pt>
                <c:pt idx="166">
                  <c:v>742.837724078199</c:v>
                </c:pt>
                <c:pt idx="167">
                  <c:v>876.355064677887</c:v>
                </c:pt>
              </c:numCache>
            </c:numRef>
          </c:val>
        </c:ser>
        <c:ser>
          <c:idx val="1"/>
          <c:order val="1"/>
          <c:tx>
            <c:strRef>
              <c:f>Sheet2!$V$3</c:f>
              <c:strCache>
                <c:ptCount val="1"/>
                <c:pt idx="0">
                  <c:v>VDM Torque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Sheet2!$V$4:$V$171</c:f>
              <c:numCache>
                <c:formatCode>0</c:formatCode>
                <c:ptCount val="168"/>
                <c:pt idx="0">
                  <c:v>176.580748140662</c:v>
                </c:pt>
                <c:pt idx="1">
                  <c:v>482.889603801066</c:v>
                </c:pt>
                <c:pt idx="2">
                  <c:v>825.778145210725</c:v>
                </c:pt>
                <c:pt idx="3">
                  <c:v>1087.88559464201</c:v>
                </c:pt>
                <c:pt idx="4">
                  <c:v>2116.54756516593</c:v>
                </c:pt>
                <c:pt idx="5">
                  <c:v>2739.69230962382</c:v>
                </c:pt>
                <c:pt idx="6">
                  <c:v>2167.35479742458</c:v>
                </c:pt>
                <c:pt idx="7">
                  <c:v>1908.80156227118</c:v>
                </c:pt>
                <c:pt idx="8">
                  <c:v>1583.16144353184</c:v>
                </c:pt>
                <c:pt idx="9">
                  <c:v>1682.04132913927</c:v>
                </c:pt>
                <c:pt idx="10">
                  <c:v>1447.78411008979</c:v>
                </c:pt>
                <c:pt idx="11">
                  <c:v>1656.7418284608</c:v>
                </c:pt>
                <c:pt idx="12">
                  <c:v>2087.38173761929</c:v>
                </c:pt>
                <c:pt idx="13">
                  <c:v>2750.7424977223</c:v>
                </c:pt>
                <c:pt idx="14">
                  <c:v>3285.23327177225</c:v>
                </c:pt>
                <c:pt idx="15">
                  <c:v>3300.61274984131</c:v>
                </c:pt>
                <c:pt idx="16">
                  <c:v>3238.63319163127</c:v>
                </c:pt>
                <c:pt idx="17">
                  <c:v>2708.45871836559</c:v>
                </c:pt>
                <c:pt idx="18">
                  <c:v>2968.22048087331</c:v>
                </c:pt>
                <c:pt idx="19">
                  <c:v>2794.58753962713</c:v>
                </c:pt>
                <c:pt idx="20">
                  <c:v>2738.21000004376</c:v>
                </c:pt>
                <c:pt idx="21">
                  <c:v>2272.6326208094</c:v>
                </c:pt>
                <c:pt idx="22">
                  <c:v>2259.87763955565</c:v>
                </c:pt>
                <c:pt idx="23">
                  <c:v>2380.46467523533</c:v>
                </c:pt>
                <c:pt idx="24">
                  <c:v>2194.84863389091</c:v>
                </c:pt>
                <c:pt idx="25">
                  <c:v>2354.93304722847</c:v>
                </c:pt>
                <c:pt idx="26">
                  <c:v>2130.41451952855</c:v>
                </c:pt>
                <c:pt idx="27">
                  <c:v>1848.04324773003</c:v>
                </c:pt>
                <c:pt idx="28">
                  <c:v>1976.2048773012</c:v>
                </c:pt>
                <c:pt idx="29">
                  <c:v>1874.57540830032</c:v>
                </c:pt>
                <c:pt idx="30">
                  <c:v>1585.94817951749</c:v>
                </c:pt>
                <c:pt idx="31">
                  <c:v>1574.17382761169</c:v>
                </c:pt>
                <c:pt idx="32">
                  <c:v>2121.02517553129</c:v>
                </c:pt>
                <c:pt idx="33">
                  <c:v>1979.16998376965</c:v>
                </c:pt>
                <c:pt idx="34">
                  <c:v>1232.6410411598</c:v>
                </c:pt>
                <c:pt idx="35">
                  <c:v>-99.1803923084445</c:v>
                </c:pt>
                <c:pt idx="36">
                  <c:v>-734.464588963359</c:v>
                </c:pt>
                <c:pt idx="37">
                  <c:v>-718.271402336178</c:v>
                </c:pt>
                <c:pt idx="38">
                  <c:v>-571.909066542496</c:v>
                </c:pt>
                <c:pt idx="39">
                  <c:v>-597.569848123823</c:v>
                </c:pt>
                <c:pt idx="40">
                  <c:v>-728.227015985343</c:v>
                </c:pt>
                <c:pt idx="41">
                  <c:v>-298.006704391408</c:v>
                </c:pt>
                <c:pt idx="42">
                  <c:v>-268.038823726449</c:v>
                </c:pt>
                <c:pt idx="43">
                  <c:v>-1183.62870145933</c:v>
                </c:pt>
                <c:pt idx="44">
                  <c:v>-1256.66359429365</c:v>
                </c:pt>
                <c:pt idx="45">
                  <c:v>-478.87432033936</c:v>
                </c:pt>
                <c:pt idx="46">
                  <c:v>175.694517434589</c:v>
                </c:pt>
                <c:pt idx="47">
                  <c:v>-1249.68482911567</c:v>
                </c:pt>
                <c:pt idx="48">
                  <c:v>-1435.99499456096</c:v>
                </c:pt>
                <c:pt idx="49">
                  <c:v>-1428.76548091107</c:v>
                </c:pt>
                <c:pt idx="50">
                  <c:v>-1421.66697841579</c:v>
                </c:pt>
                <c:pt idx="51">
                  <c:v>-1414.6956647571</c:v>
                </c:pt>
                <c:pt idx="52">
                  <c:v>-1421.1851967857</c:v>
                </c:pt>
                <c:pt idx="53">
                  <c:v>-1414.39190543041</c:v>
                </c:pt>
                <c:pt idx="54">
                  <c:v>-1407.71632340864</c:v>
                </c:pt>
                <c:pt idx="55">
                  <c:v>-1401.15516699964</c:v>
                </c:pt>
                <c:pt idx="56">
                  <c:v>-1394.70527849693</c:v>
                </c:pt>
                <c:pt idx="57">
                  <c:v>-1388.36362008779</c:v>
                </c:pt>
                <c:pt idx="58">
                  <c:v>-1317.42045479053</c:v>
                </c:pt>
                <c:pt idx="59">
                  <c:v>-1311.44514426559</c:v>
                </c:pt>
                <c:pt idx="60">
                  <c:v>-1305.56918117236</c:v>
                </c:pt>
                <c:pt idx="61">
                  <c:v>-1299.78990743374</c:v>
                </c:pt>
                <c:pt idx="62">
                  <c:v>-1345.45169071322</c:v>
                </c:pt>
                <c:pt idx="63">
                  <c:v>-1339.757374931</c:v>
                </c:pt>
                <c:pt idx="64">
                  <c:v>-1302.22024092124</c:v>
                </c:pt>
                <c:pt idx="65">
                  <c:v>-1316.15023946175</c:v>
                </c:pt>
                <c:pt idx="66">
                  <c:v>-1310.76953461497</c:v>
                </c:pt>
                <c:pt idx="67">
                  <c:v>-1324.98399263706</c:v>
                </c:pt>
                <c:pt idx="68">
                  <c:v>-1288.00457494258</c:v>
                </c:pt>
                <c:pt idx="69">
                  <c:v>-1302.26989769634</c:v>
                </c:pt>
                <c:pt idx="70">
                  <c:v>-1285.05337993791</c:v>
                </c:pt>
                <c:pt idx="71">
                  <c:v>-1299.52426565669</c:v>
                </c:pt>
                <c:pt idx="72">
                  <c:v>-1282.53917057793</c:v>
                </c:pt>
                <c:pt idx="73">
                  <c:v>-1246.6793608943</c:v>
                </c:pt>
                <c:pt idx="74">
                  <c:v>-1280.43546958222</c:v>
                </c:pt>
                <c:pt idx="75">
                  <c:v>-1244.75407473234</c:v>
                </c:pt>
                <c:pt idx="76">
                  <c:v>-790.626778716242</c:v>
                </c:pt>
                <c:pt idx="77">
                  <c:v>-394.239071013099</c:v>
                </c:pt>
                <c:pt idx="78">
                  <c:v>473.015327516376</c:v>
                </c:pt>
                <c:pt idx="79">
                  <c:v>473.015327516376</c:v>
                </c:pt>
                <c:pt idx="80">
                  <c:v>945.532032137849</c:v>
                </c:pt>
                <c:pt idx="81">
                  <c:v>1495.90155566326</c:v>
                </c:pt>
                <c:pt idx="82">
                  <c:v>2952.88722836243</c:v>
                </c:pt>
                <c:pt idx="83">
                  <c:v>2991.4791467066</c:v>
                </c:pt>
                <c:pt idx="84">
                  <c:v>3030.6164960526</c:v>
                </c:pt>
                <c:pt idx="85">
                  <c:v>3041.67466493533</c:v>
                </c:pt>
                <c:pt idx="86">
                  <c:v>3035.59567000692</c:v>
                </c:pt>
                <c:pt idx="87">
                  <c:v>3047.0190748217</c:v>
                </c:pt>
                <c:pt idx="88">
                  <c:v>3087.49950995806</c:v>
                </c:pt>
                <c:pt idx="89">
                  <c:v>2731.83441633478</c:v>
                </c:pt>
                <c:pt idx="90">
                  <c:v>1758.84623246171</c:v>
                </c:pt>
                <c:pt idx="91">
                  <c:v>1095.82468335795</c:v>
                </c:pt>
                <c:pt idx="92">
                  <c:v>320.275993205997</c:v>
                </c:pt>
                <c:pt idx="93">
                  <c:v>320.275993205997</c:v>
                </c:pt>
                <c:pt idx="94">
                  <c:v>-135.316607129534</c:v>
                </c:pt>
                <c:pt idx="95">
                  <c:v>320.275993205997</c:v>
                </c:pt>
                <c:pt idx="96">
                  <c:v>-595.954855977764</c:v>
                </c:pt>
                <c:pt idx="97">
                  <c:v>-1307.38542053983</c:v>
                </c:pt>
                <c:pt idx="98">
                  <c:v>-1270.79650009395</c:v>
                </c:pt>
                <c:pt idx="99">
                  <c:v>-1304.46854295728</c:v>
                </c:pt>
                <c:pt idx="100">
                  <c:v>-1268.08635454418</c:v>
                </c:pt>
                <c:pt idx="101">
                  <c:v>-1282.53917057793</c:v>
                </c:pt>
                <c:pt idx="102">
                  <c:v>-1265.79586744124</c:v>
                </c:pt>
                <c:pt idx="103">
                  <c:v>-1230.30959631649</c:v>
                </c:pt>
                <c:pt idx="104">
                  <c:v>-1263.89993948354</c:v>
                </c:pt>
                <c:pt idx="105">
                  <c:v>-1065.44964328585</c:v>
                </c:pt>
                <c:pt idx="106">
                  <c:v>-1262.3758344632</c:v>
                </c:pt>
                <c:pt idx="107">
                  <c:v>-1246.25756869966</c:v>
                </c:pt>
                <c:pt idx="108">
                  <c:v>-1249.45377395088</c:v>
                </c:pt>
                <c:pt idx="109">
                  <c:v>-1233.62932660056</c:v>
                </c:pt>
                <c:pt idx="110">
                  <c:v>-1237.02850049032</c:v>
                </c:pt>
                <c:pt idx="111">
                  <c:v>-1221.48289115211</c:v>
                </c:pt>
                <c:pt idx="112">
                  <c:v>-1213.63848999806</c:v>
                </c:pt>
                <c:pt idx="113">
                  <c:v>-1217.34282654973</c:v>
                </c:pt>
                <c:pt idx="114">
                  <c:v>-1202.23169059476</c:v>
                </c:pt>
                <c:pt idx="115">
                  <c:v>-1194.85613227094</c:v>
                </c:pt>
                <c:pt idx="116">
                  <c:v>-1198.82939139506</c:v>
                </c:pt>
                <c:pt idx="117">
                  <c:v>-1191.72740061913</c:v>
                </c:pt>
                <c:pt idx="118">
                  <c:v>-1177.16845055693</c:v>
                </c:pt>
                <c:pt idx="119">
                  <c:v>-1170.37718805576</c:v>
                </c:pt>
                <c:pt idx="120">
                  <c:v>-1119.70276722553</c:v>
                </c:pt>
                <c:pt idx="121">
                  <c:v>-1149.64801552164</c:v>
                </c:pt>
                <c:pt idx="122">
                  <c:v>-1161.71001892823</c:v>
                </c:pt>
                <c:pt idx="123">
                  <c:v>-1137.07756257354</c:v>
                </c:pt>
                <c:pt idx="124">
                  <c:v>-1130.99558022285</c:v>
                </c:pt>
                <c:pt idx="125">
                  <c:v>-1125.04290835997</c:v>
                </c:pt>
                <c:pt idx="126">
                  <c:v>-1101.2306629197</c:v>
                </c:pt>
                <c:pt idx="127">
                  <c:v>-1095.57892459766</c:v>
                </c:pt>
                <c:pt idx="128">
                  <c:v>-1072.37384566268</c:v>
                </c:pt>
                <c:pt idx="129">
                  <c:v>-478.641771301341</c:v>
                </c:pt>
                <c:pt idx="130">
                  <c:v>-131.946638688729</c:v>
                </c:pt>
                <c:pt idx="131">
                  <c:v>-114.159148359277</c:v>
                </c:pt>
                <c:pt idx="132">
                  <c:v>-481.938840388659</c:v>
                </c:pt>
                <c:pt idx="133">
                  <c:v>-826.792748193377</c:v>
                </c:pt>
                <c:pt idx="134">
                  <c:v>-944.128812100586</c:v>
                </c:pt>
                <c:pt idx="135">
                  <c:v>-939.362655433037</c:v>
                </c:pt>
                <c:pt idx="136">
                  <c:v>-821.879594406428</c:v>
                </c:pt>
                <c:pt idx="137">
                  <c:v>-560.680641463642</c:v>
                </c:pt>
                <c:pt idx="138">
                  <c:v>-435.010659149571</c:v>
                </c:pt>
                <c:pt idx="139">
                  <c:v>-273.605458499314</c:v>
                </c:pt>
                <c:pt idx="140">
                  <c:v>-193.122465508423</c:v>
                </c:pt>
                <c:pt idx="141">
                  <c:v>-110.598521166592</c:v>
                </c:pt>
                <c:pt idx="142">
                  <c:v>231.320427077228</c:v>
                </c:pt>
                <c:pt idx="143">
                  <c:v>384.026473406578</c:v>
                </c:pt>
                <c:pt idx="144">
                  <c:v>1095.98003264225</c:v>
                </c:pt>
                <c:pt idx="145">
                  <c:v>1975.55438688922</c:v>
                </c:pt>
                <c:pt idx="146">
                  <c:v>2328.33405186917</c:v>
                </c:pt>
                <c:pt idx="147">
                  <c:v>2396.17525637587</c:v>
                </c:pt>
                <c:pt idx="148">
                  <c:v>2390.5161968861</c:v>
                </c:pt>
                <c:pt idx="149">
                  <c:v>2459.8493987945</c:v>
                </c:pt>
                <c:pt idx="150">
                  <c:v>2513.01034335557</c:v>
                </c:pt>
                <c:pt idx="151">
                  <c:v>2525.4581186558</c:v>
                </c:pt>
                <c:pt idx="152">
                  <c:v>2579.98494120741</c:v>
                </c:pt>
                <c:pt idx="153">
                  <c:v>2593.08621206546</c:v>
                </c:pt>
                <c:pt idx="154">
                  <c:v>2667.07922376807</c:v>
                </c:pt>
                <c:pt idx="155">
                  <c:v>2706.01756512864</c:v>
                </c:pt>
                <c:pt idx="156">
                  <c:v>2720.23790534096</c:v>
                </c:pt>
                <c:pt idx="157">
                  <c:v>2734.76495775558</c:v>
                </c:pt>
                <c:pt idx="158">
                  <c:v>2749.60951225617</c:v>
                </c:pt>
                <c:pt idx="159">
                  <c:v>2739.05111948003</c:v>
                </c:pt>
                <c:pt idx="160">
                  <c:v>2754.41239855031</c:v>
                </c:pt>
                <c:pt idx="161">
                  <c:v>2770.12352202547</c:v>
                </c:pt>
                <c:pt idx="162">
                  <c:v>2804.2345336104</c:v>
                </c:pt>
                <c:pt idx="163">
                  <c:v>2406.66275850034</c:v>
                </c:pt>
                <c:pt idx="164">
                  <c:v>1527.82537414356</c:v>
                </c:pt>
                <c:pt idx="165">
                  <c:v>669.752248320244</c:v>
                </c:pt>
                <c:pt idx="166">
                  <c:v>189.939356099908</c:v>
                </c:pt>
                <c:pt idx="167">
                  <c:v>-536.687801067814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985148736"/>
        <c:axId val="-985148192"/>
      </c:barChart>
      <c:catAx>
        <c:axId val="-985148736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985148192"/>
        <c:crosses val="autoZero"/>
        <c:auto val="1"/>
        <c:lblAlgn val="ctr"/>
        <c:lblOffset val="100"/>
        <c:tickLblSkip val="24"/>
        <c:noMultiLvlLbl val="0"/>
      </c:catAx>
      <c:valAx>
        <c:axId val="-985148192"/>
        <c:scaling>
          <c:orientation val="minMax"/>
          <c:max val="3500"/>
          <c:min val="-1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98514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Sheet2!$S$3</c:f>
              <c:strCache>
                <c:ptCount val="1"/>
                <c:pt idx="0">
                  <c:v>Gen Speed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Sheet2!$S$4:$S$171</c:f>
              <c:numCache>
                <c:formatCode>0</c:formatCode>
                <c:ptCount val="168"/>
                <c:pt idx="0">
                  <c:v>156.165443947196</c:v>
                </c:pt>
                <c:pt idx="1">
                  <c:v>166.063253774836</c:v>
                </c:pt>
                <c:pt idx="2">
                  <c:v>178.435516059385</c:v>
                </c:pt>
                <c:pt idx="3">
                  <c:v>183.659360135083</c:v>
                </c:pt>
                <c:pt idx="4">
                  <c:v>204.554736437877</c:v>
                </c:pt>
                <c:pt idx="5">
                  <c:v>214.452546265516</c:v>
                </c:pt>
                <c:pt idx="6">
                  <c:v>204.279797275998</c:v>
                </c:pt>
                <c:pt idx="7">
                  <c:v>198.781014038421</c:v>
                </c:pt>
                <c:pt idx="8">
                  <c:v>191.907534991449</c:v>
                </c:pt>
                <c:pt idx="9">
                  <c:v>194.381987448359</c:v>
                </c:pt>
                <c:pt idx="10">
                  <c:v>189.433082534539</c:v>
                </c:pt>
                <c:pt idx="11">
                  <c:v>194.10704828648</c:v>
                </c:pt>
                <c:pt idx="12">
                  <c:v>201.255466495331</c:v>
                </c:pt>
                <c:pt idx="13">
                  <c:v>214.452546265516</c:v>
                </c:pt>
                <c:pt idx="14">
                  <c:v>224.350356093156</c:v>
                </c:pt>
                <c:pt idx="15">
                  <c:v>223.97543905423</c:v>
                </c:pt>
                <c:pt idx="16">
                  <c:v>222.975660283761</c:v>
                </c:pt>
                <c:pt idx="17">
                  <c:v>214.452546265516</c:v>
                </c:pt>
                <c:pt idx="18">
                  <c:v>219.126512017457</c:v>
                </c:pt>
                <c:pt idx="19">
                  <c:v>217.201937884305</c:v>
                </c:pt>
                <c:pt idx="20">
                  <c:v>215.002424589274</c:v>
                </c:pt>
                <c:pt idx="21">
                  <c:v>209.503641351697</c:v>
                </c:pt>
                <c:pt idx="22">
                  <c:v>209.228702189818</c:v>
                </c:pt>
                <c:pt idx="23">
                  <c:v>211.978093808606</c:v>
                </c:pt>
                <c:pt idx="24">
                  <c:v>210.328458837333</c:v>
                </c:pt>
                <c:pt idx="25">
                  <c:v>212.527972132364</c:v>
                </c:pt>
                <c:pt idx="26">
                  <c:v>210.603397999212</c:v>
                </c:pt>
                <c:pt idx="27">
                  <c:v>210.603397999212</c:v>
                </c:pt>
                <c:pt idx="28">
                  <c:v>212.253032970485</c:v>
                </c:pt>
                <c:pt idx="29">
                  <c:v>211.703154646728</c:v>
                </c:pt>
                <c:pt idx="30">
                  <c:v>208.403884704181</c:v>
                </c:pt>
                <c:pt idx="31">
                  <c:v>207.854006380423</c:v>
                </c:pt>
                <c:pt idx="32">
                  <c:v>214.452546265516</c:v>
                </c:pt>
                <c:pt idx="33">
                  <c:v>214.727485427395</c:v>
                </c:pt>
                <c:pt idx="34">
                  <c:v>200.155709847815</c:v>
                </c:pt>
                <c:pt idx="35">
                  <c:v>171.562037012413</c:v>
                </c:pt>
                <c:pt idx="36">
                  <c:v>156.715322270954</c:v>
                </c:pt>
                <c:pt idx="37">
                  <c:v>157.265200594712</c:v>
                </c:pt>
                <c:pt idx="38">
                  <c:v>162.214105508532</c:v>
                </c:pt>
                <c:pt idx="39">
                  <c:v>161.114348861016</c:v>
                </c:pt>
                <c:pt idx="40">
                  <c:v>156.440383109075</c:v>
                </c:pt>
                <c:pt idx="41">
                  <c:v>169.637462879261</c:v>
                </c:pt>
                <c:pt idx="42">
                  <c:v>171.562037012413</c:v>
                </c:pt>
                <c:pt idx="43">
                  <c:v>139.669094234464</c:v>
                </c:pt>
                <c:pt idx="44">
                  <c:v>136.094885130039</c:v>
                </c:pt>
                <c:pt idx="45">
                  <c:v>166.613132098593</c:v>
                </c:pt>
                <c:pt idx="46">
                  <c:v>179.810211868779</c:v>
                </c:pt>
                <c:pt idx="47">
                  <c:v>136.919702615676</c:v>
                </c:pt>
                <c:pt idx="48">
                  <c:v>125.372257816763</c:v>
                </c:pt>
                <c:pt idx="49">
                  <c:v>118.773717931671</c:v>
                </c:pt>
                <c:pt idx="50">
                  <c:v>107.501212294637</c:v>
                </c:pt>
                <c:pt idx="51">
                  <c:v>91.004862581905</c:v>
                </c:pt>
                <c:pt idx="52">
                  <c:v>88.5304101249952</c:v>
                </c:pt>
                <c:pt idx="53">
                  <c:v>92.6544975531782</c:v>
                </c:pt>
                <c:pt idx="54">
                  <c:v>90.1800450962684</c:v>
                </c:pt>
                <c:pt idx="55">
                  <c:v>82.4817485636601</c:v>
                </c:pt>
                <c:pt idx="56">
                  <c:v>82.4817485636601</c:v>
                </c:pt>
                <c:pt idx="57">
                  <c:v>82.4817485636601</c:v>
                </c:pt>
                <c:pt idx="58">
                  <c:v>82.4817485636601</c:v>
                </c:pt>
                <c:pt idx="59">
                  <c:v>82.4817485636601</c:v>
                </c:pt>
                <c:pt idx="60">
                  <c:v>82.4817485636601</c:v>
                </c:pt>
                <c:pt idx="61">
                  <c:v>82.4817485636601</c:v>
                </c:pt>
                <c:pt idx="62">
                  <c:v>82.4817485636601</c:v>
                </c:pt>
                <c:pt idx="63">
                  <c:v>82.4817485636601</c:v>
                </c:pt>
                <c:pt idx="64">
                  <c:v>82.4817485636601</c:v>
                </c:pt>
                <c:pt idx="65">
                  <c:v>82.4817485636601</c:v>
                </c:pt>
                <c:pt idx="66">
                  <c:v>82.4817485636601</c:v>
                </c:pt>
                <c:pt idx="67">
                  <c:v>82.4817485636601</c:v>
                </c:pt>
                <c:pt idx="68">
                  <c:v>82.4817485636601</c:v>
                </c:pt>
                <c:pt idx="69">
                  <c:v>82.4817485636601</c:v>
                </c:pt>
                <c:pt idx="70">
                  <c:v>82.4817485636601</c:v>
                </c:pt>
                <c:pt idx="71">
                  <c:v>82.4817485636601</c:v>
                </c:pt>
                <c:pt idx="72">
                  <c:v>82.4817485636601</c:v>
                </c:pt>
                <c:pt idx="73">
                  <c:v>82.4817485636601</c:v>
                </c:pt>
                <c:pt idx="74">
                  <c:v>89.9051059343895</c:v>
                </c:pt>
                <c:pt idx="75">
                  <c:v>110.250603913426</c:v>
                </c:pt>
                <c:pt idx="76">
                  <c:v>132.795615187493</c:v>
                </c:pt>
                <c:pt idx="77">
                  <c:v>153.141113166529</c:v>
                </c:pt>
                <c:pt idx="78">
                  <c:v>162.48904467041</c:v>
                </c:pt>
                <c:pt idx="79">
                  <c:v>169.087584555503</c:v>
                </c:pt>
                <c:pt idx="80">
                  <c:v>182.559603487568</c:v>
                </c:pt>
                <c:pt idx="81">
                  <c:v>196.031622419632</c:v>
                </c:pt>
                <c:pt idx="82">
                  <c:v>219.898216255912</c:v>
                </c:pt>
                <c:pt idx="83">
                  <c:v>198.855997446206</c:v>
                </c:pt>
                <c:pt idx="84">
                  <c:v>213.005991356995</c:v>
                </c:pt>
                <c:pt idx="85">
                  <c:v>219.045279992356</c:v>
                </c:pt>
                <c:pt idx="86">
                  <c:v>214.486913660751</c:v>
                </c:pt>
                <c:pt idx="87">
                  <c:v>219.301473302289</c:v>
                </c:pt>
                <c:pt idx="88">
                  <c:v>226.149957879999</c:v>
                </c:pt>
                <c:pt idx="89">
                  <c:v>218.026755369942</c:v>
                </c:pt>
                <c:pt idx="90">
                  <c:v>199.880770685936</c:v>
                </c:pt>
                <c:pt idx="91">
                  <c:v>185.034055944478</c:v>
                </c:pt>
                <c:pt idx="92">
                  <c:v>167.712888746109</c:v>
                </c:pt>
                <c:pt idx="93">
                  <c:v>164.688557965441</c:v>
                </c:pt>
                <c:pt idx="94">
                  <c:v>168.262767069867</c:v>
                </c:pt>
                <c:pt idx="95">
                  <c:v>176.510941926233</c:v>
                </c:pt>
                <c:pt idx="96">
                  <c:v>162.48904467041</c:v>
                </c:pt>
                <c:pt idx="97">
                  <c:v>131.695858539977</c:v>
                </c:pt>
                <c:pt idx="98">
                  <c:v>114.924569665366</c:v>
                </c:pt>
                <c:pt idx="99">
                  <c:v>114.924569665366</c:v>
                </c:pt>
                <c:pt idx="100">
                  <c:v>116.849143798518</c:v>
                </c:pt>
                <c:pt idx="101">
                  <c:v>119.323596255428</c:v>
                </c:pt>
                <c:pt idx="102">
                  <c:v>103.377124866454</c:v>
                </c:pt>
                <c:pt idx="103">
                  <c:v>105.851577323364</c:v>
                </c:pt>
                <c:pt idx="104">
                  <c:v>134.995128482524</c:v>
                </c:pt>
                <c:pt idx="105">
                  <c:v>148.192208252709</c:v>
                </c:pt>
                <c:pt idx="106">
                  <c:v>133.620432673129</c:v>
                </c:pt>
                <c:pt idx="107">
                  <c:v>114.374691341609</c:v>
                </c:pt>
                <c:pt idx="108">
                  <c:v>117.673961284155</c:v>
                </c:pt>
                <c:pt idx="109">
                  <c:v>123.997562007369</c:v>
                </c:pt>
                <c:pt idx="110">
                  <c:v>116.024326312882</c:v>
                </c:pt>
                <c:pt idx="111">
                  <c:v>108.875908104031</c:v>
                </c:pt>
                <c:pt idx="112">
                  <c:v>112.175178046578</c:v>
                </c:pt>
                <c:pt idx="113">
                  <c:v>114.374691341609</c:v>
                </c:pt>
                <c:pt idx="114">
                  <c:v>101.177611571423</c:v>
                </c:pt>
                <c:pt idx="115">
                  <c:v>85.2311401824488</c:v>
                </c:pt>
                <c:pt idx="116">
                  <c:v>83.8564443730544</c:v>
                </c:pt>
                <c:pt idx="117">
                  <c:v>82.4817485636601</c:v>
                </c:pt>
                <c:pt idx="118">
                  <c:v>82.4817485636601</c:v>
                </c:pt>
                <c:pt idx="119">
                  <c:v>82.4817485636601</c:v>
                </c:pt>
                <c:pt idx="120">
                  <c:v>82.4817485636601</c:v>
                </c:pt>
                <c:pt idx="121">
                  <c:v>82.4817485636601</c:v>
                </c:pt>
                <c:pt idx="122">
                  <c:v>82.4817485636601</c:v>
                </c:pt>
                <c:pt idx="123">
                  <c:v>82.4817485636601</c:v>
                </c:pt>
                <c:pt idx="124">
                  <c:v>82.4817485636601</c:v>
                </c:pt>
                <c:pt idx="125">
                  <c:v>82.4817485636601</c:v>
                </c:pt>
                <c:pt idx="126">
                  <c:v>82.4817485636601</c:v>
                </c:pt>
                <c:pt idx="127">
                  <c:v>82.4817485636601</c:v>
                </c:pt>
                <c:pt idx="128">
                  <c:v>100.902672409544</c:v>
                </c:pt>
                <c:pt idx="129">
                  <c:v>128.121649435552</c:v>
                </c:pt>
                <c:pt idx="130">
                  <c:v>141.868607529495</c:v>
                </c:pt>
                <c:pt idx="131">
                  <c:v>140.493911720101</c:v>
                </c:pt>
                <c:pt idx="132">
                  <c:v>127.846710273673</c:v>
                </c:pt>
                <c:pt idx="133">
                  <c:v>115.474447989124</c:v>
                </c:pt>
                <c:pt idx="134">
                  <c:v>112.999995532214</c:v>
                </c:pt>
                <c:pt idx="135">
                  <c:v>114.924569665366</c:v>
                </c:pt>
                <c:pt idx="136">
                  <c:v>118.223839607913</c:v>
                </c:pt>
                <c:pt idx="137">
                  <c:v>121.523109550459</c:v>
                </c:pt>
                <c:pt idx="138">
                  <c:v>125.922136140521</c:v>
                </c:pt>
                <c:pt idx="139">
                  <c:v>130.871041054341</c:v>
                </c:pt>
                <c:pt idx="140">
                  <c:v>134.170310996887</c:v>
                </c:pt>
                <c:pt idx="141">
                  <c:v>138.844276748828</c:v>
                </c:pt>
                <c:pt idx="142">
                  <c:v>145.7177557958</c:v>
                </c:pt>
                <c:pt idx="143">
                  <c:v>154.790748137802</c:v>
                </c:pt>
                <c:pt idx="144">
                  <c:v>174.311428631202</c:v>
                </c:pt>
                <c:pt idx="145">
                  <c:v>191.082717505813</c:v>
                </c:pt>
                <c:pt idx="146">
                  <c:v>190.207911081653</c:v>
                </c:pt>
                <c:pt idx="147">
                  <c:v>169.087584555503</c:v>
                </c:pt>
                <c:pt idx="148">
                  <c:v>154.481441580688</c:v>
                </c:pt>
                <c:pt idx="149">
                  <c:v>144.717977025331</c:v>
                </c:pt>
                <c:pt idx="150">
                  <c:v>142.999607263588</c:v>
                </c:pt>
                <c:pt idx="151">
                  <c:v>145.080396829626</c:v>
                </c:pt>
                <c:pt idx="152">
                  <c:v>150.74789273472</c:v>
                </c:pt>
                <c:pt idx="153">
                  <c:v>157.230833199477</c:v>
                </c:pt>
                <c:pt idx="154">
                  <c:v>165.150955646783</c:v>
                </c:pt>
                <c:pt idx="155">
                  <c:v>159.980224818266</c:v>
                </c:pt>
                <c:pt idx="156">
                  <c:v>156.812175839343</c:v>
                </c:pt>
                <c:pt idx="157">
                  <c:v>163.813751541281</c:v>
                </c:pt>
                <c:pt idx="158">
                  <c:v>166.838082321949</c:v>
                </c:pt>
                <c:pt idx="159">
                  <c:v>169.300037544228</c:v>
                </c:pt>
                <c:pt idx="160">
                  <c:v>186.793041718771</c:v>
                </c:pt>
                <c:pt idx="161">
                  <c:v>204.751567883313</c:v>
                </c:pt>
                <c:pt idx="162">
                  <c:v>206.851103301297</c:v>
                </c:pt>
                <c:pt idx="163">
                  <c:v>199.605831524057</c:v>
                </c:pt>
                <c:pt idx="164">
                  <c:v>182.834542649447</c:v>
                </c:pt>
                <c:pt idx="165">
                  <c:v>162.763983832289</c:v>
                </c:pt>
                <c:pt idx="166">
                  <c:v>141.868607529495</c:v>
                </c:pt>
                <c:pt idx="167">
                  <c:v>118.223839607913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Sheet2!$U$3</c:f>
              <c:strCache>
                <c:ptCount val="1"/>
                <c:pt idx="0">
                  <c:v>VDM Speed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Sheet2!$U$4:$U$171</c:f>
              <c:numCache>
                <c:formatCode>0</c:formatCode>
                <c:ptCount val="168"/>
                <c:pt idx="0">
                  <c:v>124.874471796056</c:v>
                </c:pt>
                <c:pt idx="1">
                  <c:v>123.544987637704</c:v>
                </c:pt>
                <c:pt idx="2">
                  <c:v>122.155756073486</c:v>
                </c:pt>
                <c:pt idx="3">
                  <c:v>121.173693278917</c:v>
                </c:pt>
                <c:pt idx="4">
                  <c:v>118.030162698193</c:v>
                </c:pt>
                <c:pt idx="5">
                  <c:v>116.923193630843</c:v>
                </c:pt>
                <c:pt idx="6">
                  <c:v>118.347033191696</c:v>
                </c:pt>
                <c:pt idx="7">
                  <c:v>119.230314691583</c:v>
                </c:pt>
                <c:pt idx="8">
                  <c:v>120.220496120716</c:v>
                </c:pt>
                <c:pt idx="9">
                  <c:v>120.042097601816</c:v>
                </c:pt>
                <c:pt idx="10">
                  <c:v>120.770740936035</c:v>
                </c:pt>
                <c:pt idx="11">
                  <c:v>120.344789815375</c:v>
                </c:pt>
                <c:pt idx="12">
                  <c:v>119.445213287659</c:v>
                </c:pt>
                <c:pt idx="13">
                  <c:v>118.440019535267</c:v>
                </c:pt>
                <c:pt idx="14">
                  <c:v>118.02547309434</c:v>
                </c:pt>
                <c:pt idx="15">
                  <c:v>118.405513786175</c:v>
                </c:pt>
                <c:pt idx="16">
                  <c:v>118.865955231169</c:v>
                </c:pt>
                <c:pt idx="17">
                  <c:v>119.78236491567</c:v>
                </c:pt>
                <c:pt idx="18">
                  <c:v>119.779081822188</c:v>
                </c:pt>
                <c:pt idx="19">
                  <c:v>120.245353272143</c:v>
                </c:pt>
                <c:pt idx="20">
                  <c:v>120.598212531959</c:v>
                </c:pt>
                <c:pt idx="21">
                  <c:v>121.396516012949</c:v>
                </c:pt>
                <c:pt idx="22">
                  <c:v>121.614560460266</c:v>
                </c:pt>
                <c:pt idx="23">
                  <c:v>121.561686297173</c:v>
                </c:pt>
                <c:pt idx="24">
                  <c:v>122.049680990166</c:v>
                </c:pt>
                <c:pt idx="25">
                  <c:v>122.023305890196</c:v>
                </c:pt>
                <c:pt idx="26">
                  <c:v>122.465762097018</c:v>
                </c:pt>
                <c:pt idx="27">
                  <c:v>122.989340162454</c:v>
                </c:pt>
                <c:pt idx="28">
                  <c:v>122.981318593335</c:v>
                </c:pt>
                <c:pt idx="29">
                  <c:v>123.256127366038</c:v>
                </c:pt>
                <c:pt idx="30">
                  <c:v>123.586521797392</c:v>
                </c:pt>
                <c:pt idx="31">
                  <c:v>123.75877955986</c:v>
                </c:pt>
                <c:pt idx="32">
                  <c:v>123.363811058069</c:v>
                </c:pt>
                <c:pt idx="33">
                  <c:v>123.659220844567</c:v>
                </c:pt>
                <c:pt idx="34">
                  <c:v>124.413943128758</c:v>
                </c:pt>
                <c:pt idx="35">
                  <c:v>125.414664230125</c:v>
                </c:pt>
                <c:pt idx="36">
                  <c:v>124.046373430416</c:v>
                </c:pt>
                <c:pt idx="37">
                  <c:v>123.937705008155</c:v>
                </c:pt>
                <c:pt idx="38">
                  <c:v>124.157015495306</c:v>
                </c:pt>
                <c:pt idx="39">
                  <c:v>124.000538396044</c:v>
                </c:pt>
                <c:pt idx="40">
                  <c:v>123.566510591967</c:v>
                </c:pt>
                <c:pt idx="41">
                  <c:v>124.658105581444</c:v>
                </c:pt>
                <c:pt idx="42">
                  <c:v>124.749619632718</c:v>
                </c:pt>
                <c:pt idx="43">
                  <c:v>122.356418575992</c:v>
                </c:pt>
                <c:pt idx="44">
                  <c:v>121.903847249026</c:v>
                </c:pt>
                <c:pt idx="45">
                  <c:v>123.719276576058</c:v>
                </c:pt>
                <c:pt idx="46">
                  <c:v>125.339656462949</c:v>
                </c:pt>
                <c:pt idx="47">
                  <c:v>121.455177858446</c:v>
                </c:pt>
                <c:pt idx="48">
                  <c:v>120.864747679008</c:v>
                </c:pt>
                <c:pt idx="49">
                  <c:v>120.432149290507</c:v>
                </c:pt>
                <c:pt idx="50">
                  <c:v>120.009040136274</c:v>
                </c:pt>
                <c:pt idx="51">
                  <c:v>119.595111377826</c:v>
                </c:pt>
                <c:pt idx="52">
                  <c:v>119.296095031728</c:v>
                </c:pt>
                <c:pt idx="53">
                  <c:v>118.896862385855</c:v>
                </c:pt>
                <c:pt idx="54">
                  <c:v>118.506015442433</c:v>
                </c:pt>
                <c:pt idx="55">
                  <c:v>118.123292740524</c:v>
                </c:pt>
                <c:pt idx="56">
                  <c:v>117.748443576969</c:v>
                </c:pt>
                <c:pt idx="57">
                  <c:v>117.381227458734</c:v>
                </c:pt>
                <c:pt idx="58">
                  <c:v>117.16477451747</c:v>
                </c:pt>
                <c:pt idx="59">
                  <c:v>116.813499996083</c:v>
                </c:pt>
                <c:pt idx="60">
                  <c:v>116.469319881149</c:v>
                </c:pt>
                <c:pt idx="61">
                  <c:v>116.132021401298</c:v>
                </c:pt>
                <c:pt idx="62">
                  <c:v>115.571458514321</c:v>
                </c:pt>
                <c:pt idx="63">
                  <c:v>115.247806463365</c:v>
                </c:pt>
                <c:pt idx="64">
                  <c:v>115.009462659284</c:v>
                </c:pt>
                <c:pt idx="65">
                  <c:v>114.544520702229</c:v>
                </c:pt>
                <c:pt idx="66">
                  <c:v>114.241025864266</c:v>
                </c:pt>
                <c:pt idx="67">
                  <c:v>113.785666809716</c:v>
                </c:pt>
                <c:pt idx="68">
                  <c:v>113.582428600116</c:v>
                </c:pt>
                <c:pt idx="69">
                  <c:v>113.145266551727</c:v>
                </c:pt>
                <c:pt idx="70">
                  <c:v>112.804743717707</c:v>
                </c:pt>
                <c:pt idx="71">
                  <c:v>112.380266195879</c:v>
                </c:pt>
                <c:pt idx="72">
                  <c:v>112.058560331778</c:v>
                </c:pt>
                <c:pt idx="73">
                  <c:v>111.890242123062</c:v>
                </c:pt>
                <c:pt idx="74">
                  <c:v>111.34154121987</c:v>
                </c:pt>
                <c:pt idx="75">
                  <c:v>111.191206362603</c:v>
                </c:pt>
                <c:pt idx="76">
                  <c:v>114.433298380858</c:v>
                </c:pt>
                <c:pt idx="77">
                  <c:v>119.255606165031</c:v>
                </c:pt>
                <c:pt idx="78">
                  <c:v>122.273588774213</c:v>
                </c:pt>
                <c:pt idx="79">
                  <c:v>122.273588774213</c:v>
                </c:pt>
                <c:pt idx="80">
                  <c:v>119.160248180022</c:v>
                </c:pt>
                <c:pt idx="81">
                  <c:v>116.080925541058</c:v>
                </c:pt>
                <c:pt idx="82">
                  <c:v>110.755358525437</c:v>
                </c:pt>
                <c:pt idx="83">
                  <c:v>111.044801692873</c:v>
                </c:pt>
                <c:pt idx="84">
                  <c:v>111.34154121987</c:v>
                </c:pt>
                <c:pt idx="85">
                  <c:v>111.594576323197</c:v>
                </c:pt>
                <c:pt idx="86">
                  <c:v>112.058560331778</c:v>
                </c:pt>
                <c:pt idx="87">
                  <c:v>112.323098566228</c:v>
                </c:pt>
                <c:pt idx="88">
                  <c:v>112.651415690577</c:v>
                </c:pt>
                <c:pt idx="89">
                  <c:v>113.73669010494</c:v>
                </c:pt>
                <c:pt idx="90">
                  <c:v>117.004663215233</c:v>
                </c:pt>
                <c:pt idx="91">
                  <c:v>119.926306771866</c:v>
                </c:pt>
                <c:pt idx="92">
                  <c:v>123.917276097769</c:v>
                </c:pt>
                <c:pt idx="93">
                  <c:v>123.917276097769</c:v>
                </c:pt>
                <c:pt idx="94">
                  <c:v>123.917276097769</c:v>
                </c:pt>
                <c:pt idx="95">
                  <c:v>123.917276097769</c:v>
                </c:pt>
                <c:pt idx="96">
                  <c:v>118.586471434338</c:v>
                </c:pt>
                <c:pt idx="97">
                  <c:v>113.429272239376</c:v>
                </c:pt>
                <c:pt idx="98">
                  <c:v>113.230787483454</c:v>
                </c:pt>
                <c:pt idx="99">
                  <c:v>112.651415690577</c:v>
                </c:pt>
                <c:pt idx="100">
                  <c:v>112.472682339816</c:v>
                </c:pt>
                <c:pt idx="101">
                  <c:v>112.058560331778</c:v>
                </c:pt>
                <c:pt idx="102">
                  <c:v>111.744759372978</c:v>
                </c:pt>
                <c:pt idx="103">
                  <c:v>111.581114380796</c:v>
                </c:pt>
                <c:pt idx="104">
                  <c:v>111.044801692873</c:v>
                </c:pt>
                <c:pt idx="105">
                  <c:v>111.997232695153</c:v>
                </c:pt>
                <c:pt idx="106">
                  <c:v>110.370808163958</c:v>
                </c:pt>
                <c:pt idx="107">
                  <c:v>110.096884005357</c:v>
                </c:pt>
                <c:pt idx="108">
                  <c:v>109.683458355266</c:v>
                </c:pt>
                <c:pt idx="109">
                  <c:v>109.425387007886</c:v>
                </c:pt>
                <c:pt idx="110">
                  <c:v>109.028273423624</c:v>
                </c:pt>
                <c:pt idx="111">
                  <c:v>108.785079713628</c:v>
                </c:pt>
                <c:pt idx="112">
                  <c:v>108.374479047341</c:v>
                </c:pt>
                <c:pt idx="113">
                  <c:v>108.001874018848</c:v>
                </c:pt>
                <c:pt idx="114">
                  <c:v>107.781529169054</c:v>
                </c:pt>
                <c:pt idx="115">
                  <c:v>107.400743480872</c:v>
                </c:pt>
                <c:pt idx="116">
                  <c:v>107.049734363973</c:v>
                </c:pt>
                <c:pt idx="117">
                  <c:v>106.687891762029</c:v>
                </c:pt>
                <c:pt idx="118">
                  <c:v>106.495980753164</c:v>
                </c:pt>
                <c:pt idx="119">
                  <c:v>106.151769436114</c:v>
                </c:pt>
                <c:pt idx="120">
                  <c:v>106.254488396906</c:v>
                </c:pt>
                <c:pt idx="121">
                  <c:v>105.644450516724</c:v>
                </c:pt>
                <c:pt idx="122">
                  <c:v>105.179634322311</c:v>
                </c:pt>
                <c:pt idx="123">
                  <c:v>105.015269441228</c:v>
                </c:pt>
                <c:pt idx="124">
                  <c:v>104.713085554598</c:v>
                </c:pt>
                <c:pt idx="125">
                  <c:v>104.418743490344</c:v>
                </c:pt>
                <c:pt idx="126">
                  <c:v>104.277863916285</c:v>
                </c:pt>
                <c:pt idx="127">
                  <c:v>103.999016902869</c:v>
                </c:pt>
                <c:pt idx="128">
                  <c:v>103.87267541517</c:v>
                </c:pt>
                <c:pt idx="129">
                  <c:v>113.078171672213</c:v>
                </c:pt>
                <c:pt idx="130">
                  <c:v>121.878622721806</c:v>
                </c:pt>
                <c:pt idx="131">
                  <c:v>122.377219710313</c:v>
                </c:pt>
                <c:pt idx="132">
                  <c:v>112.844268012674</c:v>
                </c:pt>
                <c:pt idx="133">
                  <c:v>106.245019003673</c:v>
                </c:pt>
                <c:pt idx="134">
                  <c:v>104.338789895189</c:v>
                </c:pt>
                <c:pt idx="135">
                  <c:v>104.095995720757</c:v>
                </c:pt>
                <c:pt idx="136">
                  <c:v>105.515496207702</c:v>
                </c:pt>
                <c:pt idx="137">
                  <c:v>110.16475073681</c:v>
                </c:pt>
                <c:pt idx="138">
                  <c:v>112.980828786215</c:v>
                </c:pt>
                <c:pt idx="139">
                  <c:v>117.261685768906</c:v>
                </c:pt>
                <c:pt idx="140">
                  <c:v>119.611090695031</c:v>
                </c:pt>
                <c:pt idx="141">
                  <c:v>122.141086957895</c:v>
                </c:pt>
                <c:pt idx="142">
                  <c:v>122.544399191979</c:v>
                </c:pt>
                <c:pt idx="143">
                  <c:v>120.523014380843</c:v>
                </c:pt>
                <c:pt idx="144">
                  <c:v>112.120255378812</c:v>
                </c:pt>
                <c:pt idx="145">
                  <c:v>104.80399128141</c:v>
                </c:pt>
                <c:pt idx="146">
                  <c:v>102.95558761235</c:v>
                </c:pt>
                <c:pt idx="147">
                  <c:v>102.910144244345</c:v>
                </c:pt>
                <c:pt idx="148">
                  <c:v>103.280281129467</c:v>
                </c:pt>
                <c:pt idx="149">
                  <c:v>103.245844243985</c:v>
                </c:pt>
                <c:pt idx="150">
                  <c:v>103.350721946344</c:v>
                </c:pt>
                <c:pt idx="151">
                  <c:v>103.608437054317</c:v>
                </c:pt>
                <c:pt idx="152">
                  <c:v>103.727181526093</c:v>
                </c:pt>
                <c:pt idx="153">
                  <c:v>103.999016902869</c:v>
                </c:pt>
                <c:pt idx="154">
                  <c:v>103.987566234018</c:v>
                </c:pt>
                <c:pt idx="155">
                  <c:v>104.271299966564</c:v>
                </c:pt>
                <c:pt idx="156">
                  <c:v>104.566173552135</c:v>
                </c:pt>
                <c:pt idx="157">
                  <c:v>104.868847125475</c:v>
                </c:pt>
                <c:pt idx="158">
                  <c:v>105.179634322311</c:v>
                </c:pt>
                <c:pt idx="159">
                  <c:v>105.491411955394</c:v>
                </c:pt>
                <c:pt idx="160">
                  <c:v>105.817042048352</c:v>
                </c:pt>
                <c:pt idx="161">
                  <c:v>106.151769436114</c:v>
                </c:pt>
                <c:pt idx="162">
                  <c:v>106.336226324006</c:v>
                </c:pt>
                <c:pt idx="163">
                  <c:v>108.179698777518</c:v>
                </c:pt>
                <c:pt idx="164">
                  <c:v>113.077962148923</c:v>
                </c:pt>
                <c:pt idx="165">
                  <c:v>119.628260964687</c:v>
                </c:pt>
                <c:pt idx="166">
                  <c:v>123.914696477339</c:v>
                </c:pt>
                <c:pt idx="167">
                  <c:v>114.994770277145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-985147104"/>
        <c:axId val="-985146560"/>
      </c:lineChart>
      <c:catAx>
        <c:axId val="-9851471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985146560"/>
        <c:crosses val="autoZero"/>
        <c:auto val="1"/>
        <c:lblAlgn val="ctr"/>
        <c:lblOffset val="100"/>
        <c:tickLblSkip val="24"/>
        <c:noMultiLvlLbl val="0"/>
      </c:catAx>
      <c:valAx>
        <c:axId val="-98514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985147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647586785564954"/>
          <c:y val="0.176118809095724"/>
          <c:w val="0.906228316039728"/>
          <c:h val="0.66496559318866"/>
        </c:manualLayout>
      </c:layout>
      <c:lineChart>
        <c:grouping val="standard"/>
        <c:varyColors val="0"/>
        <c:ser>
          <c:idx val="0"/>
          <c:order val="0"/>
          <c:tx>
            <c:strRef>
              <c:f>Sheet2!$H$3</c:f>
              <c:strCache>
                <c:ptCount val="1"/>
                <c:pt idx="0">
                  <c:v>CA-WT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Sheet2!$AJ$4:$AJ$1011</c:f>
              <c:strCache>
                <c:ptCount val="1008"/>
                <c:pt idx="0" c:formatCode="0.0_ ">
                  <c:v>Day1</c:v>
                </c:pt>
                <c:pt idx="144" c:formatCode="0.0_ ">
                  <c:v>Day2</c:v>
                </c:pt>
                <c:pt idx="288" c:formatCode="0.0_ ">
                  <c:v>Day3</c:v>
                </c:pt>
                <c:pt idx="432" c:formatCode="0.0_ ">
                  <c:v>Day4</c:v>
                </c:pt>
                <c:pt idx="576" c:formatCode="0.0_ ">
                  <c:v>Day5</c:v>
                </c:pt>
                <c:pt idx="720" c:formatCode="0.0_ ">
                  <c:v>Day6</c:v>
                </c:pt>
                <c:pt idx="864" c:formatCode="0.0_ ">
                  <c:v>Day7</c:v>
                </c:pt>
              </c:strCache>
            </c:strRef>
          </c:cat>
          <c:val>
            <c:numRef>
              <c:f>Sheet2!$H$4:$H$1011</c:f>
              <c:numCache>
                <c:formatCode>0</c:formatCode>
                <c:ptCount val="1008"/>
                <c:pt idx="0">
                  <c:v>148.655</c:v>
                </c:pt>
                <c:pt idx="1">
                  <c:v>143.78</c:v>
                </c:pt>
                <c:pt idx="2">
                  <c:v>142.7465</c:v>
                </c:pt>
                <c:pt idx="3">
                  <c:v>140.712</c:v>
                </c:pt>
                <c:pt idx="4">
                  <c:v>138.528</c:v>
                </c:pt>
                <c:pt idx="5">
                  <c:v>136.409</c:v>
                </c:pt>
                <c:pt idx="6">
                  <c:v>134.303</c:v>
                </c:pt>
                <c:pt idx="7">
                  <c:v>131.3325</c:v>
                </c:pt>
                <c:pt idx="8">
                  <c:v>127.9915</c:v>
                </c:pt>
                <c:pt idx="9">
                  <c:v>126.0935</c:v>
                </c:pt>
                <c:pt idx="10">
                  <c:v>125.1055</c:v>
                </c:pt>
                <c:pt idx="11">
                  <c:v>125.0795</c:v>
                </c:pt>
                <c:pt idx="12">
                  <c:v>126.6525</c:v>
                </c:pt>
                <c:pt idx="13">
                  <c:v>128.648</c:v>
                </c:pt>
                <c:pt idx="14">
                  <c:v>130.6565</c:v>
                </c:pt>
                <c:pt idx="15">
                  <c:v>131.6835</c:v>
                </c:pt>
                <c:pt idx="16">
                  <c:v>131.768</c:v>
                </c:pt>
                <c:pt idx="17">
                  <c:v>133.471</c:v>
                </c:pt>
                <c:pt idx="18">
                  <c:v>135.4015</c:v>
                </c:pt>
                <c:pt idx="19">
                  <c:v>137.5985</c:v>
                </c:pt>
                <c:pt idx="20">
                  <c:v>139.8215</c:v>
                </c:pt>
                <c:pt idx="21">
                  <c:v>141.973</c:v>
                </c:pt>
                <c:pt idx="22">
                  <c:v>143.9425</c:v>
                </c:pt>
                <c:pt idx="23">
                  <c:v>148.356</c:v>
                </c:pt>
                <c:pt idx="24">
                  <c:v>149.8575</c:v>
                </c:pt>
                <c:pt idx="25">
                  <c:v>156.819</c:v>
                </c:pt>
                <c:pt idx="26">
                  <c:v>168.025</c:v>
                </c:pt>
                <c:pt idx="27">
                  <c:v>193.7</c:v>
                </c:pt>
                <c:pt idx="28">
                  <c:v>198.809</c:v>
                </c:pt>
                <c:pt idx="29">
                  <c:v>206.557</c:v>
                </c:pt>
                <c:pt idx="30">
                  <c:v>217.8345</c:v>
                </c:pt>
                <c:pt idx="31">
                  <c:v>217.1845</c:v>
                </c:pt>
                <c:pt idx="32">
                  <c:v>202.7935</c:v>
                </c:pt>
                <c:pt idx="33">
                  <c:v>209.2415</c:v>
                </c:pt>
                <c:pt idx="34">
                  <c:v>215.9105</c:v>
                </c:pt>
                <c:pt idx="35">
                  <c:v>218.946</c:v>
                </c:pt>
                <c:pt idx="36">
                  <c:v>241.371</c:v>
                </c:pt>
                <c:pt idx="37">
                  <c:v>249.81595803728</c:v>
                </c:pt>
                <c:pt idx="38">
                  <c:v>250</c:v>
                </c:pt>
                <c:pt idx="39">
                  <c:v>249.259109675404</c:v>
                </c:pt>
                <c:pt idx="40">
                  <c:v>247.812550851935</c:v>
                </c:pt>
                <c:pt idx="41">
                  <c:v>246.656424857726</c:v>
                </c:pt>
                <c:pt idx="42">
                  <c:v>250</c:v>
                </c:pt>
                <c:pt idx="43">
                  <c:v>248.471236825932</c:v>
                </c:pt>
                <c:pt idx="44">
                  <c:v>246.851901686837</c:v>
                </c:pt>
                <c:pt idx="45">
                  <c:v>250</c:v>
                </c:pt>
                <c:pt idx="46">
                  <c:v>250</c:v>
                </c:pt>
                <c:pt idx="47">
                  <c:v>247.694478380562</c:v>
                </c:pt>
                <c:pt idx="48">
                  <c:v>240.294835063058</c:v>
                </c:pt>
                <c:pt idx="49">
                  <c:v>224.484463378468</c:v>
                </c:pt>
                <c:pt idx="50">
                  <c:v>201.997594500647</c:v>
                </c:pt>
                <c:pt idx="51">
                  <c:v>176.852328458792</c:v>
                </c:pt>
                <c:pt idx="52">
                  <c:v>174.293925093304</c:v>
                </c:pt>
                <c:pt idx="53">
                  <c:v>177.865963419363</c:v>
                </c:pt>
                <c:pt idx="54">
                  <c:v>173.521662706082</c:v>
                </c:pt>
                <c:pt idx="55">
                  <c:v>163.853971346732</c:v>
                </c:pt>
                <c:pt idx="56">
                  <c:v>162.582132033681</c:v>
                </c:pt>
                <c:pt idx="57">
                  <c:v>161.338147626106</c:v>
                </c:pt>
                <c:pt idx="58">
                  <c:v>152.811717824933</c:v>
                </c:pt>
                <c:pt idx="59">
                  <c:v>151.662552380987</c:v>
                </c:pt>
                <c:pt idx="60">
                  <c:v>150.538167043044</c:v>
                </c:pt>
                <c:pt idx="61">
                  <c:v>149.437757053813</c:v>
                </c:pt>
                <c:pt idx="62">
                  <c:v>153.940856113722</c:v>
                </c:pt>
                <c:pt idx="63">
                  <c:v>152.860057667375</c:v>
                </c:pt>
                <c:pt idx="64">
                  <c:v>148.269973670671</c:v>
                </c:pt>
                <c:pt idx="65">
                  <c:v>149.250220367757</c:v>
                </c:pt>
                <c:pt idx="66">
                  <c:v>148.246219742981</c:v>
                </c:pt>
                <c:pt idx="67">
                  <c:v>149.256545243264</c:v>
                </c:pt>
                <c:pt idx="68">
                  <c:v>144.831740793339</c:v>
                </c:pt>
                <c:pt idx="69">
                  <c:v>145.872217950171</c:v>
                </c:pt>
                <c:pt idx="70">
                  <c:v>143.510516015594</c:v>
                </c:pt>
                <c:pt idx="71">
                  <c:v>144.580474073478</c:v>
                </c:pt>
                <c:pt idx="72">
                  <c:v>142.282298093834</c:v>
                </c:pt>
                <c:pt idx="73">
                  <c:v>138.096342984885</c:v>
                </c:pt>
                <c:pt idx="74">
                  <c:v>149.182185775297</c:v>
                </c:pt>
                <c:pt idx="75">
                  <c:v>174.862337653863</c:v>
                </c:pt>
                <c:pt idx="76">
                  <c:v>175.981</c:v>
                </c:pt>
                <c:pt idx="77">
                  <c:v>181.077</c:v>
                </c:pt>
                <c:pt idx="78">
                  <c:v>172.861</c:v>
                </c:pt>
                <c:pt idx="79">
                  <c:v>171.561</c:v>
                </c:pt>
                <c:pt idx="80">
                  <c:v>172.211</c:v>
                </c:pt>
                <c:pt idx="81">
                  <c:v>169.2535</c:v>
                </c:pt>
                <c:pt idx="82">
                  <c:v>162.786</c:v>
                </c:pt>
                <c:pt idx="83">
                  <c:v>164.4955</c:v>
                </c:pt>
                <c:pt idx="84">
                  <c:v>172.9</c:v>
                </c:pt>
                <c:pt idx="85">
                  <c:v>181.727</c:v>
                </c:pt>
                <c:pt idx="86">
                  <c:v>181.8375</c:v>
                </c:pt>
                <c:pt idx="87">
                  <c:v>180.765</c:v>
                </c:pt>
                <c:pt idx="88">
                  <c:v>177.9635</c:v>
                </c:pt>
                <c:pt idx="89">
                  <c:v>167.674</c:v>
                </c:pt>
                <c:pt idx="90">
                  <c:v>158.574</c:v>
                </c:pt>
                <c:pt idx="91">
                  <c:v>158.0735</c:v>
                </c:pt>
                <c:pt idx="92">
                  <c:v>159.4905</c:v>
                </c:pt>
                <c:pt idx="93">
                  <c:v>180.453</c:v>
                </c:pt>
                <c:pt idx="94">
                  <c:v>213.642</c:v>
                </c:pt>
                <c:pt idx="95">
                  <c:v>233.9805</c:v>
                </c:pt>
                <c:pt idx="96">
                  <c:v>250</c:v>
                </c:pt>
                <c:pt idx="97">
                  <c:v>230.510182977918</c:v>
                </c:pt>
                <c:pt idx="98">
                  <c:v>188.930511029518</c:v>
                </c:pt>
                <c:pt idx="99">
                  <c:v>191.956881284115</c:v>
                </c:pt>
                <c:pt idx="100">
                  <c:v>191.441755858953</c:v>
                </c:pt>
                <c:pt idx="101">
                  <c:v>197.553882142294</c:v>
                </c:pt>
                <c:pt idx="102">
                  <c:v>166.439848493266</c:v>
                </c:pt>
                <c:pt idx="103">
                  <c:v>166.2615201085</c:v>
                </c:pt>
                <c:pt idx="104">
                  <c:v>231.193141585144</c:v>
                </c:pt>
                <c:pt idx="105">
                  <c:v>248.967877033305</c:v>
                </c:pt>
                <c:pt idx="106">
                  <c:v>226.569418730596</c:v>
                </c:pt>
                <c:pt idx="107">
                  <c:v>181.259796952953</c:v>
                </c:pt>
                <c:pt idx="108">
                  <c:v>187.569728608648</c:v>
                </c:pt>
                <c:pt idx="109">
                  <c:v>198.995183670726</c:v>
                </c:pt>
                <c:pt idx="110">
                  <c:v>182.135644872419</c:v>
                </c:pt>
                <c:pt idx="111">
                  <c:v>166.986098416759</c:v>
                </c:pt>
                <c:pt idx="112">
                  <c:v>171.521919383648</c:v>
                </c:pt>
                <c:pt idx="113">
                  <c:v>175.583366245714</c:v>
                </c:pt>
                <c:pt idx="114">
                  <c:v>151.337641350239</c:v>
                </c:pt>
                <c:pt idx="115">
                  <c:v>129.862921392627</c:v>
                </c:pt>
                <c:pt idx="116">
                  <c:v>128.436814222647</c:v>
                </c:pt>
                <c:pt idx="117">
                  <c:v>125.871455087827</c:v>
                </c:pt>
                <c:pt idx="118">
                  <c:v>124.110071567205</c:v>
                </c:pt>
                <c:pt idx="119">
                  <c:v>122.995233325584</c:v>
                </c:pt>
                <c:pt idx="120">
                  <c:v>117.783710241267</c:v>
                </c:pt>
                <c:pt idx="121">
                  <c:v>120.239393558552</c:v>
                </c:pt>
                <c:pt idx="122">
                  <c:v>120.966352629642</c:v>
                </c:pt>
                <c:pt idx="123">
                  <c:v>118.216401543142</c:v>
                </c:pt>
                <c:pt idx="124">
                  <c:v>117.245736584209</c:v>
                </c:pt>
                <c:pt idx="125">
                  <c:v>116.300811195034</c:v>
                </c:pt>
                <c:pt idx="126">
                  <c:v>113.685641396297</c:v>
                </c:pt>
                <c:pt idx="127" c:formatCode="0.00">
                  <c:v>112.799739786682</c:v>
                </c:pt>
                <c:pt idx="128" c:formatCode="0.00">
                  <c:v>132.922436990295</c:v>
                </c:pt>
                <c:pt idx="129" c:formatCode="0.00">
                  <c:v>128.489002926966</c:v>
                </c:pt>
                <c:pt idx="130" c:formatCode="0.00">
                  <c:v>124.878</c:v>
                </c:pt>
                <c:pt idx="131">
                  <c:v>121.284414974461</c:v>
                </c:pt>
                <c:pt idx="132">
                  <c:v>128.09019531383</c:v>
                </c:pt>
                <c:pt idx="133">
                  <c:v>134.056</c:v>
                </c:pt>
                <c:pt idx="134">
                  <c:v>140.357613945411</c:v>
                </c:pt>
                <c:pt idx="135">
                  <c:v>143.282207527626</c:v>
                </c:pt>
                <c:pt idx="136">
                  <c:v>136.5</c:v>
                </c:pt>
                <c:pt idx="137">
                  <c:v>121.069699906362</c:v>
                </c:pt>
                <c:pt idx="138">
                  <c:v>117.9945</c:v>
                </c:pt>
                <c:pt idx="139">
                  <c:v>112.0795</c:v>
                </c:pt>
                <c:pt idx="140">
                  <c:v>105.1375</c:v>
                </c:pt>
                <c:pt idx="141">
                  <c:v>105.3975</c:v>
                </c:pt>
                <c:pt idx="142">
                  <c:v>104.442</c:v>
                </c:pt>
                <c:pt idx="143">
                  <c:v>107.0615</c:v>
                </c:pt>
                <c:pt idx="144">
                  <c:v>107.3735</c:v>
                </c:pt>
                <c:pt idx="145">
                  <c:v>107.0745</c:v>
                </c:pt>
                <c:pt idx="146">
                  <c:v>104.9815</c:v>
                </c:pt>
                <c:pt idx="147">
                  <c:v>105.4365</c:v>
                </c:pt>
                <c:pt idx="148">
                  <c:v>105.3455</c:v>
                </c:pt>
                <c:pt idx="149">
                  <c:v>105.2545</c:v>
                </c:pt>
                <c:pt idx="150">
                  <c:v>106.0085</c:v>
                </c:pt>
                <c:pt idx="151">
                  <c:v>106.626</c:v>
                </c:pt>
                <c:pt idx="152">
                  <c:v>107.2565</c:v>
                </c:pt>
                <c:pt idx="153">
                  <c:v>107.601</c:v>
                </c:pt>
                <c:pt idx="154">
                  <c:v>108.498</c:v>
                </c:pt>
                <c:pt idx="155">
                  <c:v>108.771</c:v>
                </c:pt>
                <c:pt idx="156">
                  <c:v>108.7645</c:v>
                </c:pt>
                <c:pt idx="157">
                  <c:v>108.4785</c:v>
                </c:pt>
                <c:pt idx="158">
                  <c:v>108.2835</c:v>
                </c:pt>
                <c:pt idx="159">
                  <c:v>107.328</c:v>
                </c:pt>
                <c:pt idx="160">
                  <c:v>104.0715</c:v>
                </c:pt>
                <c:pt idx="161">
                  <c:v>103.012</c:v>
                </c:pt>
                <c:pt idx="162">
                  <c:v>102.5245</c:v>
                </c:pt>
                <c:pt idx="163">
                  <c:v>102.336</c:v>
                </c:pt>
                <c:pt idx="164">
                  <c:v>102.4465</c:v>
                </c:pt>
                <c:pt idx="165">
                  <c:v>104.8385</c:v>
                </c:pt>
                <c:pt idx="166">
                  <c:v>104.3315</c:v>
                </c:pt>
                <c:pt idx="167">
                  <c:v>102.57</c:v>
                </c:pt>
                <c:pt idx="168">
                  <c:v>100.763</c:v>
                </c:pt>
                <c:pt idx="169">
                  <c:v>100.95262875662</c:v>
                </c:pt>
                <c:pt idx="170">
                  <c:v>109.485893710093</c:v>
                </c:pt>
                <c:pt idx="171">
                  <c:v>123.548612657848</c:v>
                </c:pt>
                <c:pt idx="172">
                  <c:v>118.310747924103</c:v>
                </c:pt>
                <c:pt idx="173">
                  <c:v>120.763017742912</c:v>
                </c:pt>
                <c:pt idx="174">
                  <c:v>121.481115918332</c:v>
                </c:pt>
                <c:pt idx="175">
                  <c:v>120.458621765797</c:v>
                </c:pt>
                <c:pt idx="176">
                  <c:v>119.463674819254</c:v>
                </c:pt>
                <c:pt idx="177">
                  <c:v>118.49515003476</c:v>
                </c:pt>
                <c:pt idx="178">
                  <c:v>115.837674966053</c:v>
                </c:pt>
                <c:pt idx="179">
                  <c:v>113.239803180806</c:v>
                </c:pt>
                <c:pt idx="180">
                  <c:v>112.365336773694</c:v>
                </c:pt>
                <c:pt idx="181">
                  <c:v>109.85823108445</c:v>
                </c:pt>
                <c:pt idx="182">
                  <c:v>107.406689492818</c:v>
                </c:pt>
                <c:pt idx="183">
                  <c:v>106.616655616949</c:v>
                </c:pt>
                <c:pt idx="184">
                  <c:v>104.248852082335</c:v>
                </c:pt>
                <c:pt idx="185">
                  <c:v>101.330688294551</c:v>
                </c:pt>
                <c:pt idx="186">
                  <c:v>101.218679902301</c:v>
                </c:pt>
                <c:pt idx="187">
                  <c:v>98.9799783418786</c:v>
                </c:pt>
                <c:pt idx="188">
                  <c:v>98.3088720346068</c:v>
                </c:pt>
                <c:pt idx="189">
                  <c:v>96.143627948865</c:v>
                </c:pt>
                <c:pt idx="190">
                  <c:v>93.4381295201022</c:v>
                </c:pt>
                <c:pt idx="191">
                  <c:v>93.4172394138095</c:v>
                </c:pt>
                <c:pt idx="192">
                  <c:v>92.4541304755623</c:v>
                </c:pt>
                <c:pt idx="193">
                  <c:v>118.893683321403</c:v>
                </c:pt>
                <c:pt idx="194">
                  <c:v>128.120893227524</c:v>
                </c:pt>
                <c:pt idx="195">
                  <c:v>117.788833506925</c:v>
                </c:pt>
                <c:pt idx="196">
                  <c:v>163.905053844334</c:v>
                </c:pt>
                <c:pt idx="197">
                  <c:v>222.573286335174</c:v>
                </c:pt>
                <c:pt idx="198">
                  <c:v>223.20824191893</c:v>
                </c:pt>
                <c:pt idx="199">
                  <c:v>210.352282339481</c:v>
                </c:pt>
                <c:pt idx="200">
                  <c:v>195.870238065888</c:v>
                </c:pt>
                <c:pt idx="201">
                  <c:v>206.700654916065</c:v>
                </c:pt>
                <c:pt idx="202">
                  <c:v>196.169853240628</c:v>
                </c:pt>
                <c:pt idx="203">
                  <c:v>150.21036688454</c:v>
                </c:pt>
                <c:pt idx="204">
                  <c:v>111.918587813719</c:v>
                </c:pt>
                <c:pt idx="205">
                  <c:v>86.8716835801877</c:v>
                </c:pt>
                <c:pt idx="206">
                  <c:v>81.5432553895091</c:v>
                </c:pt>
                <c:pt idx="207">
                  <c:v>69.9831583677747</c:v>
                </c:pt>
                <c:pt idx="208">
                  <c:v>70.4975381581946</c:v>
                </c:pt>
                <c:pt idx="209">
                  <c:v>68.0847766752759</c:v>
                </c:pt>
                <c:pt idx="210">
                  <c:v>68.102460698427</c:v>
                </c:pt>
                <c:pt idx="211">
                  <c:v>66.2493637214988</c:v>
                </c:pt>
                <c:pt idx="212">
                  <c:v>66.2888915358215</c:v>
                </c:pt>
                <c:pt idx="213">
                  <c:v>65.8329318483528</c:v>
                </c:pt>
                <c:pt idx="214">
                  <c:v>64.0336988184817</c:v>
                </c:pt>
                <c:pt idx="215">
                  <c:v>63.6058814642143</c:v>
                </c:pt>
                <c:pt idx="216">
                  <c:v>61.8475014697859</c:v>
                </c:pt>
                <c:pt idx="217">
                  <c:v>77.1035117419442</c:v>
                </c:pt>
                <c:pt idx="218">
                  <c:v>114.158532193571</c:v>
                </c:pt>
                <c:pt idx="219">
                  <c:v>134.280984349517</c:v>
                </c:pt>
                <c:pt idx="220">
                  <c:v>152.334</c:v>
                </c:pt>
                <c:pt idx="221">
                  <c:v>150.904</c:v>
                </c:pt>
                <c:pt idx="222">
                  <c:v>151.5605</c:v>
                </c:pt>
                <c:pt idx="223">
                  <c:v>153.9395</c:v>
                </c:pt>
                <c:pt idx="224">
                  <c:v>153.4845</c:v>
                </c:pt>
                <c:pt idx="225">
                  <c:v>180.2515</c:v>
                </c:pt>
                <c:pt idx="226">
                  <c:v>198.965</c:v>
                </c:pt>
                <c:pt idx="227">
                  <c:v>210.5025</c:v>
                </c:pt>
                <c:pt idx="228">
                  <c:v>218.6015</c:v>
                </c:pt>
                <c:pt idx="229">
                  <c:v>222.3065</c:v>
                </c:pt>
                <c:pt idx="230">
                  <c:v>198.0355</c:v>
                </c:pt>
                <c:pt idx="231">
                  <c:v>182.208</c:v>
                </c:pt>
                <c:pt idx="232">
                  <c:v>172.1785</c:v>
                </c:pt>
                <c:pt idx="233">
                  <c:v>164.5735</c:v>
                </c:pt>
                <c:pt idx="234">
                  <c:v>159.5815</c:v>
                </c:pt>
                <c:pt idx="235">
                  <c:v>155.454</c:v>
                </c:pt>
                <c:pt idx="236">
                  <c:v>150.371</c:v>
                </c:pt>
                <c:pt idx="237">
                  <c:v>147.3225</c:v>
                </c:pt>
                <c:pt idx="238">
                  <c:v>145.8535</c:v>
                </c:pt>
                <c:pt idx="239">
                  <c:v>143.8905</c:v>
                </c:pt>
                <c:pt idx="240">
                  <c:v>141.7</c:v>
                </c:pt>
                <c:pt idx="241">
                  <c:v>139.997</c:v>
                </c:pt>
                <c:pt idx="242">
                  <c:v>138.437</c:v>
                </c:pt>
                <c:pt idx="243">
                  <c:v>138.944</c:v>
                </c:pt>
                <c:pt idx="244">
                  <c:v>140.4195</c:v>
                </c:pt>
                <c:pt idx="245">
                  <c:v>140.3415</c:v>
                </c:pt>
                <c:pt idx="246">
                  <c:v>139.5355</c:v>
                </c:pt>
                <c:pt idx="247">
                  <c:v>138.1445</c:v>
                </c:pt>
                <c:pt idx="248">
                  <c:v>134.6995</c:v>
                </c:pt>
                <c:pt idx="249">
                  <c:v>132.9705</c:v>
                </c:pt>
                <c:pt idx="250">
                  <c:v>133.4775</c:v>
                </c:pt>
                <c:pt idx="251">
                  <c:v>134.9335</c:v>
                </c:pt>
                <c:pt idx="252">
                  <c:v>138.359</c:v>
                </c:pt>
                <c:pt idx="253">
                  <c:v>140.7835</c:v>
                </c:pt>
                <c:pt idx="254">
                  <c:v>146.939</c:v>
                </c:pt>
                <c:pt idx="255">
                  <c:v>157.976</c:v>
                </c:pt>
                <c:pt idx="256">
                  <c:v>183.599</c:v>
                </c:pt>
                <c:pt idx="257">
                  <c:v>191.1845</c:v>
                </c:pt>
                <c:pt idx="258">
                  <c:v>201.11</c:v>
                </c:pt>
                <c:pt idx="259">
                  <c:v>205.179</c:v>
                </c:pt>
                <c:pt idx="260">
                  <c:v>197.093</c:v>
                </c:pt>
                <c:pt idx="261">
                  <c:v>176.02</c:v>
                </c:pt>
                <c:pt idx="262">
                  <c:v>174.9215</c:v>
                </c:pt>
                <c:pt idx="263">
                  <c:v>176.3905</c:v>
                </c:pt>
                <c:pt idx="264">
                  <c:v>178.594</c:v>
                </c:pt>
                <c:pt idx="265">
                  <c:v>184.0215</c:v>
                </c:pt>
                <c:pt idx="266">
                  <c:v>181.6555</c:v>
                </c:pt>
                <c:pt idx="267">
                  <c:v>175.461</c:v>
                </c:pt>
                <c:pt idx="268">
                  <c:v>165.594</c:v>
                </c:pt>
                <c:pt idx="269">
                  <c:v>198.757</c:v>
                </c:pt>
                <c:pt idx="270">
                  <c:v>250</c:v>
                </c:pt>
                <c:pt idx="271">
                  <c:v>248.087079539662</c:v>
                </c:pt>
                <c:pt idx="272">
                  <c:v>250</c:v>
                </c:pt>
                <c:pt idx="273">
                  <c:v>233.707135901668</c:v>
                </c:pt>
                <c:pt idx="274">
                  <c:v>208.021752870945</c:v>
                </c:pt>
                <c:pt idx="275">
                  <c:v>142.230684460826</c:v>
                </c:pt>
                <c:pt idx="276">
                  <c:v>124.54547776171</c:v>
                </c:pt>
                <c:pt idx="277">
                  <c:v>129.232490981035</c:v>
                </c:pt>
                <c:pt idx="278">
                  <c:v>126.943858547106</c:v>
                </c:pt>
                <c:pt idx="279">
                  <c:v>111.618261111213</c:v>
                </c:pt>
                <c:pt idx="280">
                  <c:v>99.847783309972</c:v>
                </c:pt>
                <c:pt idx="281">
                  <c:v>94.3067822582207</c:v>
                </c:pt>
                <c:pt idx="282">
                  <c:v>92.2393671226487</c:v>
                </c:pt>
                <c:pt idx="283">
                  <c:v>89.061676215518</c:v>
                </c:pt>
                <c:pt idx="284">
                  <c:v>89.6579967646719</c:v>
                </c:pt>
                <c:pt idx="285">
                  <c:v>87.1261037543932</c:v>
                </c:pt>
                <c:pt idx="286">
                  <c:v>82.4008445771373</c:v>
                </c:pt>
                <c:pt idx="287">
                  <c:v>84.7075241076074</c:v>
                </c:pt>
                <c:pt idx="288">
                  <c:v>81.1804104492282</c:v>
                </c:pt>
                <c:pt idx="289">
                  <c:v>100.286020125734</c:v>
                </c:pt>
                <c:pt idx="290">
                  <c:v>141.049856815115</c:v>
                </c:pt>
                <c:pt idx="291">
                  <c:v>159.445</c:v>
                </c:pt>
                <c:pt idx="292">
                  <c:v>159.3865</c:v>
                </c:pt>
                <c:pt idx="293">
                  <c:v>159.3475</c:v>
                </c:pt>
                <c:pt idx="294">
                  <c:v>159.133</c:v>
                </c:pt>
                <c:pt idx="295">
                  <c:v>158.2165</c:v>
                </c:pt>
                <c:pt idx="296">
                  <c:v>156.767</c:v>
                </c:pt>
                <c:pt idx="297">
                  <c:v>155.6685</c:v>
                </c:pt>
                <c:pt idx="298">
                  <c:v>154.8495</c:v>
                </c:pt>
                <c:pt idx="299">
                  <c:v>154.4985</c:v>
                </c:pt>
                <c:pt idx="300">
                  <c:v>153.595</c:v>
                </c:pt>
                <c:pt idx="301">
                  <c:v>154.1215</c:v>
                </c:pt>
                <c:pt idx="302">
                  <c:v>155.2005</c:v>
                </c:pt>
                <c:pt idx="303">
                  <c:v>156.013</c:v>
                </c:pt>
                <c:pt idx="304">
                  <c:v>156.078</c:v>
                </c:pt>
                <c:pt idx="305">
                  <c:v>157.4625</c:v>
                </c:pt>
                <c:pt idx="306">
                  <c:v>158.015</c:v>
                </c:pt>
                <c:pt idx="307">
                  <c:v>157.6965</c:v>
                </c:pt>
                <c:pt idx="308">
                  <c:v>158.21</c:v>
                </c:pt>
                <c:pt idx="309">
                  <c:v>158.392</c:v>
                </c:pt>
                <c:pt idx="310">
                  <c:v>158.4895</c:v>
                </c:pt>
                <c:pt idx="311">
                  <c:v>160.2835</c:v>
                </c:pt>
                <c:pt idx="312">
                  <c:v>160.55</c:v>
                </c:pt>
                <c:pt idx="313">
                  <c:v>160.719</c:v>
                </c:pt>
                <c:pt idx="314">
                  <c:v>161.6225</c:v>
                </c:pt>
                <c:pt idx="315">
                  <c:v>161.772</c:v>
                </c:pt>
                <c:pt idx="316">
                  <c:v>168.2005</c:v>
                </c:pt>
                <c:pt idx="317">
                  <c:v>172.2305</c:v>
                </c:pt>
                <c:pt idx="318">
                  <c:v>177.151</c:v>
                </c:pt>
                <c:pt idx="319">
                  <c:v>188.682</c:v>
                </c:pt>
                <c:pt idx="320">
                  <c:v>201.006</c:v>
                </c:pt>
                <c:pt idx="321">
                  <c:v>210.5415</c:v>
                </c:pt>
                <c:pt idx="322">
                  <c:v>226.7395</c:v>
                </c:pt>
                <c:pt idx="323">
                  <c:v>235.859</c:v>
                </c:pt>
                <c:pt idx="324">
                  <c:v>247.5655</c:v>
                </c:pt>
                <c:pt idx="325">
                  <c:v>250</c:v>
                </c:pt>
                <c:pt idx="326">
                  <c:v>246.3175</c:v>
                </c:pt>
                <c:pt idx="327">
                  <c:v>226.707</c:v>
                </c:pt>
                <c:pt idx="328">
                  <c:v>211.809</c:v>
                </c:pt>
                <c:pt idx="329">
                  <c:v>185.536</c:v>
                </c:pt>
                <c:pt idx="330">
                  <c:v>173.264</c:v>
                </c:pt>
                <c:pt idx="331">
                  <c:v>171.34</c:v>
                </c:pt>
                <c:pt idx="332">
                  <c:v>172.6075</c:v>
                </c:pt>
                <c:pt idx="333">
                  <c:v>187.4405</c:v>
                </c:pt>
                <c:pt idx="334">
                  <c:v>201.7665</c:v>
                </c:pt>
                <c:pt idx="335">
                  <c:v>205.803</c:v>
                </c:pt>
                <c:pt idx="336">
                  <c:v>210.652</c:v>
                </c:pt>
                <c:pt idx="337">
                  <c:v>216.021</c:v>
                </c:pt>
                <c:pt idx="338">
                  <c:v>208.559</c:v>
                </c:pt>
                <c:pt idx="339">
                  <c:v>203.892</c:v>
                </c:pt>
                <c:pt idx="340">
                  <c:v>206.336</c:v>
                </c:pt>
                <c:pt idx="341">
                  <c:v>207.259</c:v>
                </c:pt>
                <c:pt idx="342">
                  <c:v>210.535</c:v>
                </c:pt>
                <c:pt idx="343">
                  <c:v>214.123</c:v>
                </c:pt>
                <c:pt idx="344">
                  <c:v>216.229</c:v>
                </c:pt>
                <c:pt idx="345">
                  <c:v>213.863</c:v>
                </c:pt>
                <c:pt idx="346">
                  <c:v>207.324</c:v>
                </c:pt>
                <c:pt idx="347">
                  <c:v>204.165</c:v>
                </c:pt>
                <c:pt idx="348">
                  <c:v>200.031</c:v>
                </c:pt>
                <c:pt idx="349">
                  <c:v>199.2835</c:v>
                </c:pt>
                <c:pt idx="350">
                  <c:v>200.5965</c:v>
                </c:pt>
                <c:pt idx="351">
                  <c:v>202.475</c:v>
                </c:pt>
                <c:pt idx="352">
                  <c:v>204.828</c:v>
                </c:pt>
                <c:pt idx="353">
                  <c:v>208.546</c:v>
                </c:pt>
                <c:pt idx="354">
                  <c:v>208.2015</c:v>
                </c:pt>
                <c:pt idx="355">
                  <c:v>203.7945</c:v>
                </c:pt>
                <c:pt idx="356">
                  <c:v>199.134</c:v>
                </c:pt>
                <c:pt idx="357">
                  <c:v>195.182</c:v>
                </c:pt>
                <c:pt idx="358">
                  <c:v>190.8205</c:v>
                </c:pt>
                <c:pt idx="359">
                  <c:v>188.5975</c:v>
                </c:pt>
                <c:pt idx="360">
                  <c:v>190.3265</c:v>
                </c:pt>
                <c:pt idx="361">
                  <c:v>194.532</c:v>
                </c:pt>
                <c:pt idx="362">
                  <c:v>198.419</c:v>
                </c:pt>
                <c:pt idx="363">
                  <c:v>202.0135</c:v>
                </c:pt>
                <c:pt idx="364">
                  <c:v>204.6395</c:v>
                </c:pt>
                <c:pt idx="365">
                  <c:v>205.4325</c:v>
                </c:pt>
                <c:pt idx="366">
                  <c:v>200.59</c:v>
                </c:pt>
                <c:pt idx="367">
                  <c:v>195.065</c:v>
                </c:pt>
                <c:pt idx="368">
                  <c:v>189.124</c:v>
                </c:pt>
                <c:pt idx="369">
                  <c:v>183.69</c:v>
                </c:pt>
                <c:pt idx="370">
                  <c:v>178.256</c:v>
                </c:pt>
                <c:pt idx="371">
                  <c:v>176.6895</c:v>
                </c:pt>
                <c:pt idx="372">
                  <c:v>175.8705</c:v>
                </c:pt>
                <c:pt idx="373">
                  <c:v>175.7795</c:v>
                </c:pt>
                <c:pt idx="374">
                  <c:v>176.4425</c:v>
                </c:pt>
                <c:pt idx="375">
                  <c:v>176.8845</c:v>
                </c:pt>
                <c:pt idx="376">
                  <c:v>177.307</c:v>
                </c:pt>
                <c:pt idx="377">
                  <c:v>174.759</c:v>
                </c:pt>
                <c:pt idx="378">
                  <c:v>177.687974664062</c:v>
                </c:pt>
                <c:pt idx="379">
                  <c:v>177.894561372821</c:v>
                </c:pt>
                <c:pt idx="380">
                  <c:v>182.559</c:v>
                </c:pt>
                <c:pt idx="381">
                  <c:v>182.962</c:v>
                </c:pt>
                <c:pt idx="382">
                  <c:v>186.316</c:v>
                </c:pt>
                <c:pt idx="383">
                  <c:v>189.878</c:v>
                </c:pt>
                <c:pt idx="384">
                  <c:v>190.086</c:v>
                </c:pt>
                <c:pt idx="385">
                  <c:v>187.304</c:v>
                </c:pt>
                <c:pt idx="386">
                  <c:v>192.621</c:v>
                </c:pt>
                <c:pt idx="387">
                  <c:v>197.5415</c:v>
                </c:pt>
                <c:pt idx="388">
                  <c:v>198.549</c:v>
                </c:pt>
                <c:pt idx="389">
                  <c:v>200.0245</c:v>
                </c:pt>
                <c:pt idx="390">
                  <c:v>204.0545</c:v>
                </c:pt>
                <c:pt idx="391">
                  <c:v>203.3525</c:v>
                </c:pt>
                <c:pt idx="392">
                  <c:v>202.02</c:v>
                </c:pt>
                <c:pt idx="393">
                  <c:v>201.4415</c:v>
                </c:pt>
                <c:pt idx="394">
                  <c:v>200.408</c:v>
                </c:pt>
                <c:pt idx="395">
                  <c:v>199.407</c:v>
                </c:pt>
                <c:pt idx="396">
                  <c:v>199.16</c:v>
                </c:pt>
                <c:pt idx="397">
                  <c:v>201.669</c:v>
                </c:pt>
                <c:pt idx="398">
                  <c:v>203.385</c:v>
                </c:pt>
                <c:pt idx="399">
                  <c:v>208.832</c:v>
                </c:pt>
                <c:pt idx="400">
                  <c:v>218.842</c:v>
                </c:pt>
                <c:pt idx="401">
                  <c:v>232.219</c:v>
                </c:pt>
                <c:pt idx="402">
                  <c:v>243.867</c:v>
                </c:pt>
                <c:pt idx="403">
                  <c:v>245.3815</c:v>
                </c:pt>
                <c:pt idx="404">
                  <c:v>242.7685</c:v>
                </c:pt>
                <c:pt idx="405">
                  <c:v>234.5525</c:v>
                </c:pt>
                <c:pt idx="406">
                  <c:v>221.52</c:v>
                </c:pt>
                <c:pt idx="407">
                  <c:v>208.481</c:v>
                </c:pt>
                <c:pt idx="408">
                  <c:v>206.2125</c:v>
                </c:pt>
                <c:pt idx="409">
                  <c:v>204.5745</c:v>
                </c:pt>
                <c:pt idx="410">
                  <c:v>201.799</c:v>
                </c:pt>
                <c:pt idx="411">
                  <c:v>192.3025</c:v>
                </c:pt>
                <c:pt idx="412">
                  <c:v>187.4405</c:v>
                </c:pt>
                <c:pt idx="413">
                  <c:v>185.3605</c:v>
                </c:pt>
                <c:pt idx="414">
                  <c:v>182.622484270757</c:v>
                </c:pt>
                <c:pt idx="415">
                  <c:v>176.369958030958</c:v>
                </c:pt>
                <c:pt idx="416">
                  <c:v>190.8855</c:v>
                </c:pt>
                <c:pt idx="417">
                  <c:v>194.133266868525</c:v>
                </c:pt>
                <c:pt idx="418">
                  <c:v>194.7205</c:v>
                </c:pt>
                <c:pt idx="419">
                  <c:v>195.6695</c:v>
                </c:pt>
                <c:pt idx="420">
                  <c:v>186.946698272448</c:v>
                </c:pt>
                <c:pt idx="421">
                  <c:v>171.908056856838</c:v>
                </c:pt>
                <c:pt idx="422">
                  <c:v>162.846638460535</c:v>
                </c:pt>
                <c:pt idx="423">
                  <c:v>150.100665787531</c:v>
                </c:pt>
                <c:pt idx="424">
                  <c:v>132.298458580253</c:v>
                </c:pt>
                <c:pt idx="425">
                  <c:v>118.138224698644</c:v>
                </c:pt>
                <c:pt idx="426">
                  <c:v>130.951713423542</c:v>
                </c:pt>
                <c:pt idx="427">
                  <c:v>133.39077837482</c:v>
                </c:pt>
                <c:pt idx="428">
                  <c:v>133.763714976708</c:v>
                </c:pt>
                <c:pt idx="429">
                  <c:v>136.196978396235</c:v>
                </c:pt>
                <c:pt idx="430">
                  <c:v>136.573879087856</c:v>
                </c:pt>
                <c:pt idx="431">
                  <c:v>125.103419691839</c:v>
                </c:pt>
                <c:pt idx="432">
                  <c:v>123.490553648661</c:v>
                </c:pt>
                <c:pt idx="433">
                  <c:v>123.914560627441</c:v>
                </c:pt>
                <c:pt idx="434">
                  <c:v>124.341490156024</c:v>
                </c:pt>
                <c:pt idx="435">
                  <c:v>134.869897663835</c:v>
                </c:pt>
                <c:pt idx="436">
                  <c:v>137.305275045033</c:v>
                </c:pt>
                <c:pt idx="437">
                  <c:v>126.077713125685</c:v>
                </c:pt>
                <c:pt idx="438">
                  <c:v>120.539290109596</c:v>
                </c:pt>
                <c:pt idx="439">
                  <c:v>117.032965096419</c:v>
                </c:pt>
                <c:pt idx="440">
                  <c:v>115.527332841205</c:v>
                </c:pt>
                <c:pt idx="441">
                  <c:v>120.810759631199</c:v>
                </c:pt>
                <c:pt idx="442">
                  <c:v>122.551</c:v>
                </c:pt>
                <c:pt idx="443">
                  <c:v>124.25271601872</c:v>
                </c:pt>
                <c:pt idx="444">
                  <c:v>125.879</c:v>
                </c:pt>
                <c:pt idx="445">
                  <c:v>127.6665</c:v>
                </c:pt>
                <c:pt idx="446">
                  <c:v>130.3185</c:v>
                </c:pt>
                <c:pt idx="447">
                  <c:v>131.3715</c:v>
                </c:pt>
                <c:pt idx="448">
                  <c:v>131.1375</c:v>
                </c:pt>
                <c:pt idx="449">
                  <c:v>137.5725</c:v>
                </c:pt>
                <c:pt idx="450">
                  <c:v>144.0075</c:v>
                </c:pt>
                <c:pt idx="451">
                  <c:v>145.223144886824</c:v>
                </c:pt>
                <c:pt idx="452">
                  <c:v>147.589</c:v>
                </c:pt>
                <c:pt idx="453">
                  <c:v>153.205</c:v>
                </c:pt>
                <c:pt idx="454">
                  <c:v>153.348</c:v>
                </c:pt>
                <c:pt idx="455">
                  <c:v>153.488475129006</c:v>
                </c:pt>
                <c:pt idx="456">
                  <c:v>155.858141570135</c:v>
                </c:pt>
                <c:pt idx="457">
                  <c:v>156.227418051927</c:v>
                </c:pt>
                <c:pt idx="458">
                  <c:v>164.1185</c:v>
                </c:pt>
                <c:pt idx="459">
                  <c:v>166.025365963461</c:v>
                </c:pt>
                <c:pt idx="460">
                  <c:v>170.867329832071</c:v>
                </c:pt>
                <c:pt idx="461">
                  <c:v>180.292601707101</c:v>
                </c:pt>
                <c:pt idx="462">
                  <c:v>189.849386401103</c:v>
                </c:pt>
                <c:pt idx="463">
                  <c:v>192.668361554301</c:v>
                </c:pt>
                <c:pt idx="464">
                  <c:v>190.620780221473</c:v>
                </c:pt>
                <c:pt idx="465">
                  <c:v>196.405677117662</c:v>
                </c:pt>
                <c:pt idx="466">
                  <c:v>209.953564518347</c:v>
                </c:pt>
                <c:pt idx="467">
                  <c:v>213.384610866686</c:v>
                </c:pt>
                <c:pt idx="468">
                  <c:v>208.959806416761</c:v>
                </c:pt>
                <c:pt idx="469">
                  <c:v>201.143801998631</c:v>
                </c:pt>
                <c:pt idx="470">
                  <c:v>189.624819014526</c:v>
                </c:pt>
                <c:pt idx="471">
                  <c:v>176.171514134858</c:v>
                </c:pt>
                <c:pt idx="472">
                  <c:v>172.715370195972</c:v>
                </c:pt>
                <c:pt idx="473">
                  <c:v>162.059499089067</c:v>
                </c:pt>
                <c:pt idx="474">
                  <c:v>149.897929664874</c:v>
                </c:pt>
                <c:pt idx="475">
                  <c:v>137.060584643906</c:v>
                </c:pt>
                <c:pt idx="476">
                  <c:v>138.148408529313</c:v>
                </c:pt>
                <c:pt idx="477">
                  <c:v>143.450290007729</c:v>
                </c:pt>
                <c:pt idx="478">
                  <c:v>145.523372924685</c:v>
                </c:pt>
                <c:pt idx="479">
                  <c:v>150.928637293689</c:v>
                </c:pt>
                <c:pt idx="480">
                  <c:v>171.568681859981</c:v>
                </c:pt>
                <c:pt idx="481">
                  <c:v>223.892909230895</c:v>
                </c:pt>
                <c:pt idx="482">
                  <c:v>219.463555589772</c:v>
                </c:pt>
                <c:pt idx="483">
                  <c:v>220.6165</c:v>
                </c:pt>
                <c:pt idx="484">
                  <c:v>220.48</c:v>
                </c:pt>
                <c:pt idx="485">
                  <c:v>223.106</c:v>
                </c:pt>
                <c:pt idx="486">
                  <c:v>227.0385</c:v>
                </c:pt>
                <c:pt idx="487">
                  <c:v>220.532</c:v>
                </c:pt>
                <c:pt idx="488">
                  <c:v>209.3065</c:v>
                </c:pt>
                <c:pt idx="489">
                  <c:v>197.093</c:v>
                </c:pt>
                <c:pt idx="490">
                  <c:v>181.805</c:v>
                </c:pt>
                <c:pt idx="491">
                  <c:v>166.4715</c:v>
                </c:pt>
                <c:pt idx="492">
                  <c:v>162.916</c:v>
                </c:pt>
                <c:pt idx="493">
                  <c:v>162.5195</c:v>
                </c:pt>
                <c:pt idx="494">
                  <c:v>161.5705</c:v>
                </c:pt>
                <c:pt idx="495">
                  <c:v>160.6995</c:v>
                </c:pt>
                <c:pt idx="496">
                  <c:v>159.718</c:v>
                </c:pt>
                <c:pt idx="497">
                  <c:v>158.574</c:v>
                </c:pt>
                <c:pt idx="498">
                  <c:v>157.222</c:v>
                </c:pt>
                <c:pt idx="499">
                  <c:v>155.8505</c:v>
                </c:pt>
                <c:pt idx="500">
                  <c:v>154.9665</c:v>
                </c:pt>
                <c:pt idx="501">
                  <c:v>154.1345</c:v>
                </c:pt>
                <c:pt idx="502">
                  <c:v>154.2515</c:v>
                </c:pt>
                <c:pt idx="503">
                  <c:v>155.6035</c:v>
                </c:pt>
                <c:pt idx="504">
                  <c:v>156.923</c:v>
                </c:pt>
                <c:pt idx="505">
                  <c:v>158.301</c:v>
                </c:pt>
                <c:pt idx="506">
                  <c:v>160.667</c:v>
                </c:pt>
                <c:pt idx="507">
                  <c:v>161.473</c:v>
                </c:pt>
                <c:pt idx="508">
                  <c:v>160.1925</c:v>
                </c:pt>
                <c:pt idx="509">
                  <c:v>156.7475</c:v>
                </c:pt>
                <c:pt idx="510">
                  <c:v>151.723</c:v>
                </c:pt>
                <c:pt idx="511">
                  <c:v>145.483</c:v>
                </c:pt>
                <c:pt idx="512">
                  <c:v>137.67</c:v>
                </c:pt>
                <c:pt idx="513">
                  <c:v>131.131</c:v>
                </c:pt>
                <c:pt idx="514">
                  <c:v>126.9515</c:v>
                </c:pt>
                <c:pt idx="515">
                  <c:v>124.163</c:v>
                </c:pt>
                <c:pt idx="516">
                  <c:v>123.084</c:v>
                </c:pt>
                <c:pt idx="517">
                  <c:v>123.617</c:v>
                </c:pt>
                <c:pt idx="518">
                  <c:v>123.4415</c:v>
                </c:pt>
                <c:pt idx="519">
                  <c:v>123.344</c:v>
                </c:pt>
                <c:pt idx="520">
                  <c:v>124.527</c:v>
                </c:pt>
                <c:pt idx="521">
                  <c:v>127.153</c:v>
                </c:pt>
                <c:pt idx="522">
                  <c:v>131.027</c:v>
                </c:pt>
                <c:pt idx="523">
                  <c:v>135.9735</c:v>
                </c:pt>
                <c:pt idx="524">
                  <c:v>141.1215</c:v>
                </c:pt>
                <c:pt idx="525">
                  <c:v>145.8665</c:v>
                </c:pt>
                <c:pt idx="526">
                  <c:v>143.806</c:v>
                </c:pt>
                <c:pt idx="527">
                  <c:v>136.942</c:v>
                </c:pt>
                <c:pt idx="528">
                  <c:v>132.769</c:v>
                </c:pt>
                <c:pt idx="529">
                  <c:v>130.182</c:v>
                </c:pt>
                <c:pt idx="530">
                  <c:v>129.025</c:v>
                </c:pt>
                <c:pt idx="531">
                  <c:v>132.6195</c:v>
                </c:pt>
                <c:pt idx="532">
                  <c:v>141.375</c:v>
                </c:pt>
                <c:pt idx="533">
                  <c:v>147.1795</c:v>
                </c:pt>
                <c:pt idx="534">
                  <c:v>151.8335</c:v>
                </c:pt>
                <c:pt idx="535">
                  <c:v>154.3815</c:v>
                </c:pt>
                <c:pt idx="536">
                  <c:v>159.5555</c:v>
                </c:pt>
                <c:pt idx="537">
                  <c:v>169.3835</c:v>
                </c:pt>
                <c:pt idx="538">
                  <c:v>175.292</c:v>
                </c:pt>
                <c:pt idx="539">
                  <c:v>172.978</c:v>
                </c:pt>
                <c:pt idx="540">
                  <c:v>171.262</c:v>
                </c:pt>
                <c:pt idx="541">
                  <c:v>166.959</c:v>
                </c:pt>
                <c:pt idx="542">
                  <c:v>161.6615</c:v>
                </c:pt>
                <c:pt idx="543">
                  <c:v>156.741</c:v>
                </c:pt>
                <c:pt idx="544">
                  <c:v>164.6645</c:v>
                </c:pt>
                <c:pt idx="545">
                  <c:v>170.3975</c:v>
                </c:pt>
                <c:pt idx="546">
                  <c:v>175.968</c:v>
                </c:pt>
                <c:pt idx="547">
                  <c:v>173.03</c:v>
                </c:pt>
                <c:pt idx="548">
                  <c:v>172.7895</c:v>
                </c:pt>
                <c:pt idx="549">
                  <c:v>166.8225</c:v>
                </c:pt>
                <c:pt idx="550">
                  <c:v>161.9475</c:v>
                </c:pt>
                <c:pt idx="551">
                  <c:v>157.144</c:v>
                </c:pt>
                <c:pt idx="552">
                  <c:v>157.014</c:v>
                </c:pt>
                <c:pt idx="553">
                  <c:v>157.6575</c:v>
                </c:pt>
                <c:pt idx="554">
                  <c:v>157.924</c:v>
                </c:pt>
                <c:pt idx="555">
                  <c:v>156.416</c:v>
                </c:pt>
                <c:pt idx="556">
                  <c:v>154.167</c:v>
                </c:pt>
                <c:pt idx="557">
                  <c:v>151.229</c:v>
                </c:pt>
                <c:pt idx="558">
                  <c:v>148.291</c:v>
                </c:pt>
                <c:pt idx="559">
                  <c:v>146.185</c:v>
                </c:pt>
                <c:pt idx="560">
                  <c:v>146.185</c:v>
                </c:pt>
                <c:pt idx="561">
                  <c:v>146.185</c:v>
                </c:pt>
                <c:pt idx="562">
                  <c:v>146.185</c:v>
                </c:pt>
                <c:pt idx="563">
                  <c:v>141.8365</c:v>
                </c:pt>
                <c:pt idx="564">
                  <c:v>138.8725</c:v>
                </c:pt>
                <c:pt idx="565">
                  <c:v>135.9085</c:v>
                </c:pt>
                <c:pt idx="566">
                  <c:v>134.6085</c:v>
                </c:pt>
                <c:pt idx="567">
                  <c:v>133.3085</c:v>
                </c:pt>
                <c:pt idx="568">
                  <c:v>139.672</c:v>
                </c:pt>
                <c:pt idx="569">
                  <c:v>144.911</c:v>
                </c:pt>
                <c:pt idx="570">
                  <c:v>150.1305</c:v>
                </c:pt>
                <c:pt idx="571">
                  <c:v>153.608</c:v>
                </c:pt>
                <c:pt idx="572">
                  <c:v>156.988</c:v>
                </c:pt>
                <c:pt idx="573">
                  <c:v>157.027</c:v>
                </c:pt>
                <c:pt idx="574">
                  <c:v>157.508</c:v>
                </c:pt>
                <c:pt idx="575">
                  <c:v>158.132</c:v>
                </c:pt>
                <c:pt idx="576">
                  <c:v>158.2295</c:v>
                </c:pt>
                <c:pt idx="577">
                  <c:v>158.4375</c:v>
                </c:pt>
                <c:pt idx="578">
                  <c:v>158.6195</c:v>
                </c:pt>
                <c:pt idx="579">
                  <c:v>158.0865</c:v>
                </c:pt>
                <c:pt idx="580">
                  <c:v>157.43</c:v>
                </c:pt>
                <c:pt idx="581">
                  <c:v>157.326</c:v>
                </c:pt>
                <c:pt idx="582">
                  <c:v>157.209</c:v>
                </c:pt>
                <c:pt idx="583">
                  <c:v>157.235</c:v>
                </c:pt>
                <c:pt idx="584">
                  <c:v>157.339</c:v>
                </c:pt>
                <c:pt idx="585">
                  <c:v>157.443</c:v>
                </c:pt>
                <c:pt idx="586">
                  <c:v>157.638</c:v>
                </c:pt>
                <c:pt idx="587">
                  <c:v>157.846</c:v>
                </c:pt>
                <c:pt idx="588">
                  <c:v>157.9695</c:v>
                </c:pt>
                <c:pt idx="589">
                  <c:v>158.0215</c:v>
                </c:pt>
                <c:pt idx="590">
                  <c:v>158.0735</c:v>
                </c:pt>
                <c:pt idx="591">
                  <c:v>158.0865</c:v>
                </c:pt>
                <c:pt idx="592">
                  <c:v>158.0865</c:v>
                </c:pt>
                <c:pt idx="593">
                  <c:v>150.787</c:v>
                </c:pt>
                <c:pt idx="594">
                  <c:v>146.9455</c:v>
                </c:pt>
                <c:pt idx="595">
                  <c:v>145.3595</c:v>
                </c:pt>
                <c:pt idx="596">
                  <c:v>142.5775</c:v>
                </c:pt>
                <c:pt idx="597">
                  <c:v>142.0965</c:v>
                </c:pt>
                <c:pt idx="598">
                  <c:v>148.9605</c:v>
                </c:pt>
                <c:pt idx="599">
                  <c:v>152.425</c:v>
                </c:pt>
                <c:pt idx="600">
                  <c:v>153.634</c:v>
                </c:pt>
                <c:pt idx="601">
                  <c:v>156.3835</c:v>
                </c:pt>
                <c:pt idx="602">
                  <c:v>156.8775</c:v>
                </c:pt>
                <c:pt idx="603">
                  <c:v>162.6495</c:v>
                </c:pt>
                <c:pt idx="604">
                  <c:v>165.75</c:v>
                </c:pt>
                <c:pt idx="605">
                  <c:v>166.725</c:v>
                </c:pt>
                <c:pt idx="606">
                  <c:v>177.4435</c:v>
                </c:pt>
                <c:pt idx="607">
                  <c:v>185.601</c:v>
                </c:pt>
                <c:pt idx="608">
                  <c:v>185.913</c:v>
                </c:pt>
                <c:pt idx="609">
                  <c:v>199.4655</c:v>
                </c:pt>
                <c:pt idx="610">
                  <c:v>203.606</c:v>
                </c:pt>
                <c:pt idx="611">
                  <c:v>197.418</c:v>
                </c:pt>
                <c:pt idx="612">
                  <c:v>193.7455</c:v>
                </c:pt>
                <c:pt idx="613">
                  <c:v>192.0165</c:v>
                </c:pt>
                <c:pt idx="614">
                  <c:v>178.516</c:v>
                </c:pt>
                <c:pt idx="615">
                  <c:v>177.307</c:v>
                </c:pt>
                <c:pt idx="616">
                  <c:v>176.969</c:v>
                </c:pt>
                <c:pt idx="617">
                  <c:v>176.631</c:v>
                </c:pt>
                <c:pt idx="618">
                  <c:v>176.592</c:v>
                </c:pt>
                <c:pt idx="619">
                  <c:v>176.8325</c:v>
                </c:pt>
                <c:pt idx="620">
                  <c:v>175.188</c:v>
                </c:pt>
                <c:pt idx="621">
                  <c:v>172.653</c:v>
                </c:pt>
                <c:pt idx="622">
                  <c:v>169.8645</c:v>
                </c:pt>
                <c:pt idx="623">
                  <c:v>166.686</c:v>
                </c:pt>
                <c:pt idx="624">
                  <c:v>164.073</c:v>
                </c:pt>
                <c:pt idx="625">
                  <c:v>159.516698857538</c:v>
                </c:pt>
                <c:pt idx="626">
                  <c:v>160.488699867129</c:v>
                </c:pt>
                <c:pt idx="627">
                  <c:v>145.407805337168</c:v>
                </c:pt>
                <c:pt idx="628">
                  <c:v>157.6965</c:v>
                </c:pt>
                <c:pt idx="629">
                  <c:v>151.321449264764</c:v>
                </c:pt>
                <c:pt idx="630">
                  <c:v>154.420510687902</c:v>
                </c:pt>
                <c:pt idx="631">
                  <c:v>154.121683179521</c:v>
                </c:pt>
                <c:pt idx="632">
                  <c:v>158.171</c:v>
                </c:pt>
                <c:pt idx="633">
                  <c:v>158.561</c:v>
                </c:pt>
                <c:pt idx="634">
                  <c:v>159.432</c:v>
                </c:pt>
                <c:pt idx="635">
                  <c:v>153.907327218608</c:v>
                </c:pt>
                <c:pt idx="636">
                  <c:v>158.758824137963</c:v>
                </c:pt>
                <c:pt idx="637">
                  <c:v>159.837079953376</c:v>
                </c:pt>
                <c:pt idx="638">
                  <c:v>157.920056774351</c:v>
                </c:pt>
                <c:pt idx="639">
                  <c:v>159.852022696733</c:v>
                </c:pt>
                <c:pt idx="640">
                  <c:v>158.054</c:v>
                </c:pt>
                <c:pt idx="641">
                  <c:v>156.23713274712</c:v>
                </c:pt>
                <c:pt idx="642">
                  <c:v>156.4745</c:v>
                </c:pt>
                <c:pt idx="643">
                  <c:v>155.2005</c:v>
                </c:pt>
                <c:pt idx="644">
                  <c:v>154.0305</c:v>
                </c:pt>
                <c:pt idx="645">
                  <c:v>153.6665</c:v>
                </c:pt>
                <c:pt idx="646">
                  <c:v>151.495238563465</c:v>
                </c:pt>
                <c:pt idx="647">
                  <c:v>153.271686818874</c:v>
                </c:pt>
                <c:pt idx="648">
                  <c:v>153.429927443972</c:v>
                </c:pt>
                <c:pt idx="649">
                  <c:v>156.143</c:v>
                </c:pt>
                <c:pt idx="650">
                  <c:v>157.131</c:v>
                </c:pt>
                <c:pt idx="651">
                  <c:v>157.716</c:v>
                </c:pt>
                <c:pt idx="652">
                  <c:v>157.391</c:v>
                </c:pt>
                <c:pt idx="653">
                  <c:v>157.053</c:v>
                </c:pt>
                <c:pt idx="654">
                  <c:v>156.546</c:v>
                </c:pt>
                <c:pt idx="655">
                  <c:v>156.1755</c:v>
                </c:pt>
                <c:pt idx="656">
                  <c:v>155.9025</c:v>
                </c:pt>
                <c:pt idx="657">
                  <c:v>155.4475</c:v>
                </c:pt>
                <c:pt idx="658">
                  <c:v>153.4195</c:v>
                </c:pt>
                <c:pt idx="659">
                  <c:v>150.1955</c:v>
                </c:pt>
                <c:pt idx="660">
                  <c:v>150.085</c:v>
                </c:pt>
                <c:pt idx="661">
                  <c:v>151.073</c:v>
                </c:pt>
                <c:pt idx="662">
                  <c:v>152.971</c:v>
                </c:pt>
                <c:pt idx="663">
                  <c:v>156.026</c:v>
                </c:pt>
                <c:pt idx="664">
                  <c:v>160.485</c:v>
                </c:pt>
                <c:pt idx="665">
                  <c:v>160.953</c:v>
                </c:pt>
                <c:pt idx="666">
                  <c:v>160.524</c:v>
                </c:pt>
                <c:pt idx="667">
                  <c:v>158.964</c:v>
                </c:pt>
                <c:pt idx="668">
                  <c:v>157.417</c:v>
                </c:pt>
                <c:pt idx="669">
                  <c:v>155.87</c:v>
                </c:pt>
                <c:pt idx="670">
                  <c:v>155.9545</c:v>
                </c:pt>
                <c:pt idx="671">
                  <c:v>156.6695</c:v>
                </c:pt>
                <c:pt idx="672">
                  <c:v>157.885</c:v>
                </c:pt>
                <c:pt idx="673">
                  <c:v>159.536</c:v>
                </c:pt>
                <c:pt idx="674">
                  <c:v>161.2</c:v>
                </c:pt>
                <c:pt idx="675">
                  <c:v>162.3115</c:v>
                </c:pt>
                <c:pt idx="676">
                  <c:v>163.1695</c:v>
                </c:pt>
                <c:pt idx="677">
                  <c:v>163.761</c:v>
                </c:pt>
                <c:pt idx="678">
                  <c:v>161.421</c:v>
                </c:pt>
                <c:pt idx="679">
                  <c:v>159.6855</c:v>
                </c:pt>
                <c:pt idx="680">
                  <c:v>158.561</c:v>
                </c:pt>
                <c:pt idx="681">
                  <c:v>157.04</c:v>
                </c:pt>
                <c:pt idx="682">
                  <c:v>154.986</c:v>
                </c:pt>
                <c:pt idx="683">
                  <c:v>155.376</c:v>
                </c:pt>
                <c:pt idx="684">
                  <c:v>154.999</c:v>
                </c:pt>
                <c:pt idx="685">
                  <c:v>154.4985</c:v>
                </c:pt>
                <c:pt idx="686">
                  <c:v>154.258</c:v>
                </c:pt>
                <c:pt idx="687">
                  <c:v>155.467</c:v>
                </c:pt>
                <c:pt idx="688">
                  <c:v>161.0375</c:v>
                </c:pt>
                <c:pt idx="689">
                  <c:v>172.7245</c:v>
                </c:pt>
                <c:pt idx="690">
                  <c:v>186.5695</c:v>
                </c:pt>
                <c:pt idx="691">
                  <c:v>189.967774233903</c:v>
                </c:pt>
                <c:pt idx="692">
                  <c:v>198.51</c:v>
                </c:pt>
                <c:pt idx="693">
                  <c:v>194.038</c:v>
                </c:pt>
                <c:pt idx="694">
                  <c:v>178.823474540879</c:v>
                </c:pt>
                <c:pt idx="695">
                  <c:v>175.058</c:v>
                </c:pt>
                <c:pt idx="696">
                  <c:v>162.751157423096</c:v>
                </c:pt>
                <c:pt idx="697">
                  <c:v>165.3275</c:v>
                </c:pt>
                <c:pt idx="698">
                  <c:v>162.165813675395</c:v>
                </c:pt>
                <c:pt idx="699">
                  <c:v>160.631045025201</c:v>
                </c:pt>
                <c:pt idx="700">
                  <c:v>170.602205796762</c:v>
                </c:pt>
                <c:pt idx="701">
                  <c:v>181.404488830933</c:v>
                </c:pt>
                <c:pt idx="702">
                  <c:v>186.5825</c:v>
                </c:pt>
                <c:pt idx="703">
                  <c:v>193.33031583139</c:v>
                </c:pt>
                <c:pt idx="704">
                  <c:v>195.7918521229</c:v>
                </c:pt>
                <c:pt idx="705">
                  <c:v>186.537334076731</c:v>
                </c:pt>
                <c:pt idx="706">
                  <c:v>173.623210098099</c:v>
                </c:pt>
                <c:pt idx="707">
                  <c:v>168.264054435513</c:v>
                </c:pt>
                <c:pt idx="708">
                  <c:v>160.935318922983</c:v>
                </c:pt>
                <c:pt idx="709">
                  <c:v>153.734845372952</c:v>
                </c:pt>
                <c:pt idx="710">
                  <c:v>156.156769182143</c:v>
                </c:pt>
                <c:pt idx="711">
                  <c:v>152.800742639604</c:v>
                </c:pt>
                <c:pt idx="712">
                  <c:v>155.233713607078</c:v>
                </c:pt>
                <c:pt idx="713">
                  <c:v>148.258065510644</c:v>
                </c:pt>
                <c:pt idx="714">
                  <c:v>150.699836675795</c:v>
                </c:pt>
                <c:pt idx="715">
                  <c:v>141.849219867238</c:v>
                </c:pt>
                <c:pt idx="716">
                  <c:v>146.308334122638</c:v>
                </c:pt>
                <c:pt idx="717">
                  <c:v>143.161194370221</c:v>
                </c:pt>
                <c:pt idx="718">
                  <c:v>159.00498956687</c:v>
                </c:pt>
                <c:pt idx="719">
                  <c:v>171.7365</c:v>
                </c:pt>
                <c:pt idx="720">
                  <c:v>176.765041111178</c:v>
                </c:pt>
                <c:pt idx="721">
                  <c:v>175.201</c:v>
                </c:pt>
                <c:pt idx="722">
                  <c:v>163.085</c:v>
                </c:pt>
                <c:pt idx="723">
                  <c:v>149.942</c:v>
                </c:pt>
                <c:pt idx="724">
                  <c:v>136.929</c:v>
                </c:pt>
                <c:pt idx="725">
                  <c:v>131.586</c:v>
                </c:pt>
                <c:pt idx="726">
                  <c:v>132.275</c:v>
                </c:pt>
                <c:pt idx="727">
                  <c:v>131.8135</c:v>
                </c:pt>
                <c:pt idx="728">
                  <c:v>133.6465</c:v>
                </c:pt>
                <c:pt idx="729">
                  <c:v>135.2975</c:v>
                </c:pt>
                <c:pt idx="730">
                  <c:v>137.5205</c:v>
                </c:pt>
                <c:pt idx="731">
                  <c:v>139.75</c:v>
                </c:pt>
                <c:pt idx="732">
                  <c:v>139.629071788231</c:v>
                </c:pt>
                <c:pt idx="733">
                  <c:v>140.074315882108</c:v>
                </c:pt>
                <c:pt idx="734">
                  <c:v>141.6285</c:v>
                </c:pt>
                <c:pt idx="735">
                  <c:v>141.153177608584</c:v>
                </c:pt>
                <c:pt idx="736">
                  <c:v>141.592033792789</c:v>
                </c:pt>
                <c:pt idx="737">
                  <c:v>153.6145</c:v>
                </c:pt>
                <c:pt idx="738">
                  <c:v>158.378029338724</c:v>
                </c:pt>
                <c:pt idx="739">
                  <c:v>159.64</c:v>
                </c:pt>
                <c:pt idx="740">
                  <c:v>151.629350105644</c:v>
                </c:pt>
                <c:pt idx="741">
                  <c:v>142.980736206151</c:v>
                </c:pt>
                <c:pt idx="742">
                  <c:v>144.043744718733</c:v>
                </c:pt>
                <c:pt idx="743">
                  <c:v>141.738917048356</c:v>
                </c:pt>
                <c:pt idx="744">
                  <c:v>142.829021230732</c:v>
                </c:pt>
                <c:pt idx="745">
                  <c:v>140.584196319498</c:v>
                </c:pt>
                <c:pt idx="746">
                  <c:v>136.462661605966</c:v>
                </c:pt>
                <c:pt idx="747">
                  <c:v>139.510078411061</c:v>
                </c:pt>
                <c:pt idx="748">
                  <c:v>137.36460347188</c:v>
                </c:pt>
                <c:pt idx="749">
                  <c:v>137.169266862842</c:v>
                </c:pt>
                <c:pt idx="750">
                  <c:v>135.092482422344</c:v>
                </c:pt>
                <c:pt idx="751">
                  <c:v>134.944896476921</c:v>
                </c:pt>
                <c:pt idx="752">
                  <c:v>132.932325323932</c:v>
                </c:pt>
                <c:pt idx="753">
                  <c:v>132.828328466825</c:v>
                </c:pt>
                <c:pt idx="754">
                  <c:v>130.87589730574</c:v>
                </c:pt>
                <c:pt idx="755">
                  <c:v>130.811760884517</c:v>
                </c:pt>
                <c:pt idx="756">
                  <c:v>129.519422216768</c:v>
                </c:pt>
                <c:pt idx="757">
                  <c:v>127.932627058013</c:v>
                </c:pt>
                <c:pt idx="758">
                  <c:v>126.440441060343</c:v>
                </c:pt>
                <c:pt idx="759">
                  <c:v>126.456860184035</c:v>
                </c:pt>
                <c:pt idx="760">
                  <c:v>125.294612247198</c:v>
                </c:pt>
                <c:pt idx="761">
                  <c:v>119.99599998858</c:v>
                </c:pt>
                <c:pt idx="762">
                  <c:v>122.449756297511</c:v>
                </c:pt>
                <c:pt idx="763">
                  <c:v>121.381825783421</c:v>
                </c:pt>
                <c:pt idx="764">
                  <c:v>125.269976399033</c:v>
                </c:pt>
                <c:pt idx="765">
                  <c:v>148.236053113796</c:v>
                </c:pt>
                <c:pt idx="766">
                  <c:v>182.467814906426</c:v>
                </c:pt>
                <c:pt idx="767">
                  <c:v>205.518052228417</c:v>
                </c:pt>
                <c:pt idx="768">
                  <c:v>225.332122363145</c:v>
                </c:pt>
                <c:pt idx="769">
                  <c:v>218.023099031096</c:v>
                </c:pt>
                <c:pt idx="770">
                  <c:v>195.3055</c:v>
                </c:pt>
                <c:pt idx="771">
                  <c:v>180.8105</c:v>
                </c:pt>
                <c:pt idx="772">
                  <c:v>164.086</c:v>
                </c:pt>
                <c:pt idx="773">
                  <c:v>134.2965</c:v>
                </c:pt>
                <c:pt idx="774">
                  <c:v>129.0185</c:v>
                </c:pt>
                <c:pt idx="775">
                  <c:v>133.6465</c:v>
                </c:pt>
                <c:pt idx="776">
                  <c:v>221.0975</c:v>
                </c:pt>
                <c:pt idx="777">
                  <c:v>250</c:v>
                </c:pt>
                <c:pt idx="778">
                  <c:v>250</c:v>
                </c:pt>
                <c:pt idx="779">
                  <c:v>250</c:v>
                </c:pt>
                <c:pt idx="780">
                  <c:v>250</c:v>
                </c:pt>
                <c:pt idx="781">
                  <c:v>182.5655</c:v>
                </c:pt>
                <c:pt idx="782">
                  <c:v>131.43</c:v>
                </c:pt>
                <c:pt idx="783">
                  <c:v>123.773</c:v>
                </c:pt>
                <c:pt idx="784">
                  <c:v>112.944</c:v>
                </c:pt>
                <c:pt idx="785">
                  <c:v>115.921</c:v>
                </c:pt>
                <c:pt idx="786">
                  <c:v>117.9035</c:v>
                </c:pt>
                <c:pt idx="787">
                  <c:v>118.4495</c:v>
                </c:pt>
                <c:pt idx="788">
                  <c:v>118.079</c:v>
                </c:pt>
                <c:pt idx="789">
                  <c:v>118.001</c:v>
                </c:pt>
                <c:pt idx="790">
                  <c:v>110.279</c:v>
                </c:pt>
                <c:pt idx="791">
                  <c:v>109.2195</c:v>
                </c:pt>
                <c:pt idx="792">
                  <c:v>115.869</c:v>
                </c:pt>
                <c:pt idx="793">
                  <c:v>127.1725</c:v>
                </c:pt>
                <c:pt idx="794">
                  <c:v>138.1965</c:v>
                </c:pt>
                <c:pt idx="795">
                  <c:v>149.175</c:v>
                </c:pt>
                <c:pt idx="796">
                  <c:v>156.572</c:v>
                </c:pt>
                <c:pt idx="797">
                  <c:v>157.2285</c:v>
                </c:pt>
                <c:pt idx="798">
                  <c:v>157.1375</c:v>
                </c:pt>
                <c:pt idx="799">
                  <c:v>152.1195</c:v>
                </c:pt>
                <c:pt idx="800">
                  <c:v>151.047</c:v>
                </c:pt>
                <c:pt idx="801">
                  <c:v>152.087</c:v>
                </c:pt>
                <c:pt idx="802">
                  <c:v>156.104</c:v>
                </c:pt>
                <c:pt idx="803">
                  <c:v>157.092</c:v>
                </c:pt>
                <c:pt idx="804">
                  <c:v>162.11</c:v>
                </c:pt>
                <c:pt idx="805">
                  <c:v>163.228</c:v>
                </c:pt>
                <c:pt idx="806">
                  <c:v>157.586</c:v>
                </c:pt>
                <c:pt idx="807">
                  <c:v>159.1265</c:v>
                </c:pt>
                <c:pt idx="808">
                  <c:v>167.8495</c:v>
                </c:pt>
                <c:pt idx="809">
                  <c:v>168.7725</c:v>
                </c:pt>
                <c:pt idx="810">
                  <c:v>169.78</c:v>
                </c:pt>
                <c:pt idx="811">
                  <c:v>175.487</c:v>
                </c:pt>
                <c:pt idx="812">
                  <c:v>174.0765</c:v>
                </c:pt>
                <c:pt idx="813">
                  <c:v>165.4835</c:v>
                </c:pt>
                <c:pt idx="814">
                  <c:v>159.3995</c:v>
                </c:pt>
                <c:pt idx="815">
                  <c:v>148.4925</c:v>
                </c:pt>
                <c:pt idx="816">
                  <c:v>143.403</c:v>
                </c:pt>
                <c:pt idx="817">
                  <c:v>142.298</c:v>
                </c:pt>
                <c:pt idx="818">
                  <c:v>141.154</c:v>
                </c:pt>
                <c:pt idx="819">
                  <c:v>146.627</c:v>
                </c:pt>
                <c:pt idx="820">
                  <c:v>152.4445</c:v>
                </c:pt>
                <c:pt idx="821">
                  <c:v>152.256</c:v>
                </c:pt>
                <c:pt idx="822">
                  <c:v>152.243</c:v>
                </c:pt>
                <c:pt idx="823">
                  <c:v>152.2885</c:v>
                </c:pt>
                <c:pt idx="824">
                  <c:v>146.965</c:v>
                </c:pt>
                <c:pt idx="825">
                  <c:v>141.063</c:v>
                </c:pt>
                <c:pt idx="826">
                  <c:v>139.3015</c:v>
                </c:pt>
                <c:pt idx="827">
                  <c:v>136.4155</c:v>
                </c:pt>
                <c:pt idx="828">
                  <c:v>130.325</c:v>
                </c:pt>
                <c:pt idx="829">
                  <c:v>125.9505</c:v>
                </c:pt>
                <c:pt idx="830">
                  <c:v>126.5615</c:v>
                </c:pt>
                <c:pt idx="831">
                  <c:v>154.765</c:v>
                </c:pt>
                <c:pt idx="832">
                  <c:v>180.57</c:v>
                </c:pt>
                <c:pt idx="833">
                  <c:v>210.262</c:v>
                </c:pt>
                <c:pt idx="834">
                  <c:v>243.399</c:v>
                </c:pt>
                <c:pt idx="835">
                  <c:v>250</c:v>
                </c:pt>
                <c:pt idx="836">
                  <c:v>250</c:v>
                </c:pt>
                <c:pt idx="837">
                  <c:v>249.4115</c:v>
                </c:pt>
                <c:pt idx="838">
                  <c:v>217.152</c:v>
                </c:pt>
                <c:pt idx="839">
                  <c:v>184.379</c:v>
                </c:pt>
                <c:pt idx="840">
                  <c:v>180.362</c:v>
                </c:pt>
                <c:pt idx="841">
                  <c:v>153.4</c:v>
                </c:pt>
                <c:pt idx="842">
                  <c:v>155.7855</c:v>
                </c:pt>
                <c:pt idx="843">
                  <c:v>155.363</c:v>
                </c:pt>
                <c:pt idx="844">
                  <c:v>159.432</c:v>
                </c:pt>
                <c:pt idx="845">
                  <c:v>134.797</c:v>
                </c:pt>
                <c:pt idx="846">
                  <c:v>160.238</c:v>
                </c:pt>
                <c:pt idx="847">
                  <c:v>185.64</c:v>
                </c:pt>
                <c:pt idx="848">
                  <c:v>216.866</c:v>
                </c:pt>
                <c:pt idx="849">
                  <c:v>217.815</c:v>
                </c:pt>
                <c:pt idx="850">
                  <c:v>220.8895</c:v>
                </c:pt>
                <c:pt idx="851">
                  <c:v>199.0105</c:v>
                </c:pt>
                <c:pt idx="852">
                  <c:v>175.409</c:v>
                </c:pt>
                <c:pt idx="853">
                  <c:v>150.072</c:v>
                </c:pt>
                <c:pt idx="854">
                  <c:v>150.8</c:v>
                </c:pt>
                <c:pt idx="855">
                  <c:v>160.2185</c:v>
                </c:pt>
                <c:pt idx="856">
                  <c:v>149.1035</c:v>
                </c:pt>
                <c:pt idx="857">
                  <c:v>158.041</c:v>
                </c:pt>
                <c:pt idx="858">
                  <c:v>159.6855</c:v>
                </c:pt>
                <c:pt idx="859">
                  <c:v>155.246</c:v>
                </c:pt>
                <c:pt idx="860">
                  <c:v>143.0065</c:v>
                </c:pt>
                <c:pt idx="861">
                  <c:v>143.3445</c:v>
                </c:pt>
                <c:pt idx="862">
                  <c:v>132.028</c:v>
                </c:pt>
                <c:pt idx="863">
                  <c:v>130.2535</c:v>
                </c:pt>
                <c:pt idx="864">
                  <c:v>133.562</c:v>
                </c:pt>
                <c:pt idx="865">
                  <c:v>134.1275</c:v>
                </c:pt>
                <c:pt idx="866">
                  <c:v>140.7965</c:v>
                </c:pt>
                <c:pt idx="867">
                  <c:v>140.244</c:v>
                </c:pt>
                <c:pt idx="868">
                  <c:v>139.503</c:v>
                </c:pt>
                <c:pt idx="869">
                  <c:v>140.062</c:v>
                </c:pt>
                <c:pt idx="870">
                  <c:v>142.129</c:v>
                </c:pt>
                <c:pt idx="871">
                  <c:v>143.923</c:v>
                </c:pt>
                <c:pt idx="872">
                  <c:v>145.8535</c:v>
                </c:pt>
                <c:pt idx="873">
                  <c:v>146.8935</c:v>
                </c:pt>
                <c:pt idx="874">
                  <c:v>147.4915</c:v>
                </c:pt>
                <c:pt idx="875">
                  <c:v>147.2835</c:v>
                </c:pt>
                <c:pt idx="876">
                  <c:v>146.2305</c:v>
                </c:pt>
                <c:pt idx="877">
                  <c:v>146.7245</c:v>
                </c:pt>
                <c:pt idx="878">
                  <c:v>148.9215</c:v>
                </c:pt>
                <c:pt idx="879">
                  <c:v>159.5815</c:v>
                </c:pt>
                <c:pt idx="880">
                  <c:v>164.0405</c:v>
                </c:pt>
                <c:pt idx="881">
                  <c:v>164.1185</c:v>
                </c:pt>
                <c:pt idx="882">
                  <c:v>162.89</c:v>
                </c:pt>
                <c:pt idx="883">
                  <c:v>161.213</c:v>
                </c:pt>
                <c:pt idx="884">
                  <c:v>151.879</c:v>
                </c:pt>
                <c:pt idx="885">
                  <c:v>151.164</c:v>
                </c:pt>
                <c:pt idx="886">
                  <c:v>153.998</c:v>
                </c:pt>
                <c:pt idx="887">
                  <c:v>155.376</c:v>
                </c:pt>
                <c:pt idx="888">
                  <c:v>166.842</c:v>
                </c:pt>
                <c:pt idx="889">
                  <c:v>176.956</c:v>
                </c:pt>
                <c:pt idx="890">
                  <c:v>182.962</c:v>
                </c:pt>
                <c:pt idx="891">
                  <c:v>190.632</c:v>
                </c:pt>
                <c:pt idx="892">
                  <c:v>199.966</c:v>
                </c:pt>
                <c:pt idx="893">
                  <c:v>198.575</c:v>
                </c:pt>
                <c:pt idx="894">
                  <c:v>188.643</c:v>
                </c:pt>
                <c:pt idx="895">
                  <c:v>184.9965</c:v>
                </c:pt>
                <c:pt idx="896">
                  <c:v>184.9835</c:v>
                </c:pt>
                <c:pt idx="897">
                  <c:v>175.7275</c:v>
                </c:pt>
                <c:pt idx="898">
                  <c:v>164.853</c:v>
                </c:pt>
                <c:pt idx="899">
                  <c:v>163.306</c:v>
                </c:pt>
                <c:pt idx="900">
                  <c:v>162.4545</c:v>
                </c:pt>
                <c:pt idx="901">
                  <c:v>162.4285</c:v>
                </c:pt>
                <c:pt idx="902">
                  <c:v>171.6065</c:v>
                </c:pt>
                <c:pt idx="903">
                  <c:v>179.127</c:v>
                </c:pt>
                <c:pt idx="904">
                  <c:v>183.326</c:v>
                </c:pt>
                <c:pt idx="905">
                  <c:v>181.064</c:v>
                </c:pt>
                <c:pt idx="906">
                  <c:v>168.5905</c:v>
                </c:pt>
                <c:pt idx="907">
                  <c:v>152.1455</c:v>
                </c:pt>
                <c:pt idx="908">
                  <c:v>143.1105</c:v>
                </c:pt>
                <c:pt idx="909">
                  <c:v>137.3125</c:v>
                </c:pt>
                <c:pt idx="910">
                  <c:v>131.469</c:v>
                </c:pt>
                <c:pt idx="911">
                  <c:v>127.7965</c:v>
                </c:pt>
                <c:pt idx="912">
                  <c:v>131.4755</c:v>
                </c:pt>
                <c:pt idx="913">
                  <c:v>132.587</c:v>
                </c:pt>
                <c:pt idx="914">
                  <c:v>133.263</c:v>
                </c:pt>
                <c:pt idx="915">
                  <c:v>134.8035</c:v>
                </c:pt>
                <c:pt idx="916">
                  <c:v>136.4155</c:v>
                </c:pt>
                <c:pt idx="917">
                  <c:v>138.4175</c:v>
                </c:pt>
                <c:pt idx="918">
                  <c:v>138.879</c:v>
                </c:pt>
                <c:pt idx="919">
                  <c:v>133.5815</c:v>
                </c:pt>
                <c:pt idx="920">
                  <c:v>126.2105</c:v>
                </c:pt>
                <c:pt idx="921">
                  <c:v>124.8325</c:v>
                </c:pt>
                <c:pt idx="922">
                  <c:v>118.5015</c:v>
                </c:pt>
                <c:pt idx="923">
                  <c:v>110.9095</c:v>
                </c:pt>
                <c:pt idx="924">
                  <c:v>114.426</c:v>
                </c:pt>
                <c:pt idx="925">
                  <c:v>116.649</c:v>
                </c:pt>
                <c:pt idx="926">
                  <c:v>113.659</c:v>
                </c:pt>
                <c:pt idx="927">
                  <c:v>111.93</c:v>
                </c:pt>
                <c:pt idx="928">
                  <c:v>115.18</c:v>
                </c:pt>
                <c:pt idx="929">
                  <c:v>117.273</c:v>
                </c:pt>
                <c:pt idx="930">
                  <c:v>122.096</c:v>
                </c:pt>
                <c:pt idx="931">
                  <c:v>126.1325</c:v>
                </c:pt>
                <c:pt idx="932">
                  <c:v>126.6135</c:v>
                </c:pt>
                <c:pt idx="933">
                  <c:v>130.3705</c:v>
                </c:pt>
                <c:pt idx="934">
                  <c:v>129.8895</c:v>
                </c:pt>
                <c:pt idx="935">
                  <c:v>128.9275</c:v>
                </c:pt>
                <c:pt idx="936">
                  <c:v>125.398</c:v>
                </c:pt>
                <c:pt idx="937">
                  <c:v>125.073</c:v>
                </c:pt>
                <c:pt idx="938">
                  <c:v>117.403</c:v>
                </c:pt>
                <c:pt idx="939">
                  <c:v>110.773</c:v>
                </c:pt>
                <c:pt idx="940">
                  <c:v>104.3445</c:v>
                </c:pt>
                <c:pt idx="941">
                  <c:v>103.7205</c:v>
                </c:pt>
                <c:pt idx="942">
                  <c:v>105.7615</c:v>
                </c:pt>
                <c:pt idx="943">
                  <c:v>107.1785</c:v>
                </c:pt>
                <c:pt idx="944">
                  <c:v>110.695</c:v>
                </c:pt>
                <c:pt idx="945">
                  <c:v>110.9745</c:v>
                </c:pt>
                <c:pt idx="946">
                  <c:v>111.228</c:v>
                </c:pt>
                <c:pt idx="947">
                  <c:v>108.823</c:v>
                </c:pt>
                <c:pt idx="948">
                  <c:v>107.406</c:v>
                </c:pt>
                <c:pt idx="949">
                  <c:v>105.0465</c:v>
                </c:pt>
                <c:pt idx="950">
                  <c:v>107.9195</c:v>
                </c:pt>
                <c:pt idx="951">
                  <c:v>107.679</c:v>
                </c:pt>
                <c:pt idx="952">
                  <c:v>110.916</c:v>
                </c:pt>
                <c:pt idx="953">
                  <c:v>110.89</c:v>
                </c:pt>
                <c:pt idx="954">
                  <c:v>109.746</c:v>
                </c:pt>
                <c:pt idx="955">
                  <c:v>112.996</c:v>
                </c:pt>
                <c:pt idx="956">
                  <c:v>120.601</c:v>
                </c:pt>
                <c:pt idx="957">
                  <c:v>125.034</c:v>
                </c:pt>
                <c:pt idx="958">
                  <c:v>132.2555</c:v>
                </c:pt>
                <c:pt idx="959">
                  <c:v>138.4565</c:v>
                </c:pt>
                <c:pt idx="960">
                  <c:v>132.5155</c:v>
                </c:pt>
                <c:pt idx="961">
                  <c:v>146.2175</c:v>
                </c:pt>
                <c:pt idx="962">
                  <c:v>177.6125</c:v>
                </c:pt>
                <c:pt idx="963">
                  <c:v>197.626</c:v>
                </c:pt>
                <c:pt idx="964">
                  <c:v>224.354</c:v>
                </c:pt>
                <c:pt idx="965">
                  <c:v>250</c:v>
                </c:pt>
                <c:pt idx="966">
                  <c:v>247.039</c:v>
                </c:pt>
                <c:pt idx="967">
                  <c:v>219.271</c:v>
                </c:pt>
                <c:pt idx="968">
                  <c:v>198.891355300745</c:v>
                </c:pt>
                <c:pt idx="969">
                  <c:v>200.797128661664</c:v>
                </c:pt>
                <c:pt idx="970">
                  <c:v>203.593</c:v>
                </c:pt>
                <c:pt idx="971">
                  <c:v>225.992</c:v>
                </c:pt>
                <c:pt idx="972">
                  <c:v>230.656788466334</c:v>
                </c:pt>
                <c:pt idx="973">
                  <c:v>225.382560488164</c:v>
                </c:pt>
                <c:pt idx="974">
                  <c:v>230.116246490701</c:v>
                </c:pt>
                <c:pt idx="975">
                  <c:v>228.694340416283</c:v>
                </c:pt>
                <c:pt idx="976">
                  <c:v>228.467333124693</c:v>
                </c:pt>
                <c:pt idx="977">
                  <c:v>231.514560186822</c:v>
                </c:pt>
                <c:pt idx="978">
                  <c:v>221.639806756443</c:v>
                </c:pt>
                <c:pt idx="979">
                  <c:v>218.7518059989</c:v>
                </c:pt>
                <c:pt idx="980">
                  <c:v>214.145748807191</c:v>
                </c:pt>
                <c:pt idx="981">
                  <c:v>207.261336829842</c:v>
                </c:pt>
                <c:pt idx="982">
                  <c:v>197.683288834484</c:v>
                </c:pt>
                <c:pt idx="983">
                  <c:v>184.147822340548</c:v>
                </c:pt>
                <c:pt idx="984">
                  <c:v>177.281908007973</c:v>
                </c:pt>
                <c:pt idx="985">
                  <c:v>176.540306718746</c:v>
                </c:pt>
                <c:pt idx="986">
                  <c:v>180.683602995335</c:v>
                </c:pt>
                <c:pt idx="987">
                  <c:v>180.444065532937</c:v>
                </c:pt>
                <c:pt idx="988">
                  <c:v>172.485938013892</c:v>
                </c:pt>
                <c:pt idx="989">
                  <c:v>162.956215184041</c:v>
                </c:pt>
                <c:pt idx="990">
                  <c:v>158.421888002026</c:v>
                </c:pt>
                <c:pt idx="991">
                  <c:v>154.41334560255</c:v>
                </c:pt>
                <c:pt idx="992">
                  <c:v>153.248563467236</c:v>
                </c:pt>
                <c:pt idx="993">
                  <c:v>152.108919089741</c:v>
                </c:pt>
                <c:pt idx="994">
                  <c:v>137.933886472573</c:v>
                </c:pt>
                <c:pt idx="995">
                  <c:v>117.456060084704</c:v>
                </c:pt>
                <c:pt idx="996">
                  <c:v>114.130092819123</c:v>
                </c:pt>
                <c:pt idx="997">
                  <c:v>110.837835733422</c:v>
                </c:pt>
                <c:pt idx="998">
                  <c:v>123.792478492004</c:v>
                </c:pt>
                <c:pt idx="999">
                  <c:v>137.862679781777</c:v>
                </c:pt>
                <c:pt idx="1000">
                  <c:v>149.746458080287</c:v>
                </c:pt>
                <c:pt idx="1001">
                  <c:v>145.275818270303</c:v>
                </c:pt>
                <c:pt idx="1002">
                  <c:v>146.296763391403</c:v>
                </c:pt>
                <c:pt idx="1003">
                  <c:v>147.332656516548</c:v>
                </c:pt>
                <c:pt idx="1004">
                  <c:v>133.792652094088</c:v>
                </c:pt>
                <c:pt idx="1005">
                  <c:v>117.849036273902</c:v>
                </c:pt>
                <c:pt idx="1006">
                  <c:v>106.836966720351</c:v>
                </c:pt>
                <c:pt idx="1007">
                  <c:v>107.921126537385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Sheet2!$AC$3</c:f>
              <c:strCache>
                <c:ptCount val="1"/>
                <c:pt idx="0">
                  <c:v>WT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Sheet2!$AJ$4:$AJ$1011</c:f>
              <c:strCache>
                <c:ptCount val="1008"/>
                <c:pt idx="0" c:formatCode="0.0_ ">
                  <c:v>Day1</c:v>
                </c:pt>
                <c:pt idx="144" c:formatCode="0.0_ ">
                  <c:v>Day2</c:v>
                </c:pt>
                <c:pt idx="288" c:formatCode="0.0_ ">
                  <c:v>Day3</c:v>
                </c:pt>
                <c:pt idx="432" c:formatCode="0.0_ ">
                  <c:v>Day4</c:v>
                </c:pt>
                <c:pt idx="576" c:formatCode="0.0_ ">
                  <c:v>Day5</c:v>
                </c:pt>
                <c:pt idx="720" c:formatCode="0.0_ ">
                  <c:v>Day6</c:v>
                </c:pt>
                <c:pt idx="864" c:formatCode="0.0_ ">
                  <c:v>Day7</c:v>
                </c:pt>
              </c:strCache>
            </c:strRef>
          </c:cat>
          <c:val>
            <c:numRef>
              <c:f>Sheet2!$AC$4:$AC$1011</c:f>
              <c:numCache>
                <c:formatCode>0</c:formatCode>
                <c:ptCount val="1008"/>
                <c:pt idx="0">
                  <c:v>148.655</c:v>
                </c:pt>
                <c:pt idx="1">
                  <c:v>143.78</c:v>
                </c:pt>
                <c:pt idx="2">
                  <c:v>142.7465</c:v>
                </c:pt>
                <c:pt idx="3">
                  <c:v>140.712</c:v>
                </c:pt>
                <c:pt idx="4">
                  <c:v>138.528</c:v>
                </c:pt>
                <c:pt idx="5">
                  <c:v>136.409</c:v>
                </c:pt>
                <c:pt idx="6">
                  <c:v>134.303</c:v>
                </c:pt>
                <c:pt idx="7">
                  <c:v>131.3325</c:v>
                </c:pt>
                <c:pt idx="8">
                  <c:v>127.9915</c:v>
                </c:pt>
                <c:pt idx="9">
                  <c:v>126.0935</c:v>
                </c:pt>
                <c:pt idx="10">
                  <c:v>125.1055</c:v>
                </c:pt>
                <c:pt idx="11">
                  <c:v>125.0795</c:v>
                </c:pt>
                <c:pt idx="12">
                  <c:v>126.6525</c:v>
                </c:pt>
                <c:pt idx="13">
                  <c:v>128.648</c:v>
                </c:pt>
                <c:pt idx="14">
                  <c:v>130.6565</c:v>
                </c:pt>
                <c:pt idx="15">
                  <c:v>131.6835</c:v>
                </c:pt>
                <c:pt idx="16">
                  <c:v>131.768</c:v>
                </c:pt>
                <c:pt idx="17">
                  <c:v>133.471</c:v>
                </c:pt>
                <c:pt idx="18">
                  <c:v>135.4015</c:v>
                </c:pt>
                <c:pt idx="19">
                  <c:v>137.5985</c:v>
                </c:pt>
                <c:pt idx="20">
                  <c:v>139.8215</c:v>
                </c:pt>
                <c:pt idx="21">
                  <c:v>141.973</c:v>
                </c:pt>
                <c:pt idx="22">
                  <c:v>143.9425</c:v>
                </c:pt>
                <c:pt idx="23">
                  <c:v>148.356</c:v>
                </c:pt>
                <c:pt idx="24">
                  <c:v>149.8575</c:v>
                </c:pt>
                <c:pt idx="25">
                  <c:v>156.819</c:v>
                </c:pt>
                <c:pt idx="26">
                  <c:v>168.025</c:v>
                </c:pt>
                <c:pt idx="27">
                  <c:v>193.7</c:v>
                </c:pt>
                <c:pt idx="28">
                  <c:v>198.809</c:v>
                </c:pt>
                <c:pt idx="29">
                  <c:v>206.557</c:v>
                </c:pt>
                <c:pt idx="30">
                  <c:v>217.8345</c:v>
                </c:pt>
                <c:pt idx="31">
                  <c:v>217.1845</c:v>
                </c:pt>
                <c:pt idx="32">
                  <c:v>202.7935</c:v>
                </c:pt>
                <c:pt idx="33">
                  <c:v>209.2415</c:v>
                </c:pt>
                <c:pt idx="34">
                  <c:v>215.9105</c:v>
                </c:pt>
                <c:pt idx="35">
                  <c:v>218.042023220596</c:v>
                </c:pt>
                <c:pt idx="36">
                  <c:v>159.710247349823</c:v>
                </c:pt>
                <c:pt idx="37">
                  <c:v>161.68525795053</c:v>
                </c:pt>
                <c:pt idx="38">
                  <c:v>180.089853609288</c:v>
                </c:pt>
                <c:pt idx="39">
                  <c:v>175.901116607774</c:v>
                </c:pt>
                <c:pt idx="40">
                  <c:v>158.727924280666</c:v>
                </c:pt>
                <c:pt idx="41">
                  <c:v>209.878963149924</c:v>
                </c:pt>
                <c:pt idx="42">
                  <c:v>218.042023220596</c:v>
                </c:pt>
                <c:pt idx="43">
                  <c:v>105.09491367996</c:v>
                </c:pt>
                <c:pt idx="44">
                  <c:v>95.1916961130742</c:v>
                </c:pt>
                <c:pt idx="45">
                  <c:v>197.420510853104</c:v>
                </c:pt>
                <c:pt idx="46">
                  <c:v>250</c:v>
                </c:pt>
                <c:pt idx="47">
                  <c:v>97.4315921251894</c:v>
                </c:pt>
                <c:pt idx="48">
                  <c:v>68.4692741039879</c:v>
                </c:pt>
                <c:pt idx="49">
                  <c:v>54.1358586572439</c:v>
                </c:pt>
                <c:pt idx="50">
                  <c:v>33.0908339222615</c:v>
                </c:pt>
                <c:pt idx="51">
                  <c:v>9.35354972236246</c:v>
                </c:pt>
                <c:pt idx="52">
                  <c:v>6.44749924280666</c:v>
                </c:pt>
                <c:pt idx="53">
                  <c:v>11.3808712771328</c:v>
                </c:pt>
                <c:pt idx="54">
                  <c:v>8.36703886925793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8.04218374558306</c:v>
                </c:pt>
                <c:pt idx="75">
                  <c:v>37.8406875315497</c:v>
                </c:pt>
                <c:pt idx="76">
                  <c:v>86.500340232206</c:v>
                </c:pt>
                <c:pt idx="77">
                  <c:v>147.207161029783</c:v>
                </c:pt>
                <c:pt idx="78">
                  <c:v>172.861</c:v>
                </c:pt>
                <c:pt idx="79">
                  <c:v>171.561</c:v>
                </c:pt>
                <c:pt idx="80">
                  <c:v>172.211</c:v>
                </c:pt>
                <c:pt idx="81">
                  <c:v>169.2535</c:v>
                </c:pt>
                <c:pt idx="82">
                  <c:v>162.786</c:v>
                </c:pt>
                <c:pt idx="83">
                  <c:v>164.4955</c:v>
                </c:pt>
                <c:pt idx="84">
                  <c:v>172.9</c:v>
                </c:pt>
                <c:pt idx="85">
                  <c:v>181.727</c:v>
                </c:pt>
                <c:pt idx="86">
                  <c:v>181.8375</c:v>
                </c:pt>
                <c:pt idx="87">
                  <c:v>180.765</c:v>
                </c:pt>
                <c:pt idx="88">
                  <c:v>177.9635</c:v>
                </c:pt>
                <c:pt idx="89">
                  <c:v>167.674</c:v>
                </c:pt>
                <c:pt idx="90">
                  <c:v>158.574</c:v>
                </c:pt>
                <c:pt idx="91">
                  <c:v>158.0735</c:v>
                </c:pt>
                <c:pt idx="92">
                  <c:v>159.4905</c:v>
                </c:pt>
                <c:pt idx="93">
                  <c:v>180.453</c:v>
                </c:pt>
                <c:pt idx="94">
                  <c:v>204.16045229682</c:v>
                </c:pt>
                <c:pt idx="95">
                  <c:v>233.9805</c:v>
                </c:pt>
                <c:pt idx="96">
                  <c:v>181.145957597173</c:v>
                </c:pt>
                <c:pt idx="97">
                  <c:v>83.6973639575972</c:v>
                </c:pt>
                <c:pt idx="98">
                  <c:v>46.4761554770318</c:v>
                </c:pt>
                <c:pt idx="99">
                  <c:v>46.4761554770318</c:v>
                </c:pt>
                <c:pt idx="100">
                  <c:v>50.2429328621908</c:v>
                </c:pt>
                <c:pt idx="101">
                  <c:v>55.2715840484603</c:v>
                </c:pt>
                <c:pt idx="102">
                  <c:v>26.4082544169611</c:v>
                </c:pt>
                <c:pt idx="103">
                  <c:v>30.3549974760222</c:v>
                </c:pt>
                <c:pt idx="104">
                  <c:v>92.2471186269561</c:v>
                </c:pt>
                <c:pt idx="105">
                  <c:v>130.833739525492</c:v>
                </c:pt>
                <c:pt idx="106">
                  <c:v>88.6332720848056</c:v>
                </c:pt>
                <c:pt idx="107">
                  <c:v>45.4228127208481</c:v>
                </c:pt>
                <c:pt idx="108">
                  <c:v>51.8957617364967</c:v>
                </c:pt>
                <c:pt idx="109">
                  <c:v>65.3547208480565</c:v>
                </c:pt>
                <c:pt idx="110">
                  <c:v>48.6132741039879</c:v>
                </c:pt>
                <c:pt idx="111">
                  <c:v>35.4357758707724</c:v>
                </c:pt>
                <c:pt idx="112">
                  <c:v>41.3097546693589</c:v>
                </c:pt>
                <c:pt idx="113">
                  <c:v>45.4228127208481</c:v>
                </c:pt>
                <c:pt idx="114">
                  <c:v>23.0550550227158</c:v>
                </c:pt>
                <c:pt idx="115">
                  <c:v>2.81776880363454</c:v>
                </c:pt>
                <c:pt idx="116">
                  <c:v>1.38579000504797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22.646</c:v>
                </c:pt>
                <c:pt idx="129">
                  <c:v>74.906305906108</c:v>
                </c:pt>
                <c:pt idx="130">
                  <c:v>111.446840989399</c:v>
                </c:pt>
                <c:pt idx="131">
                  <c:v>107.453640585563</c:v>
                </c:pt>
                <c:pt idx="132">
                  <c:v>74.2500000000001</c:v>
                </c:pt>
                <c:pt idx="133">
                  <c:v>47.5396264512872</c:v>
                </c:pt>
                <c:pt idx="134">
                  <c:v>42.8334487632509</c:v>
                </c:pt>
                <c:pt idx="135">
                  <c:v>46.4761554770318</c:v>
                </c:pt>
                <c:pt idx="136">
                  <c:v>53.0106007067138</c:v>
                </c:pt>
                <c:pt idx="137">
                  <c:v>59.9201292276628</c:v>
                </c:pt>
                <c:pt idx="138">
                  <c:v>69.7343886925795</c:v>
                </c:pt>
                <c:pt idx="139">
                  <c:v>81.6256193841494</c:v>
                </c:pt>
                <c:pt idx="140">
                  <c:v>90.0699363957597</c:v>
                </c:pt>
                <c:pt idx="141">
                  <c:v>102.763881877839</c:v>
                </c:pt>
                <c:pt idx="142">
                  <c:v>104.442</c:v>
                </c:pt>
                <c:pt idx="143">
                  <c:v>107.0615</c:v>
                </c:pt>
                <c:pt idx="144">
                  <c:v>107.3735</c:v>
                </c:pt>
                <c:pt idx="145">
                  <c:v>107.0745</c:v>
                </c:pt>
                <c:pt idx="146">
                  <c:v>104.9815</c:v>
                </c:pt>
                <c:pt idx="147">
                  <c:v>105.4365</c:v>
                </c:pt>
                <c:pt idx="148">
                  <c:v>105.3455</c:v>
                </c:pt>
                <c:pt idx="149">
                  <c:v>105.2545</c:v>
                </c:pt>
                <c:pt idx="150">
                  <c:v>106.0085</c:v>
                </c:pt>
                <c:pt idx="151">
                  <c:v>106.626</c:v>
                </c:pt>
                <c:pt idx="152">
                  <c:v>107.2565</c:v>
                </c:pt>
                <c:pt idx="153">
                  <c:v>107.601</c:v>
                </c:pt>
                <c:pt idx="154">
                  <c:v>108.498</c:v>
                </c:pt>
                <c:pt idx="155">
                  <c:v>108.771</c:v>
                </c:pt>
                <c:pt idx="156">
                  <c:v>108.7645</c:v>
                </c:pt>
                <c:pt idx="157">
                  <c:v>108.4785</c:v>
                </c:pt>
                <c:pt idx="158">
                  <c:v>108.2835</c:v>
                </c:pt>
                <c:pt idx="159">
                  <c:v>107.328</c:v>
                </c:pt>
                <c:pt idx="160">
                  <c:v>104.0715</c:v>
                </c:pt>
                <c:pt idx="161">
                  <c:v>103.012</c:v>
                </c:pt>
                <c:pt idx="162">
                  <c:v>102.5245</c:v>
                </c:pt>
                <c:pt idx="163">
                  <c:v>102.336</c:v>
                </c:pt>
                <c:pt idx="164">
                  <c:v>102.4465</c:v>
                </c:pt>
                <c:pt idx="165">
                  <c:v>104.8385</c:v>
                </c:pt>
                <c:pt idx="166">
                  <c:v>104.3315</c:v>
                </c:pt>
                <c:pt idx="167">
                  <c:v>53.0106007067138</c:v>
                </c:pt>
                <c:pt idx="168">
                  <c:v>6.44749924280669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1.66846643109541</c:v>
                </c:pt>
                <c:pt idx="193">
                  <c:v>31.2575497223625</c:v>
                </c:pt>
                <c:pt idx="194">
                  <c:v>39.3127349823322</c:v>
                </c:pt>
                <c:pt idx="195">
                  <c:v>32.6289752650176</c:v>
                </c:pt>
                <c:pt idx="196">
                  <c:v>77.5598182735992</c:v>
                </c:pt>
                <c:pt idx="197">
                  <c:v>139.797222614841</c:v>
                </c:pt>
                <c:pt idx="198">
                  <c:v>139.797222614841</c:v>
                </c:pt>
                <c:pt idx="199">
                  <c:v>128.208638061585</c:v>
                </c:pt>
                <c:pt idx="200">
                  <c:v>115.518183745583</c:v>
                </c:pt>
                <c:pt idx="201">
                  <c:v>127.340106007067</c:v>
                </c:pt>
                <c:pt idx="202">
                  <c:v>117.998812720848</c:v>
                </c:pt>
                <c:pt idx="203">
                  <c:v>76.2273922261484</c:v>
                </c:pt>
                <c:pt idx="204">
                  <c:v>36.3905017667845</c:v>
                </c:pt>
                <c:pt idx="205">
                  <c:v>14.9236981322564</c:v>
                </c:pt>
                <c:pt idx="206">
                  <c:v>8.04218374558305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15.6572932862191</c:v>
                </c:pt>
                <c:pt idx="218">
                  <c:v>55.2715840484604</c:v>
                </c:pt>
                <c:pt idx="219">
                  <c:v>107.453640585563</c:v>
                </c:pt>
                <c:pt idx="220">
                  <c:v>152.334</c:v>
                </c:pt>
                <c:pt idx="221">
                  <c:v>150.904</c:v>
                </c:pt>
                <c:pt idx="222">
                  <c:v>151.5605</c:v>
                </c:pt>
                <c:pt idx="223">
                  <c:v>153.9395</c:v>
                </c:pt>
                <c:pt idx="224">
                  <c:v>153.4845</c:v>
                </c:pt>
                <c:pt idx="225">
                  <c:v>172.796857142857</c:v>
                </c:pt>
                <c:pt idx="226">
                  <c:v>171.769175164059</c:v>
                </c:pt>
                <c:pt idx="227">
                  <c:v>210.5025</c:v>
                </c:pt>
                <c:pt idx="228">
                  <c:v>218.6015</c:v>
                </c:pt>
                <c:pt idx="229">
                  <c:v>222.3065</c:v>
                </c:pt>
                <c:pt idx="230">
                  <c:v>198.0355</c:v>
                </c:pt>
                <c:pt idx="231">
                  <c:v>182.208</c:v>
                </c:pt>
                <c:pt idx="232">
                  <c:v>172.1785</c:v>
                </c:pt>
                <c:pt idx="233">
                  <c:v>164.5735</c:v>
                </c:pt>
                <c:pt idx="234">
                  <c:v>159.5815</c:v>
                </c:pt>
                <c:pt idx="235">
                  <c:v>155.454</c:v>
                </c:pt>
                <c:pt idx="236">
                  <c:v>150.371</c:v>
                </c:pt>
                <c:pt idx="237">
                  <c:v>147.3225</c:v>
                </c:pt>
                <c:pt idx="238">
                  <c:v>145.8535</c:v>
                </c:pt>
                <c:pt idx="239">
                  <c:v>143.8905</c:v>
                </c:pt>
                <c:pt idx="240">
                  <c:v>141.7</c:v>
                </c:pt>
                <c:pt idx="241">
                  <c:v>139.997</c:v>
                </c:pt>
                <c:pt idx="242">
                  <c:v>138.437</c:v>
                </c:pt>
                <c:pt idx="243">
                  <c:v>138.944</c:v>
                </c:pt>
                <c:pt idx="244">
                  <c:v>140.4195</c:v>
                </c:pt>
                <c:pt idx="245">
                  <c:v>140.3415</c:v>
                </c:pt>
                <c:pt idx="246">
                  <c:v>139.5355</c:v>
                </c:pt>
                <c:pt idx="247">
                  <c:v>138.1445</c:v>
                </c:pt>
                <c:pt idx="248">
                  <c:v>134.6995</c:v>
                </c:pt>
                <c:pt idx="249">
                  <c:v>132.9705</c:v>
                </c:pt>
                <c:pt idx="250">
                  <c:v>133.4775</c:v>
                </c:pt>
                <c:pt idx="251">
                  <c:v>134.9335</c:v>
                </c:pt>
                <c:pt idx="252">
                  <c:v>138.359</c:v>
                </c:pt>
                <c:pt idx="253">
                  <c:v>140.7835</c:v>
                </c:pt>
                <c:pt idx="254">
                  <c:v>146.939</c:v>
                </c:pt>
                <c:pt idx="255">
                  <c:v>157.976</c:v>
                </c:pt>
                <c:pt idx="256">
                  <c:v>183.599</c:v>
                </c:pt>
                <c:pt idx="257">
                  <c:v>191.1845</c:v>
                </c:pt>
                <c:pt idx="258">
                  <c:v>201.11</c:v>
                </c:pt>
                <c:pt idx="259">
                  <c:v>205.179</c:v>
                </c:pt>
                <c:pt idx="260">
                  <c:v>197.093</c:v>
                </c:pt>
                <c:pt idx="261">
                  <c:v>176.02</c:v>
                </c:pt>
                <c:pt idx="262">
                  <c:v>174.9215</c:v>
                </c:pt>
                <c:pt idx="263">
                  <c:v>176.3905</c:v>
                </c:pt>
                <c:pt idx="264">
                  <c:v>178.594</c:v>
                </c:pt>
                <c:pt idx="265">
                  <c:v>184.0215</c:v>
                </c:pt>
                <c:pt idx="266">
                  <c:v>181.6555</c:v>
                </c:pt>
                <c:pt idx="267">
                  <c:v>175.461</c:v>
                </c:pt>
                <c:pt idx="268">
                  <c:v>165.594</c:v>
                </c:pt>
                <c:pt idx="269">
                  <c:v>198.757</c:v>
                </c:pt>
                <c:pt idx="270">
                  <c:v>211.033853609288</c:v>
                </c:pt>
                <c:pt idx="271">
                  <c:v>173.828070671378</c:v>
                </c:pt>
                <c:pt idx="272">
                  <c:v>147.207161029783</c:v>
                </c:pt>
                <c:pt idx="273">
                  <c:v>129.080416961131</c:v>
                </c:pt>
                <c:pt idx="274">
                  <c:v>103.537825340737</c:v>
                </c:pt>
                <c:pt idx="275">
                  <c:v>80.2588833922262</c:v>
                </c:pt>
                <c:pt idx="276">
                  <c:v>62.3084664310954</c:v>
                </c:pt>
                <c:pt idx="277">
                  <c:v>44.8999242806663</c:v>
                </c:pt>
                <c:pt idx="278">
                  <c:v>27.7031186269561</c:v>
                </c:pt>
                <c:pt idx="279">
                  <c:v>14.5600565371025</c:v>
                </c:pt>
                <c:pt idx="280">
                  <c:v>5.51414336193841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17.9090106007067</c:v>
                </c:pt>
                <c:pt idx="290">
                  <c:v>59.9201292276628</c:v>
                </c:pt>
                <c:pt idx="291">
                  <c:v>95.1916961130742</c:v>
                </c:pt>
                <c:pt idx="292">
                  <c:v>157.749047955578</c:v>
                </c:pt>
                <c:pt idx="293">
                  <c:v>159.3475</c:v>
                </c:pt>
                <c:pt idx="294">
                  <c:v>159.133</c:v>
                </c:pt>
                <c:pt idx="295">
                  <c:v>158.2165</c:v>
                </c:pt>
                <c:pt idx="296">
                  <c:v>156.767</c:v>
                </c:pt>
                <c:pt idx="297">
                  <c:v>155.6685</c:v>
                </c:pt>
                <c:pt idx="298">
                  <c:v>154.8495</c:v>
                </c:pt>
                <c:pt idx="299">
                  <c:v>154.4985</c:v>
                </c:pt>
                <c:pt idx="300">
                  <c:v>153.595</c:v>
                </c:pt>
                <c:pt idx="301">
                  <c:v>154.1215</c:v>
                </c:pt>
                <c:pt idx="302">
                  <c:v>155.2005</c:v>
                </c:pt>
                <c:pt idx="303">
                  <c:v>156.013</c:v>
                </c:pt>
                <c:pt idx="304">
                  <c:v>156.078</c:v>
                </c:pt>
                <c:pt idx="305">
                  <c:v>157.4625</c:v>
                </c:pt>
                <c:pt idx="306">
                  <c:v>158.015</c:v>
                </c:pt>
                <c:pt idx="307">
                  <c:v>157.6965</c:v>
                </c:pt>
                <c:pt idx="308">
                  <c:v>158.21</c:v>
                </c:pt>
                <c:pt idx="309">
                  <c:v>158.392</c:v>
                </c:pt>
                <c:pt idx="310">
                  <c:v>158.4895</c:v>
                </c:pt>
                <c:pt idx="311">
                  <c:v>160.2835</c:v>
                </c:pt>
                <c:pt idx="312">
                  <c:v>160.55</c:v>
                </c:pt>
                <c:pt idx="313">
                  <c:v>160.719</c:v>
                </c:pt>
                <c:pt idx="314">
                  <c:v>161.6225</c:v>
                </c:pt>
                <c:pt idx="315">
                  <c:v>161.772</c:v>
                </c:pt>
                <c:pt idx="316">
                  <c:v>168.2005</c:v>
                </c:pt>
                <c:pt idx="317">
                  <c:v>172.2305</c:v>
                </c:pt>
                <c:pt idx="318">
                  <c:v>177.151</c:v>
                </c:pt>
                <c:pt idx="319">
                  <c:v>188.682</c:v>
                </c:pt>
                <c:pt idx="320">
                  <c:v>201.006</c:v>
                </c:pt>
                <c:pt idx="321">
                  <c:v>210.5415</c:v>
                </c:pt>
                <c:pt idx="322">
                  <c:v>226.7395</c:v>
                </c:pt>
                <c:pt idx="323">
                  <c:v>235.859</c:v>
                </c:pt>
                <c:pt idx="324">
                  <c:v>247.5655</c:v>
                </c:pt>
                <c:pt idx="325">
                  <c:v>250</c:v>
                </c:pt>
                <c:pt idx="326">
                  <c:v>246.3175</c:v>
                </c:pt>
                <c:pt idx="327">
                  <c:v>226.707</c:v>
                </c:pt>
                <c:pt idx="328">
                  <c:v>211.809</c:v>
                </c:pt>
                <c:pt idx="329">
                  <c:v>185.536</c:v>
                </c:pt>
                <c:pt idx="330">
                  <c:v>173.264</c:v>
                </c:pt>
                <c:pt idx="331">
                  <c:v>171.34</c:v>
                </c:pt>
                <c:pt idx="332">
                  <c:v>172.6075</c:v>
                </c:pt>
                <c:pt idx="333">
                  <c:v>187.4405</c:v>
                </c:pt>
                <c:pt idx="334">
                  <c:v>201.7665</c:v>
                </c:pt>
                <c:pt idx="335">
                  <c:v>205.803</c:v>
                </c:pt>
                <c:pt idx="336">
                  <c:v>210.652</c:v>
                </c:pt>
                <c:pt idx="337">
                  <c:v>216.021</c:v>
                </c:pt>
                <c:pt idx="338">
                  <c:v>208.559</c:v>
                </c:pt>
                <c:pt idx="339">
                  <c:v>203.892</c:v>
                </c:pt>
                <c:pt idx="340">
                  <c:v>206.336</c:v>
                </c:pt>
                <c:pt idx="341">
                  <c:v>207.259</c:v>
                </c:pt>
                <c:pt idx="342">
                  <c:v>210.535</c:v>
                </c:pt>
                <c:pt idx="343">
                  <c:v>214.123</c:v>
                </c:pt>
                <c:pt idx="344">
                  <c:v>216.229</c:v>
                </c:pt>
                <c:pt idx="345">
                  <c:v>213.863</c:v>
                </c:pt>
                <c:pt idx="346">
                  <c:v>207.324</c:v>
                </c:pt>
                <c:pt idx="347">
                  <c:v>204.165</c:v>
                </c:pt>
                <c:pt idx="348">
                  <c:v>200.031</c:v>
                </c:pt>
                <c:pt idx="349">
                  <c:v>199.2835</c:v>
                </c:pt>
                <c:pt idx="350">
                  <c:v>200.5965</c:v>
                </c:pt>
                <c:pt idx="351">
                  <c:v>202.475</c:v>
                </c:pt>
                <c:pt idx="352">
                  <c:v>204.828</c:v>
                </c:pt>
                <c:pt idx="353">
                  <c:v>208.546</c:v>
                </c:pt>
                <c:pt idx="354">
                  <c:v>208.2015</c:v>
                </c:pt>
                <c:pt idx="355">
                  <c:v>203.7945</c:v>
                </c:pt>
                <c:pt idx="356">
                  <c:v>199.134</c:v>
                </c:pt>
                <c:pt idx="357">
                  <c:v>195.182</c:v>
                </c:pt>
                <c:pt idx="358">
                  <c:v>190.8205</c:v>
                </c:pt>
                <c:pt idx="359">
                  <c:v>188.5975</c:v>
                </c:pt>
                <c:pt idx="360">
                  <c:v>190.3265</c:v>
                </c:pt>
                <c:pt idx="361">
                  <c:v>194.532</c:v>
                </c:pt>
                <c:pt idx="362">
                  <c:v>198.419</c:v>
                </c:pt>
                <c:pt idx="363">
                  <c:v>202.0135</c:v>
                </c:pt>
                <c:pt idx="364">
                  <c:v>204.6395</c:v>
                </c:pt>
                <c:pt idx="365">
                  <c:v>205.4325</c:v>
                </c:pt>
                <c:pt idx="366">
                  <c:v>200.59</c:v>
                </c:pt>
                <c:pt idx="367">
                  <c:v>195.065</c:v>
                </c:pt>
                <c:pt idx="368">
                  <c:v>189.124</c:v>
                </c:pt>
                <c:pt idx="369">
                  <c:v>183.69</c:v>
                </c:pt>
                <c:pt idx="370">
                  <c:v>178.256</c:v>
                </c:pt>
                <c:pt idx="371">
                  <c:v>176.6895</c:v>
                </c:pt>
                <c:pt idx="372">
                  <c:v>175.8705</c:v>
                </c:pt>
                <c:pt idx="373">
                  <c:v>175.7795</c:v>
                </c:pt>
                <c:pt idx="374">
                  <c:v>176.4425</c:v>
                </c:pt>
                <c:pt idx="375">
                  <c:v>176.8845</c:v>
                </c:pt>
                <c:pt idx="376">
                  <c:v>177.307</c:v>
                </c:pt>
                <c:pt idx="377">
                  <c:v>174.759</c:v>
                </c:pt>
                <c:pt idx="378">
                  <c:v>0</c:v>
                </c:pt>
                <c:pt idx="379">
                  <c:v>0</c:v>
                </c:pt>
                <c:pt idx="380">
                  <c:v>182.559</c:v>
                </c:pt>
                <c:pt idx="381">
                  <c:v>182.962</c:v>
                </c:pt>
                <c:pt idx="382">
                  <c:v>186.316</c:v>
                </c:pt>
                <c:pt idx="383">
                  <c:v>189.878</c:v>
                </c:pt>
                <c:pt idx="384">
                  <c:v>190.086</c:v>
                </c:pt>
                <c:pt idx="385">
                  <c:v>187.304</c:v>
                </c:pt>
                <c:pt idx="386">
                  <c:v>192.621</c:v>
                </c:pt>
                <c:pt idx="387">
                  <c:v>197.5415</c:v>
                </c:pt>
                <c:pt idx="388">
                  <c:v>198.549</c:v>
                </c:pt>
                <c:pt idx="389">
                  <c:v>200.0245</c:v>
                </c:pt>
                <c:pt idx="390">
                  <c:v>204.0545</c:v>
                </c:pt>
                <c:pt idx="391">
                  <c:v>203.3525</c:v>
                </c:pt>
                <c:pt idx="392">
                  <c:v>202.02</c:v>
                </c:pt>
                <c:pt idx="393">
                  <c:v>201.4415</c:v>
                </c:pt>
                <c:pt idx="394">
                  <c:v>200.408</c:v>
                </c:pt>
                <c:pt idx="395">
                  <c:v>199.407</c:v>
                </c:pt>
                <c:pt idx="396">
                  <c:v>199.16</c:v>
                </c:pt>
                <c:pt idx="397">
                  <c:v>201.669</c:v>
                </c:pt>
                <c:pt idx="398">
                  <c:v>203.385</c:v>
                </c:pt>
                <c:pt idx="399">
                  <c:v>208.832</c:v>
                </c:pt>
                <c:pt idx="400">
                  <c:v>218.842</c:v>
                </c:pt>
                <c:pt idx="401">
                  <c:v>232.219</c:v>
                </c:pt>
                <c:pt idx="402">
                  <c:v>243.867</c:v>
                </c:pt>
                <c:pt idx="403">
                  <c:v>245.3815</c:v>
                </c:pt>
                <c:pt idx="404">
                  <c:v>242.7685</c:v>
                </c:pt>
                <c:pt idx="405">
                  <c:v>234.5525</c:v>
                </c:pt>
                <c:pt idx="406">
                  <c:v>221.52</c:v>
                </c:pt>
                <c:pt idx="407">
                  <c:v>208.481</c:v>
                </c:pt>
                <c:pt idx="408">
                  <c:v>206.2125</c:v>
                </c:pt>
                <c:pt idx="409">
                  <c:v>204.5745</c:v>
                </c:pt>
                <c:pt idx="410">
                  <c:v>201.799</c:v>
                </c:pt>
                <c:pt idx="411">
                  <c:v>192.3025</c:v>
                </c:pt>
                <c:pt idx="412">
                  <c:v>187.4405</c:v>
                </c:pt>
                <c:pt idx="413">
                  <c:v>185.3605</c:v>
                </c:pt>
                <c:pt idx="414">
                  <c:v>147.207161029783</c:v>
                </c:pt>
                <c:pt idx="415">
                  <c:v>110.641973750631</c:v>
                </c:pt>
                <c:pt idx="416">
                  <c:v>83.6973639575972</c:v>
                </c:pt>
                <c:pt idx="417">
                  <c:v>68.4692741039879</c:v>
                </c:pt>
                <c:pt idx="418">
                  <c:v>54.7024098939929</c:v>
                </c:pt>
                <c:pt idx="419">
                  <c:v>43.3463180212014</c:v>
                </c:pt>
                <c:pt idx="420">
                  <c:v>27.7031186269561</c:v>
                </c:pt>
                <c:pt idx="421">
                  <c:v>12.42200908632</c:v>
                </c:pt>
                <c:pt idx="422">
                  <c:v>3.10977385159009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13.1263886925795</c:v>
                </c:pt>
                <c:pt idx="442">
                  <c:v>38.8196133266027</c:v>
                </c:pt>
                <c:pt idx="443">
                  <c:v>79.579825340737</c:v>
                </c:pt>
                <c:pt idx="444">
                  <c:v>125.879</c:v>
                </c:pt>
                <c:pt idx="445">
                  <c:v>127.6665</c:v>
                </c:pt>
                <c:pt idx="446">
                  <c:v>130.3185</c:v>
                </c:pt>
                <c:pt idx="447">
                  <c:v>131.3715</c:v>
                </c:pt>
                <c:pt idx="448">
                  <c:v>131.1375</c:v>
                </c:pt>
                <c:pt idx="449">
                  <c:v>85.795222614841</c:v>
                </c:pt>
                <c:pt idx="450">
                  <c:v>66.5923038869258</c:v>
                </c:pt>
                <c:pt idx="451">
                  <c:v>92.2471186269561</c:v>
                </c:pt>
                <c:pt idx="452">
                  <c:v>143.47539323574</c:v>
                </c:pt>
                <c:pt idx="453">
                  <c:v>153.205</c:v>
                </c:pt>
                <c:pt idx="454">
                  <c:v>150.041393235739</c:v>
                </c:pt>
                <c:pt idx="455">
                  <c:v>127.340106007067</c:v>
                </c:pt>
                <c:pt idx="456">
                  <c:v>105.878070671378</c:v>
                </c:pt>
                <c:pt idx="457">
                  <c:v>79.579825340737</c:v>
                </c:pt>
                <c:pt idx="458">
                  <c:v>64.1280656234226</c:v>
                </c:pt>
                <c:pt idx="459">
                  <c:v>48.6132741039879</c:v>
                </c:pt>
                <c:pt idx="460">
                  <c:v>40.8068076728925</c:v>
                </c:pt>
                <c:pt idx="461">
                  <c:v>43.8616829883897</c:v>
                </c:pt>
                <c:pt idx="462">
                  <c:v>47.0066219081272</c:v>
                </c:pt>
                <c:pt idx="463">
                  <c:v>39.8083038869258</c:v>
                </c:pt>
                <c:pt idx="464">
                  <c:v>38.8196133266028</c:v>
                </c:pt>
                <c:pt idx="465">
                  <c:v>49.1539293286219</c:v>
                </c:pt>
                <c:pt idx="466">
                  <c:v>61.707344775366</c:v>
                </c:pt>
                <c:pt idx="467">
                  <c:v>64.1280656234225</c:v>
                </c:pt>
                <c:pt idx="468">
                  <c:v>64.1280656234225</c:v>
                </c:pt>
                <c:pt idx="469">
                  <c:v>55.2715840484604</c:v>
                </c:pt>
                <c:pt idx="470">
                  <c:v>48.0751751640585</c:v>
                </c:pt>
                <c:pt idx="471">
                  <c:v>33.5550610802625</c:v>
                </c:pt>
                <c:pt idx="472">
                  <c:v>29.0186451287229</c:v>
                </c:pt>
                <c:pt idx="473">
                  <c:v>20.6339505300353</c:v>
                </c:pt>
                <c:pt idx="474">
                  <c:v>10.6969964664311</c:v>
                </c:pt>
                <c:pt idx="475">
                  <c:v>1.95299646643107</c:v>
                </c:pt>
                <c:pt idx="476">
                  <c:v>0</c:v>
                </c:pt>
                <c:pt idx="477">
                  <c:v>5.51414336193841</c:v>
                </c:pt>
                <c:pt idx="478">
                  <c:v>9.68638869257953</c:v>
                </c:pt>
                <c:pt idx="479">
                  <c:v>17.1499010600706</c:v>
                </c:pt>
                <c:pt idx="480">
                  <c:v>39.8083038869258</c:v>
                </c:pt>
                <c:pt idx="481">
                  <c:v>92.2471186269561</c:v>
                </c:pt>
                <c:pt idx="482">
                  <c:v>153.867888944977</c:v>
                </c:pt>
                <c:pt idx="483">
                  <c:v>213.354871277133</c:v>
                </c:pt>
                <c:pt idx="484">
                  <c:v>220.48</c:v>
                </c:pt>
                <c:pt idx="485">
                  <c:v>223.106</c:v>
                </c:pt>
                <c:pt idx="486">
                  <c:v>227.0385</c:v>
                </c:pt>
                <c:pt idx="487">
                  <c:v>220.532</c:v>
                </c:pt>
                <c:pt idx="488">
                  <c:v>209.3065</c:v>
                </c:pt>
                <c:pt idx="489">
                  <c:v>197.093</c:v>
                </c:pt>
                <c:pt idx="490">
                  <c:v>181.805</c:v>
                </c:pt>
                <c:pt idx="491">
                  <c:v>166.4715</c:v>
                </c:pt>
                <c:pt idx="492">
                  <c:v>162.916</c:v>
                </c:pt>
                <c:pt idx="493">
                  <c:v>162.5195</c:v>
                </c:pt>
                <c:pt idx="494">
                  <c:v>161.5705</c:v>
                </c:pt>
                <c:pt idx="495">
                  <c:v>160.6995</c:v>
                </c:pt>
                <c:pt idx="496">
                  <c:v>159.718</c:v>
                </c:pt>
                <c:pt idx="497">
                  <c:v>158.574</c:v>
                </c:pt>
                <c:pt idx="498">
                  <c:v>157.222</c:v>
                </c:pt>
                <c:pt idx="499">
                  <c:v>155.8505</c:v>
                </c:pt>
                <c:pt idx="500">
                  <c:v>154.9665</c:v>
                </c:pt>
                <c:pt idx="501">
                  <c:v>154.1345</c:v>
                </c:pt>
                <c:pt idx="502">
                  <c:v>154.2515</c:v>
                </c:pt>
                <c:pt idx="503">
                  <c:v>155.6035</c:v>
                </c:pt>
                <c:pt idx="504">
                  <c:v>156.923</c:v>
                </c:pt>
                <c:pt idx="505">
                  <c:v>158.301</c:v>
                </c:pt>
                <c:pt idx="506">
                  <c:v>160.667</c:v>
                </c:pt>
                <c:pt idx="507">
                  <c:v>161.473</c:v>
                </c:pt>
                <c:pt idx="508">
                  <c:v>160.1925</c:v>
                </c:pt>
                <c:pt idx="509">
                  <c:v>156.7475</c:v>
                </c:pt>
                <c:pt idx="510">
                  <c:v>151.723</c:v>
                </c:pt>
                <c:pt idx="511">
                  <c:v>145.483</c:v>
                </c:pt>
                <c:pt idx="512">
                  <c:v>137.67</c:v>
                </c:pt>
                <c:pt idx="513">
                  <c:v>131.131</c:v>
                </c:pt>
                <c:pt idx="514">
                  <c:v>126.9515</c:v>
                </c:pt>
                <c:pt idx="515">
                  <c:v>124.163</c:v>
                </c:pt>
                <c:pt idx="516">
                  <c:v>123.084</c:v>
                </c:pt>
                <c:pt idx="517">
                  <c:v>123.617</c:v>
                </c:pt>
                <c:pt idx="518">
                  <c:v>123.4415</c:v>
                </c:pt>
                <c:pt idx="519">
                  <c:v>123.344</c:v>
                </c:pt>
                <c:pt idx="520">
                  <c:v>124.527</c:v>
                </c:pt>
                <c:pt idx="521">
                  <c:v>127.153</c:v>
                </c:pt>
                <c:pt idx="522">
                  <c:v>131.027</c:v>
                </c:pt>
                <c:pt idx="523">
                  <c:v>135.9735</c:v>
                </c:pt>
                <c:pt idx="524">
                  <c:v>141.1215</c:v>
                </c:pt>
                <c:pt idx="525">
                  <c:v>145.8665</c:v>
                </c:pt>
                <c:pt idx="526">
                  <c:v>143.806</c:v>
                </c:pt>
                <c:pt idx="527">
                  <c:v>136.942</c:v>
                </c:pt>
                <c:pt idx="528">
                  <c:v>132.769</c:v>
                </c:pt>
                <c:pt idx="529">
                  <c:v>130.182</c:v>
                </c:pt>
                <c:pt idx="530">
                  <c:v>129.025</c:v>
                </c:pt>
                <c:pt idx="531">
                  <c:v>132.6195</c:v>
                </c:pt>
                <c:pt idx="532">
                  <c:v>141.375</c:v>
                </c:pt>
                <c:pt idx="533">
                  <c:v>147.1795</c:v>
                </c:pt>
                <c:pt idx="534">
                  <c:v>151.8335</c:v>
                </c:pt>
                <c:pt idx="535">
                  <c:v>154.3815</c:v>
                </c:pt>
                <c:pt idx="536">
                  <c:v>159.5555</c:v>
                </c:pt>
                <c:pt idx="537">
                  <c:v>169.3835</c:v>
                </c:pt>
                <c:pt idx="538">
                  <c:v>175.292</c:v>
                </c:pt>
                <c:pt idx="539">
                  <c:v>172.978</c:v>
                </c:pt>
                <c:pt idx="540">
                  <c:v>171.262</c:v>
                </c:pt>
                <c:pt idx="541">
                  <c:v>166.959</c:v>
                </c:pt>
                <c:pt idx="542">
                  <c:v>161.6615</c:v>
                </c:pt>
                <c:pt idx="543">
                  <c:v>156.741</c:v>
                </c:pt>
                <c:pt idx="544">
                  <c:v>164.6645</c:v>
                </c:pt>
                <c:pt idx="545">
                  <c:v>170.3975</c:v>
                </c:pt>
                <c:pt idx="546">
                  <c:v>175.968</c:v>
                </c:pt>
                <c:pt idx="547">
                  <c:v>173.03</c:v>
                </c:pt>
                <c:pt idx="548">
                  <c:v>172.7895</c:v>
                </c:pt>
                <c:pt idx="549">
                  <c:v>166.8225</c:v>
                </c:pt>
                <c:pt idx="550">
                  <c:v>161.9475</c:v>
                </c:pt>
                <c:pt idx="551">
                  <c:v>157.144</c:v>
                </c:pt>
                <c:pt idx="552">
                  <c:v>157.014</c:v>
                </c:pt>
                <c:pt idx="553">
                  <c:v>157.6575</c:v>
                </c:pt>
                <c:pt idx="554">
                  <c:v>157.924</c:v>
                </c:pt>
                <c:pt idx="555">
                  <c:v>156.416</c:v>
                </c:pt>
                <c:pt idx="556">
                  <c:v>154.167</c:v>
                </c:pt>
                <c:pt idx="557">
                  <c:v>151.229</c:v>
                </c:pt>
                <c:pt idx="558">
                  <c:v>148.291</c:v>
                </c:pt>
                <c:pt idx="559">
                  <c:v>146.185</c:v>
                </c:pt>
                <c:pt idx="560">
                  <c:v>146.185</c:v>
                </c:pt>
                <c:pt idx="561">
                  <c:v>146.185</c:v>
                </c:pt>
                <c:pt idx="562">
                  <c:v>146.185</c:v>
                </c:pt>
                <c:pt idx="563">
                  <c:v>141.8365</c:v>
                </c:pt>
                <c:pt idx="564">
                  <c:v>138.8725</c:v>
                </c:pt>
                <c:pt idx="565">
                  <c:v>135.9085</c:v>
                </c:pt>
                <c:pt idx="566">
                  <c:v>134.6085</c:v>
                </c:pt>
                <c:pt idx="567">
                  <c:v>133.3085</c:v>
                </c:pt>
                <c:pt idx="568">
                  <c:v>139.672</c:v>
                </c:pt>
                <c:pt idx="569">
                  <c:v>144.911</c:v>
                </c:pt>
                <c:pt idx="570">
                  <c:v>150.1305</c:v>
                </c:pt>
                <c:pt idx="571">
                  <c:v>153.608</c:v>
                </c:pt>
                <c:pt idx="572">
                  <c:v>156.988</c:v>
                </c:pt>
                <c:pt idx="573">
                  <c:v>157.027</c:v>
                </c:pt>
                <c:pt idx="574">
                  <c:v>157.508</c:v>
                </c:pt>
                <c:pt idx="575">
                  <c:v>158.132</c:v>
                </c:pt>
                <c:pt idx="576">
                  <c:v>158.2295</c:v>
                </c:pt>
                <c:pt idx="577">
                  <c:v>158.4375</c:v>
                </c:pt>
                <c:pt idx="578">
                  <c:v>158.6195</c:v>
                </c:pt>
                <c:pt idx="579">
                  <c:v>158.0865</c:v>
                </c:pt>
                <c:pt idx="580">
                  <c:v>157.43</c:v>
                </c:pt>
                <c:pt idx="581">
                  <c:v>157.326</c:v>
                </c:pt>
                <c:pt idx="582">
                  <c:v>157.209</c:v>
                </c:pt>
                <c:pt idx="583">
                  <c:v>157.235</c:v>
                </c:pt>
                <c:pt idx="584">
                  <c:v>157.339</c:v>
                </c:pt>
                <c:pt idx="585">
                  <c:v>157.443</c:v>
                </c:pt>
                <c:pt idx="586">
                  <c:v>157.638</c:v>
                </c:pt>
                <c:pt idx="587">
                  <c:v>157.846</c:v>
                </c:pt>
                <c:pt idx="588">
                  <c:v>157.9695</c:v>
                </c:pt>
                <c:pt idx="589">
                  <c:v>158.0215</c:v>
                </c:pt>
                <c:pt idx="590">
                  <c:v>158.0735</c:v>
                </c:pt>
                <c:pt idx="591">
                  <c:v>158.0865</c:v>
                </c:pt>
                <c:pt idx="592">
                  <c:v>158.0865</c:v>
                </c:pt>
                <c:pt idx="593">
                  <c:v>150.787</c:v>
                </c:pt>
                <c:pt idx="594">
                  <c:v>146.9455</c:v>
                </c:pt>
                <c:pt idx="595">
                  <c:v>145.3595</c:v>
                </c:pt>
                <c:pt idx="596">
                  <c:v>142.5775</c:v>
                </c:pt>
                <c:pt idx="597">
                  <c:v>142.0965</c:v>
                </c:pt>
                <c:pt idx="598">
                  <c:v>148.9605</c:v>
                </c:pt>
                <c:pt idx="599">
                  <c:v>152.425</c:v>
                </c:pt>
                <c:pt idx="600">
                  <c:v>153.634</c:v>
                </c:pt>
                <c:pt idx="601">
                  <c:v>156.3835</c:v>
                </c:pt>
                <c:pt idx="602">
                  <c:v>156.8775</c:v>
                </c:pt>
                <c:pt idx="603">
                  <c:v>162.6495</c:v>
                </c:pt>
                <c:pt idx="604">
                  <c:v>165.75</c:v>
                </c:pt>
                <c:pt idx="605">
                  <c:v>166.725</c:v>
                </c:pt>
                <c:pt idx="606">
                  <c:v>177.4435</c:v>
                </c:pt>
                <c:pt idx="607">
                  <c:v>185.601</c:v>
                </c:pt>
                <c:pt idx="608">
                  <c:v>185.913</c:v>
                </c:pt>
                <c:pt idx="609">
                  <c:v>199.4655</c:v>
                </c:pt>
                <c:pt idx="610">
                  <c:v>203.606</c:v>
                </c:pt>
                <c:pt idx="611">
                  <c:v>197.418</c:v>
                </c:pt>
                <c:pt idx="612">
                  <c:v>193.7455</c:v>
                </c:pt>
                <c:pt idx="613">
                  <c:v>192.0165</c:v>
                </c:pt>
                <c:pt idx="614">
                  <c:v>178.516</c:v>
                </c:pt>
                <c:pt idx="615">
                  <c:v>177.307</c:v>
                </c:pt>
                <c:pt idx="616">
                  <c:v>176.969</c:v>
                </c:pt>
                <c:pt idx="617">
                  <c:v>176.631</c:v>
                </c:pt>
                <c:pt idx="618">
                  <c:v>163.674128218072</c:v>
                </c:pt>
                <c:pt idx="619">
                  <c:v>158.727924280666</c:v>
                </c:pt>
                <c:pt idx="620">
                  <c:v>168.70725795053</c:v>
                </c:pt>
                <c:pt idx="621">
                  <c:v>172.653</c:v>
                </c:pt>
                <c:pt idx="622">
                  <c:v>167.693641595154</c:v>
                </c:pt>
                <c:pt idx="623">
                  <c:v>150.99291367996</c:v>
                </c:pt>
                <c:pt idx="624">
                  <c:v>149.093265017668</c:v>
                </c:pt>
                <c:pt idx="625">
                  <c:v>155.80161130742</c:v>
                </c:pt>
                <c:pt idx="626">
                  <c:v>156.773612317012</c:v>
                </c:pt>
                <c:pt idx="627">
                  <c:v>137.978115093387</c:v>
                </c:pt>
                <c:pt idx="628">
                  <c:v>112.254833922261</c:v>
                </c:pt>
                <c:pt idx="629">
                  <c:v>85.0930247349823</c:v>
                </c:pt>
                <c:pt idx="630">
                  <c:v>62.3084664310954</c:v>
                </c:pt>
                <c:pt idx="631">
                  <c:v>43.3463180212014</c:v>
                </c:pt>
                <c:pt idx="632">
                  <c:v>31.2575497223625</c:v>
                </c:pt>
                <c:pt idx="633">
                  <c:v>27.2692094901565</c:v>
                </c:pt>
                <c:pt idx="634">
                  <c:v>31.7123392226148</c:v>
                </c:pt>
                <c:pt idx="635">
                  <c:v>37.3548712771328</c:v>
                </c:pt>
                <c:pt idx="636">
                  <c:v>41.8151731448763</c:v>
                </c:pt>
                <c:pt idx="637">
                  <c:v>38.3289328621908</c:v>
                </c:pt>
                <c:pt idx="638">
                  <c:v>27.7031186269561</c:v>
                </c:pt>
                <c:pt idx="639">
                  <c:v>17.1499010600706</c:v>
                </c:pt>
                <c:pt idx="640">
                  <c:v>8.69388086824836</c:v>
                </c:pt>
                <c:pt idx="641">
                  <c:v>4.90157799091364</c:v>
                </c:pt>
                <c:pt idx="642">
                  <c:v>3.99711660777388</c:v>
                </c:pt>
                <c:pt idx="643">
                  <c:v>3.69944169611307</c:v>
                </c:pt>
                <c:pt idx="644">
                  <c:v>5.20689752650176</c:v>
                </c:pt>
                <c:pt idx="645">
                  <c:v>9.35354972236246</c:v>
                </c:pt>
                <c:pt idx="646">
                  <c:v>25.5564098939929</c:v>
                </c:pt>
                <c:pt idx="647">
                  <c:v>59.3297536597678</c:v>
                </c:pt>
                <c:pt idx="648">
                  <c:v>87.9193589096416</c:v>
                </c:pt>
                <c:pt idx="649">
                  <c:v>131.715295305401</c:v>
                </c:pt>
                <c:pt idx="650">
                  <c:v>157.131</c:v>
                </c:pt>
                <c:pt idx="651">
                  <c:v>157.716</c:v>
                </c:pt>
                <c:pt idx="652">
                  <c:v>157.391</c:v>
                </c:pt>
                <c:pt idx="653">
                  <c:v>157.053</c:v>
                </c:pt>
                <c:pt idx="654">
                  <c:v>156.546</c:v>
                </c:pt>
                <c:pt idx="655">
                  <c:v>156.1755</c:v>
                </c:pt>
                <c:pt idx="656">
                  <c:v>155.9025</c:v>
                </c:pt>
                <c:pt idx="657">
                  <c:v>155.4475</c:v>
                </c:pt>
                <c:pt idx="658">
                  <c:v>153.4195</c:v>
                </c:pt>
                <c:pt idx="659">
                  <c:v>150.1955</c:v>
                </c:pt>
                <c:pt idx="660">
                  <c:v>150.085</c:v>
                </c:pt>
                <c:pt idx="661">
                  <c:v>151.073</c:v>
                </c:pt>
                <c:pt idx="662">
                  <c:v>152.971</c:v>
                </c:pt>
                <c:pt idx="663">
                  <c:v>156.026</c:v>
                </c:pt>
                <c:pt idx="664">
                  <c:v>160.485</c:v>
                </c:pt>
                <c:pt idx="665">
                  <c:v>160.953</c:v>
                </c:pt>
                <c:pt idx="666">
                  <c:v>160.524</c:v>
                </c:pt>
                <c:pt idx="667">
                  <c:v>158.964</c:v>
                </c:pt>
                <c:pt idx="668">
                  <c:v>157.417</c:v>
                </c:pt>
                <c:pt idx="669">
                  <c:v>155.87</c:v>
                </c:pt>
                <c:pt idx="670">
                  <c:v>155.9545</c:v>
                </c:pt>
                <c:pt idx="671">
                  <c:v>156.6695</c:v>
                </c:pt>
                <c:pt idx="672">
                  <c:v>157.885</c:v>
                </c:pt>
                <c:pt idx="673">
                  <c:v>159.536</c:v>
                </c:pt>
                <c:pt idx="674">
                  <c:v>161.2</c:v>
                </c:pt>
                <c:pt idx="675">
                  <c:v>162.3115</c:v>
                </c:pt>
                <c:pt idx="676">
                  <c:v>163.1695</c:v>
                </c:pt>
                <c:pt idx="677">
                  <c:v>163.761</c:v>
                </c:pt>
                <c:pt idx="678">
                  <c:v>161.421</c:v>
                </c:pt>
                <c:pt idx="679">
                  <c:v>159.6855</c:v>
                </c:pt>
                <c:pt idx="680">
                  <c:v>158.561</c:v>
                </c:pt>
                <c:pt idx="681">
                  <c:v>157.04</c:v>
                </c:pt>
                <c:pt idx="682">
                  <c:v>154.986</c:v>
                </c:pt>
                <c:pt idx="683">
                  <c:v>155.376</c:v>
                </c:pt>
                <c:pt idx="684">
                  <c:v>154.999</c:v>
                </c:pt>
                <c:pt idx="685">
                  <c:v>154.4985</c:v>
                </c:pt>
                <c:pt idx="686">
                  <c:v>154.258</c:v>
                </c:pt>
                <c:pt idx="687">
                  <c:v>155.467</c:v>
                </c:pt>
                <c:pt idx="688">
                  <c:v>131.715295305401</c:v>
                </c:pt>
                <c:pt idx="689">
                  <c:v>122.196758202928</c:v>
                </c:pt>
                <c:pt idx="690">
                  <c:v>119.668426047451</c:v>
                </c:pt>
                <c:pt idx="691">
                  <c:v>79.579825340737</c:v>
                </c:pt>
                <c:pt idx="692">
                  <c:v>85.795222614841</c:v>
                </c:pt>
                <c:pt idx="693">
                  <c:v>88.6332720848057</c:v>
                </c:pt>
                <c:pt idx="694">
                  <c:v>98.1842493690055</c:v>
                </c:pt>
                <c:pt idx="695">
                  <c:v>94.4510691569915</c:v>
                </c:pt>
                <c:pt idx="696">
                  <c:v>89.3501292276628</c:v>
                </c:pt>
                <c:pt idx="697">
                  <c:v>77.5598182735992</c:v>
                </c:pt>
                <c:pt idx="698">
                  <c:v>61.1089187279152</c:v>
                </c:pt>
                <c:pt idx="699">
                  <c:v>52.4518818778395</c:v>
                </c:pt>
                <c:pt idx="700">
                  <c:v>42.8334487632509</c:v>
                </c:pt>
                <c:pt idx="701">
                  <c:v>33.0908339222615</c:v>
                </c:pt>
                <c:pt idx="702">
                  <c:v>27.7031186269561</c:v>
                </c:pt>
                <c:pt idx="703">
                  <c:v>24.7136274608784</c:v>
                </c:pt>
                <c:pt idx="704">
                  <c:v>19.0638182735992</c:v>
                </c:pt>
                <c:pt idx="705">
                  <c:v>11.3808712771328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11.3808712771328</c:v>
                </c:pt>
                <c:pt idx="719">
                  <c:v>27.7031186269561</c:v>
                </c:pt>
                <c:pt idx="720">
                  <c:v>40.8068076728925</c:v>
                </c:pt>
                <c:pt idx="721">
                  <c:v>68.4692741039878</c:v>
                </c:pt>
                <c:pt idx="722">
                  <c:v>76.8921847551742</c:v>
                </c:pt>
                <c:pt idx="723">
                  <c:v>111.446840989399</c:v>
                </c:pt>
                <c:pt idx="724">
                  <c:v>136.929</c:v>
                </c:pt>
                <c:pt idx="725">
                  <c:v>131.586</c:v>
                </c:pt>
                <c:pt idx="726">
                  <c:v>132.275</c:v>
                </c:pt>
                <c:pt idx="727">
                  <c:v>131.8135</c:v>
                </c:pt>
                <c:pt idx="728">
                  <c:v>127.340106007067</c:v>
                </c:pt>
                <c:pt idx="729">
                  <c:v>118.832029278142</c:v>
                </c:pt>
                <c:pt idx="730">
                  <c:v>113.880221100454</c:v>
                </c:pt>
                <c:pt idx="731">
                  <c:v>90.0699363957597</c:v>
                </c:pt>
                <c:pt idx="732">
                  <c:v>77.5598182735992</c:v>
                </c:pt>
                <c:pt idx="733">
                  <c:v>80.9408127208481</c:v>
                </c:pt>
                <c:pt idx="734">
                  <c:v>72.2979586067643</c:v>
                </c:pt>
                <c:pt idx="735">
                  <c:v>61.1089187279152</c:v>
                </c:pt>
                <c:pt idx="736">
                  <c:v>48.0751751640585</c:v>
                </c:pt>
                <c:pt idx="737">
                  <c:v>37.3548712771328</c:v>
                </c:pt>
                <c:pt idx="738">
                  <c:v>27.7031186269561</c:v>
                </c:pt>
                <c:pt idx="739">
                  <c:v>14.9236981322564</c:v>
                </c:pt>
                <c:pt idx="740">
                  <c:v>4.29669358909638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0.273499242806665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9.02271580010095</c:v>
                </c:pt>
                <c:pt idx="765">
                  <c:v>31.2575497223625</c:v>
                </c:pt>
                <c:pt idx="766">
                  <c:v>64.7400302877335</c:v>
                </c:pt>
                <c:pt idx="767">
                  <c:v>94.4510691569915</c:v>
                </c:pt>
                <c:pt idx="768">
                  <c:v>119.668426047451</c:v>
                </c:pt>
                <c:pt idx="769">
                  <c:v>149.093265017668</c:v>
                </c:pt>
                <c:pt idx="770">
                  <c:v>184.33577385159</c:v>
                </c:pt>
                <c:pt idx="771">
                  <c:v>180.8105</c:v>
                </c:pt>
                <c:pt idx="772">
                  <c:v>164.086</c:v>
                </c:pt>
                <c:pt idx="773">
                  <c:v>134.2965</c:v>
                </c:pt>
                <c:pt idx="774">
                  <c:v>129.0185</c:v>
                </c:pt>
                <c:pt idx="775">
                  <c:v>133.6465</c:v>
                </c:pt>
                <c:pt idx="776">
                  <c:v>221.0975</c:v>
                </c:pt>
                <c:pt idx="777">
                  <c:v>250</c:v>
                </c:pt>
                <c:pt idx="778">
                  <c:v>250</c:v>
                </c:pt>
                <c:pt idx="779">
                  <c:v>250</c:v>
                </c:pt>
                <c:pt idx="780">
                  <c:v>250</c:v>
                </c:pt>
                <c:pt idx="781">
                  <c:v>182.5655</c:v>
                </c:pt>
                <c:pt idx="782">
                  <c:v>131.43</c:v>
                </c:pt>
                <c:pt idx="783">
                  <c:v>123.773</c:v>
                </c:pt>
                <c:pt idx="784">
                  <c:v>112.944</c:v>
                </c:pt>
                <c:pt idx="785">
                  <c:v>115.921</c:v>
                </c:pt>
                <c:pt idx="786">
                  <c:v>117.9035</c:v>
                </c:pt>
                <c:pt idx="787">
                  <c:v>118.4495</c:v>
                </c:pt>
                <c:pt idx="788">
                  <c:v>118.079</c:v>
                </c:pt>
                <c:pt idx="789">
                  <c:v>118.001</c:v>
                </c:pt>
                <c:pt idx="790">
                  <c:v>110.279</c:v>
                </c:pt>
                <c:pt idx="791">
                  <c:v>109.2195</c:v>
                </c:pt>
                <c:pt idx="792">
                  <c:v>115.869</c:v>
                </c:pt>
                <c:pt idx="793">
                  <c:v>127.1725</c:v>
                </c:pt>
                <c:pt idx="794">
                  <c:v>138.1965</c:v>
                </c:pt>
                <c:pt idx="795">
                  <c:v>149.175</c:v>
                </c:pt>
                <c:pt idx="796">
                  <c:v>156.572</c:v>
                </c:pt>
                <c:pt idx="797">
                  <c:v>157.2285</c:v>
                </c:pt>
                <c:pt idx="798">
                  <c:v>157.1375</c:v>
                </c:pt>
                <c:pt idx="799">
                  <c:v>152.1195</c:v>
                </c:pt>
                <c:pt idx="800">
                  <c:v>151.047</c:v>
                </c:pt>
                <c:pt idx="801">
                  <c:v>152.087</c:v>
                </c:pt>
                <c:pt idx="802">
                  <c:v>156.104</c:v>
                </c:pt>
                <c:pt idx="803">
                  <c:v>157.092</c:v>
                </c:pt>
                <c:pt idx="804">
                  <c:v>162.11</c:v>
                </c:pt>
                <c:pt idx="805">
                  <c:v>163.228</c:v>
                </c:pt>
                <c:pt idx="806">
                  <c:v>157.586</c:v>
                </c:pt>
                <c:pt idx="807">
                  <c:v>159.1265</c:v>
                </c:pt>
                <c:pt idx="808">
                  <c:v>167.8495</c:v>
                </c:pt>
                <c:pt idx="809">
                  <c:v>168.7725</c:v>
                </c:pt>
                <c:pt idx="810">
                  <c:v>169.78</c:v>
                </c:pt>
                <c:pt idx="811">
                  <c:v>175.487</c:v>
                </c:pt>
                <c:pt idx="812">
                  <c:v>174.0765</c:v>
                </c:pt>
                <c:pt idx="813">
                  <c:v>165.4835</c:v>
                </c:pt>
                <c:pt idx="814">
                  <c:v>159.3995</c:v>
                </c:pt>
                <c:pt idx="815">
                  <c:v>148.4925</c:v>
                </c:pt>
                <c:pt idx="816">
                  <c:v>143.403</c:v>
                </c:pt>
                <c:pt idx="817">
                  <c:v>142.298</c:v>
                </c:pt>
                <c:pt idx="818">
                  <c:v>141.154</c:v>
                </c:pt>
                <c:pt idx="819">
                  <c:v>146.627</c:v>
                </c:pt>
                <c:pt idx="820">
                  <c:v>152.4445</c:v>
                </c:pt>
                <c:pt idx="821">
                  <c:v>152.256</c:v>
                </c:pt>
                <c:pt idx="822">
                  <c:v>152.243</c:v>
                </c:pt>
                <c:pt idx="823">
                  <c:v>152.2885</c:v>
                </c:pt>
                <c:pt idx="824">
                  <c:v>146.965</c:v>
                </c:pt>
                <c:pt idx="825">
                  <c:v>141.063</c:v>
                </c:pt>
                <c:pt idx="826">
                  <c:v>139.3015</c:v>
                </c:pt>
                <c:pt idx="827">
                  <c:v>136.4155</c:v>
                </c:pt>
                <c:pt idx="828">
                  <c:v>130.325</c:v>
                </c:pt>
                <c:pt idx="829">
                  <c:v>125.9505</c:v>
                </c:pt>
                <c:pt idx="830">
                  <c:v>126.5615</c:v>
                </c:pt>
                <c:pt idx="831">
                  <c:v>154.765</c:v>
                </c:pt>
                <c:pt idx="832">
                  <c:v>180.57</c:v>
                </c:pt>
                <c:pt idx="833">
                  <c:v>210.262</c:v>
                </c:pt>
                <c:pt idx="834">
                  <c:v>243.399</c:v>
                </c:pt>
                <c:pt idx="835">
                  <c:v>250</c:v>
                </c:pt>
                <c:pt idx="836">
                  <c:v>250</c:v>
                </c:pt>
                <c:pt idx="837">
                  <c:v>249.4115</c:v>
                </c:pt>
                <c:pt idx="838">
                  <c:v>217.152</c:v>
                </c:pt>
                <c:pt idx="839">
                  <c:v>184.379</c:v>
                </c:pt>
                <c:pt idx="840">
                  <c:v>180.362</c:v>
                </c:pt>
                <c:pt idx="841">
                  <c:v>153.4</c:v>
                </c:pt>
                <c:pt idx="842">
                  <c:v>155.7855</c:v>
                </c:pt>
                <c:pt idx="843">
                  <c:v>155.363</c:v>
                </c:pt>
                <c:pt idx="844">
                  <c:v>159.432</c:v>
                </c:pt>
                <c:pt idx="845">
                  <c:v>134.797</c:v>
                </c:pt>
                <c:pt idx="846">
                  <c:v>160.238</c:v>
                </c:pt>
                <c:pt idx="847">
                  <c:v>185.64</c:v>
                </c:pt>
                <c:pt idx="848">
                  <c:v>216.866</c:v>
                </c:pt>
                <c:pt idx="849">
                  <c:v>217.815</c:v>
                </c:pt>
                <c:pt idx="850">
                  <c:v>220.8895</c:v>
                </c:pt>
                <c:pt idx="851">
                  <c:v>199.0105</c:v>
                </c:pt>
                <c:pt idx="852">
                  <c:v>175.409</c:v>
                </c:pt>
                <c:pt idx="853">
                  <c:v>150.072</c:v>
                </c:pt>
                <c:pt idx="854">
                  <c:v>150.8</c:v>
                </c:pt>
                <c:pt idx="855">
                  <c:v>160.2185</c:v>
                </c:pt>
                <c:pt idx="856">
                  <c:v>149.1035</c:v>
                </c:pt>
                <c:pt idx="857">
                  <c:v>158.041</c:v>
                </c:pt>
                <c:pt idx="858">
                  <c:v>159.6855</c:v>
                </c:pt>
                <c:pt idx="859">
                  <c:v>155.246</c:v>
                </c:pt>
                <c:pt idx="860">
                  <c:v>143.0065</c:v>
                </c:pt>
                <c:pt idx="861">
                  <c:v>143.3445</c:v>
                </c:pt>
                <c:pt idx="862">
                  <c:v>132.028</c:v>
                </c:pt>
                <c:pt idx="863">
                  <c:v>130.2535</c:v>
                </c:pt>
                <c:pt idx="864">
                  <c:v>133.562</c:v>
                </c:pt>
                <c:pt idx="865">
                  <c:v>134.1275</c:v>
                </c:pt>
                <c:pt idx="866">
                  <c:v>140.7965</c:v>
                </c:pt>
                <c:pt idx="867">
                  <c:v>140.244</c:v>
                </c:pt>
                <c:pt idx="868">
                  <c:v>139.503</c:v>
                </c:pt>
                <c:pt idx="869">
                  <c:v>140.062</c:v>
                </c:pt>
                <c:pt idx="870">
                  <c:v>142.129</c:v>
                </c:pt>
                <c:pt idx="871">
                  <c:v>143.923</c:v>
                </c:pt>
                <c:pt idx="872">
                  <c:v>145.8535</c:v>
                </c:pt>
                <c:pt idx="873">
                  <c:v>146.8935</c:v>
                </c:pt>
                <c:pt idx="874">
                  <c:v>147.4915</c:v>
                </c:pt>
                <c:pt idx="875">
                  <c:v>147.2835</c:v>
                </c:pt>
                <c:pt idx="876">
                  <c:v>146.2305</c:v>
                </c:pt>
                <c:pt idx="877">
                  <c:v>146.7245</c:v>
                </c:pt>
                <c:pt idx="878">
                  <c:v>148.9215</c:v>
                </c:pt>
                <c:pt idx="879">
                  <c:v>159.5815</c:v>
                </c:pt>
                <c:pt idx="880">
                  <c:v>164.0405</c:v>
                </c:pt>
                <c:pt idx="881">
                  <c:v>164.1185</c:v>
                </c:pt>
                <c:pt idx="882">
                  <c:v>162.89</c:v>
                </c:pt>
                <c:pt idx="883">
                  <c:v>161.213</c:v>
                </c:pt>
                <c:pt idx="884">
                  <c:v>151.879</c:v>
                </c:pt>
                <c:pt idx="885">
                  <c:v>151.164</c:v>
                </c:pt>
                <c:pt idx="886">
                  <c:v>153.998</c:v>
                </c:pt>
                <c:pt idx="887">
                  <c:v>155.376</c:v>
                </c:pt>
                <c:pt idx="888">
                  <c:v>166.842</c:v>
                </c:pt>
                <c:pt idx="889">
                  <c:v>176.956</c:v>
                </c:pt>
                <c:pt idx="890">
                  <c:v>182.962</c:v>
                </c:pt>
                <c:pt idx="891">
                  <c:v>190.632</c:v>
                </c:pt>
                <c:pt idx="892">
                  <c:v>199.966</c:v>
                </c:pt>
                <c:pt idx="893">
                  <c:v>198.575</c:v>
                </c:pt>
                <c:pt idx="894">
                  <c:v>188.643</c:v>
                </c:pt>
                <c:pt idx="895">
                  <c:v>184.9965</c:v>
                </c:pt>
                <c:pt idx="896">
                  <c:v>184.9835</c:v>
                </c:pt>
                <c:pt idx="897">
                  <c:v>175.7275</c:v>
                </c:pt>
                <c:pt idx="898">
                  <c:v>164.853</c:v>
                </c:pt>
                <c:pt idx="899">
                  <c:v>163.306</c:v>
                </c:pt>
                <c:pt idx="900">
                  <c:v>162.4545</c:v>
                </c:pt>
                <c:pt idx="901">
                  <c:v>162.4285</c:v>
                </c:pt>
                <c:pt idx="902">
                  <c:v>171.6065</c:v>
                </c:pt>
                <c:pt idx="903">
                  <c:v>179.127</c:v>
                </c:pt>
                <c:pt idx="904">
                  <c:v>183.326</c:v>
                </c:pt>
                <c:pt idx="905">
                  <c:v>181.064</c:v>
                </c:pt>
                <c:pt idx="906">
                  <c:v>168.5905</c:v>
                </c:pt>
                <c:pt idx="907">
                  <c:v>152.1455</c:v>
                </c:pt>
                <c:pt idx="908">
                  <c:v>143.1105</c:v>
                </c:pt>
                <c:pt idx="909">
                  <c:v>137.3125</c:v>
                </c:pt>
                <c:pt idx="910">
                  <c:v>131.469</c:v>
                </c:pt>
                <c:pt idx="911">
                  <c:v>127.7965</c:v>
                </c:pt>
                <c:pt idx="912">
                  <c:v>131.4755</c:v>
                </c:pt>
                <c:pt idx="913">
                  <c:v>132.587</c:v>
                </c:pt>
                <c:pt idx="914">
                  <c:v>133.263</c:v>
                </c:pt>
                <c:pt idx="915">
                  <c:v>134.8035</c:v>
                </c:pt>
                <c:pt idx="916">
                  <c:v>136.4155</c:v>
                </c:pt>
                <c:pt idx="917">
                  <c:v>138.4175</c:v>
                </c:pt>
                <c:pt idx="918">
                  <c:v>138.879</c:v>
                </c:pt>
                <c:pt idx="919">
                  <c:v>133.5815</c:v>
                </c:pt>
                <c:pt idx="920">
                  <c:v>126.2105</c:v>
                </c:pt>
                <c:pt idx="921">
                  <c:v>124.8325</c:v>
                </c:pt>
                <c:pt idx="922">
                  <c:v>118.5015</c:v>
                </c:pt>
                <c:pt idx="923">
                  <c:v>110.9095</c:v>
                </c:pt>
                <c:pt idx="924">
                  <c:v>114.426</c:v>
                </c:pt>
                <c:pt idx="925">
                  <c:v>116.649</c:v>
                </c:pt>
                <c:pt idx="926">
                  <c:v>113.659</c:v>
                </c:pt>
                <c:pt idx="927">
                  <c:v>111.93</c:v>
                </c:pt>
                <c:pt idx="928">
                  <c:v>115.18</c:v>
                </c:pt>
                <c:pt idx="929">
                  <c:v>117.273</c:v>
                </c:pt>
                <c:pt idx="930">
                  <c:v>122.096</c:v>
                </c:pt>
                <c:pt idx="931">
                  <c:v>126.1325</c:v>
                </c:pt>
                <c:pt idx="932">
                  <c:v>126.6135</c:v>
                </c:pt>
                <c:pt idx="933">
                  <c:v>130.3705</c:v>
                </c:pt>
                <c:pt idx="934">
                  <c:v>129.8895</c:v>
                </c:pt>
                <c:pt idx="935">
                  <c:v>128.9275</c:v>
                </c:pt>
                <c:pt idx="936">
                  <c:v>125.398</c:v>
                </c:pt>
                <c:pt idx="937">
                  <c:v>125.073</c:v>
                </c:pt>
                <c:pt idx="938">
                  <c:v>117.403</c:v>
                </c:pt>
                <c:pt idx="939">
                  <c:v>110.773</c:v>
                </c:pt>
                <c:pt idx="940">
                  <c:v>104.3445</c:v>
                </c:pt>
                <c:pt idx="941">
                  <c:v>103.7205</c:v>
                </c:pt>
                <c:pt idx="942">
                  <c:v>105.7615</c:v>
                </c:pt>
                <c:pt idx="943">
                  <c:v>107.1785</c:v>
                </c:pt>
                <c:pt idx="944">
                  <c:v>110.695</c:v>
                </c:pt>
                <c:pt idx="945">
                  <c:v>110.9745</c:v>
                </c:pt>
                <c:pt idx="946">
                  <c:v>111.228</c:v>
                </c:pt>
                <c:pt idx="947">
                  <c:v>108.823</c:v>
                </c:pt>
                <c:pt idx="948">
                  <c:v>107.406</c:v>
                </c:pt>
                <c:pt idx="949">
                  <c:v>105.0465</c:v>
                </c:pt>
                <c:pt idx="950">
                  <c:v>107.9195</c:v>
                </c:pt>
                <c:pt idx="951">
                  <c:v>107.679</c:v>
                </c:pt>
                <c:pt idx="952">
                  <c:v>110.916</c:v>
                </c:pt>
                <c:pt idx="953">
                  <c:v>110.89</c:v>
                </c:pt>
                <c:pt idx="954">
                  <c:v>109.746</c:v>
                </c:pt>
                <c:pt idx="955">
                  <c:v>112.996</c:v>
                </c:pt>
                <c:pt idx="956">
                  <c:v>120.601</c:v>
                </c:pt>
                <c:pt idx="957">
                  <c:v>125.034</c:v>
                </c:pt>
                <c:pt idx="958">
                  <c:v>132.2555</c:v>
                </c:pt>
                <c:pt idx="959">
                  <c:v>138.4565</c:v>
                </c:pt>
                <c:pt idx="960">
                  <c:v>132.5155</c:v>
                </c:pt>
                <c:pt idx="961">
                  <c:v>146.2175</c:v>
                </c:pt>
                <c:pt idx="962">
                  <c:v>177.6125</c:v>
                </c:pt>
                <c:pt idx="963">
                  <c:v>197.626</c:v>
                </c:pt>
                <c:pt idx="964">
                  <c:v>224.354</c:v>
                </c:pt>
                <c:pt idx="965">
                  <c:v>250</c:v>
                </c:pt>
                <c:pt idx="966">
                  <c:v>247.039</c:v>
                </c:pt>
                <c:pt idx="967">
                  <c:v>200.773880868248</c:v>
                </c:pt>
                <c:pt idx="968">
                  <c:v>138.88600908632</c:v>
                </c:pt>
                <c:pt idx="969">
                  <c:v>90.7926996466431</c:v>
                </c:pt>
                <c:pt idx="970">
                  <c:v>59.3297536597678</c:v>
                </c:pt>
                <c:pt idx="971">
                  <c:v>45.9482211004543</c:v>
                </c:pt>
                <c:pt idx="972">
                  <c:v>47.5396264512872</c:v>
                </c:pt>
                <c:pt idx="973">
                  <c:v>48.0751751640585</c:v>
                </c:pt>
                <c:pt idx="974">
                  <c:v>48.6132741039879</c:v>
                </c:pt>
                <c:pt idx="975">
                  <c:v>47.0066219081272</c:v>
                </c:pt>
                <c:pt idx="976">
                  <c:v>52.4518818778395</c:v>
                </c:pt>
                <c:pt idx="977">
                  <c:v>55.2715840484603</c:v>
                </c:pt>
                <c:pt idx="978">
                  <c:v>47.0066219081272</c:v>
                </c:pt>
                <c:pt idx="979">
                  <c:v>43.8616829883897</c:v>
                </c:pt>
                <c:pt idx="980">
                  <c:v>40.8068076728925</c:v>
                </c:pt>
                <c:pt idx="981">
                  <c:v>35.4357758707723</c:v>
                </c:pt>
                <c:pt idx="982">
                  <c:v>25.5564098939929</c:v>
                </c:pt>
                <c:pt idx="983">
                  <c:v>13.4816829883897</c:v>
                </c:pt>
                <c:pt idx="984">
                  <c:v>8.04218374558303</c:v>
                </c:pt>
                <c:pt idx="985">
                  <c:v>8.69388086824836</c:v>
                </c:pt>
                <c:pt idx="986">
                  <c:v>14.1985108531045</c:v>
                </c:pt>
                <c:pt idx="987">
                  <c:v>15.289441696113</c:v>
                </c:pt>
                <c:pt idx="988">
                  <c:v>10.6969964664311</c:v>
                </c:pt>
                <c:pt idx="989">
                  <c:v>6.1344381625442</c:v>
                </c:pt>
                <c:pt idx="990">
                  <c:v>2.81776880363455</c:v>
                </c:pt>
                <c:pt idx="991">
                  <c:v>0</c:v>
                </c:pt>
                <c:pt idx="992">
                  <c:v>0</c:v>
                </c:pt>
                <c:pt idx="993" c:formatCode="0.0">
                  <c:v>0</c:v>
                </c:pt>
                <c:pt idx="994" c:formatCode="0.0">
                  <c:v>0</c:v>
                </c:pt>
                <c:pt idx="995" c:formatCode="0.0">
                  <c:v>0</c:v>
                </c:pt>
                <c:pt idx="996" c:formatCode="0.0">
                  <c:v>0</c:v>
                </c:pt>
                <c:pt idx="997" c:formatCode="0.0">
                  <c:v>0</c:v>
                </c:pt>
                <c:pt idx="998" c:formatCode="0.0">
                  <c:v>0</c:v>
                </c:pt>
                <c:pt idx="999" c:formatCode="0.0">
                  <c:v>0</c:v>
                </c:pt>
                <c:pt idx="1000" c:formatCode="0.0">
                  <c:v>0</c:v>
                </c:pt>
                <c:pt idx="1001" c:formatCode="0.0">
                  <c:v>0</c:v>
                </c:pt>
                <c:pt idx="1002" c:formatCode="0.0">
                  <c:v>0</c:v>
                </c:pt>
                <c:pt idx="1003" c:formatCode="0.0">
                  <c:v>0</c:v>
                </c:pt>
                <c:pt idx="1004" c:formatCode="0.0">
                  <c:v>0</c:v>
                </c:pt>
                <c:pt idx="1005" c:formatCode="0.0">
                  <c:v>0</c:v>
                </c:pt>
                <c:pt idx="1006" c:formatCode="0.0">
                  <c:v>0</c:v>
                </c:pt>
                <c:pt idx="1007" c:formatCode="0.0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Sheet2!$I$3</c:f>
              <c:strCache>
                <c:ptCount val="1"/>
                <c:pt idx="0">
                  <c:v>Load</c:v>
                </c:pt>
              </c:strCache>
            </c:strRef>
          </c:tx>
          <c:spPr>
            <a:ln w="19050" cap="rnd" cmpd="sng" algn="ctr">
              <a:solidFill>
                <a:schemeClr val="accent3"/>
              </a:solidFill>
              <a:prstDash val="solid"/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Sheet2!$AJ$4:$AJ$1011</c:f>
              <c:strCache>
                <c:ptCount val="1008"/>
                <c:pt idx="0" c:formatCode="0.0_ ">
                  <c:v>Day1</c:v>
                </c:pt>
                <c:pt idx="144" c:formatCode="0.0_ ">
                  <c:v>Day2</c:v>
                </c:pt>
                <c:pt idx="288" c:formatCode="0.0_ ">
                  <c:v>Day3</c:v>
                </c:pt>
                <c:pt idx="432" c:formatCode="0.0_ ">
                  <c:v>Day4</c:v>
                </c:pt>
                <c:pt idx="576" c:formatCode="0.0_ ">
                  <c:v>Day5</c:v>
                </c:pt>
                <c:pt idx="720" c:formatCode="0.0_ ">
                  <c:v>Day6</c:v>
                </c:pt>
                <c:pt idx="864" c:formatCode="0.0_ ">
                  <c:v>Day7</c:v>
                </c:pt>
              </c:strCache>
            </c:strRef>
          </c:cat>
          <c:val>
            <c:numRef>
              <c:f>Sheet2!$I$4:$I$1011</c:f>
              <c:numCache>
                <c:formatCode>0</c:formatCode>
                <c:ptCount val="1008"/>
                <c:pt idx="0">
                  <c:v>148.655</c:v>
                </c:pt>
                <c:pt idx="1">
                  <c:v>143.78</c:v>
                </c:pt>
                <c:pt idx="2">
                  <c:v>142.7465</c:v>
                </c:pt>
                <c:pt idx="3">
                  <c:v>140.712</c:v>
                </c:pt>
                <c:pt idx="4">
                  <c:v>138.528</c:v>
                </c:pt>
                <c:pt idx="5">
                  <c:v>136.409</c:v>
                </c:pt>
                <c:pt idx="6">
                  <c:v>134.303</c:v>
                </c:pt>
                <c:pt idx="7">
                  <c:v>131.3325</c:v>
                </c:pt>
                <c:pt idx="8">
                  <c:v>127.9915</c:v>
                </c:pt>
                <c:pt idx="9">
                  <c:v>126.0935</c:v>
                </c:pt>
                <c:pt idx="10">
                  <c:v>125.1055</c:v>
                </c:pt>
                <c:pt idx="11">
                  <c:v>125.0795</c:v>
                </c:pt>
                <c:pt idx="12">
                  <c:v>126.6525</c:v>
                </c:pt>
                <c:pt idx="13">
                  <c:v>128.648</c:v>
                </c:pt>
                <c:pt idx="14">
                  <c:v>130.6565</c:v>
                </c:pt>
                <c:pt idx="15">
                  <c:v>131.6835</c:v>
                </c:pt>
                <c:pt idx="16">
                  <c:v>131.768</c:v>
                </c:pt>
                <c:pt idx="17">
                  <c:v>133.471</c:v>
                </c:pt>
                <c:pt idx="18">
                  <c:v>135.4015</c:v>
                </c:pt>
                <c:pt idx="19">
                  <c:v>137.5985</c:v>
                </c:pt>
                <c:pt idx="20">
                  <c:v>139.8215</c:v>
                </c:pt>
                <c:pt idx="21">
                  <c:v>141.973</c:v>
                </c:pt>
                <c:pt idx="22">
                  <c:v>143.9425</c:v>
                </c:pt>
                <c:pt idx="23">
                  <c:v>148.356</c:v>
                </c:pt>
                <c:pt idx="24">
                  <c:v>149.8575</c:v>
                </c:pt>
                <c:pt idx="25">
                  <c:v>156.819</c:v>
                </c:pt>
                <c:pt idx="26">
                  <c:v>168.025</c:v>
                </c:pt>
                <c:pt idx="27">
                  <c:v>193.7</c:v>
                </c:pt>
                <c:pt idx="28">
                  <c:v>198.809</c:v>
                </c:pt>
                <c:pt idx="29">
                  <c:v>206.557</c:v>
                </c:pt>
                <c:pt idx="30">
                  <c:v>217.8345</c:v>
                </c:pt>
                <c:pt idx="31">
                  <c:v>217.1845</c:v>
                </c:pt>
                <c:pt idx="32">
                  <c:v>202.7935</c:v>
                </c:pt>
                <c:pt idx="33">
                  <c:v>209.2415</c:v>
                </c:pt>
                <c:pt idx="34">
                  <c:v>215.9105</c:v>
                </c:pt>
                <c:pt idx="35">
                  <c:v>218.946</c:v>
                </c:pt>
                <c:pt idx="36">
                  <c:v>241.371</c:v>
                </c:pt>
                <c:pt idx="37">
                  <c:v>250</c:v>
                </c:pt>
                <c:pt idx="38">
                  <c:v>250</c:v>
                </c:pt>
                <c:pt idx="39">
                  <c:v>250</c:v>
                </c:pt>
                <c:pt idx="40">
                  <c:v>250</c:v>
                </c:pt>
                <c:pt idx="41">
                  <c:v>250</c:v>
                </c:pt>
                <c:pt idx="42">
                  <c:v>250</c:v>
                </c:pt>
                <c:pt idx="43">
                  <c:v>250</c:v>
                </c:pt>
                <c:pt idx="44">
                  <c:v>250</c:v>
                </c:pt>
                <c:pt idx="45">
                  <c:v>250</c:v>
                </c:pt>
                <c:pt idx="46">
                  <c:v>250</c:v>
                </c:pt>
                <c:pt idx="47">
                  <c:v>250</c:v>
                </c:pt>
                <c:pt idx="48">
                  <c:v>250</c:v>
                </c:pt>
                <c:pt idx="49">
                  <c:v>250</c:v>
                </c:pt>
                <c:pt idx="50">
                  <c:v>250</c:v>
                </c:pt>
                <c:pt idx="51">
                  <c:v>250</c:v>
                </c:pt>
                <c:pt idx="52">
                  <c:v>250</c:v>
                </c:pt>
                <c:pt idx="53">
                  <c:v>250</c:v>
                </c:pt>
                <c:pt idx="54">
                  <c:v>250</c:v>
                </c:pt>
                <c:pt idx="55">
                  <c:v>250</c:v>
                </c:pt>
                <c:pt idx="56">
                  <c:v>249.3855</c:v>
                </c:pt>
                <c:pt idx="57">
                  <c:v>224.133</c:v>
                </c:pt>
                <c:pt idx="58">
                  <c:v>198.6335</c:v>
                </c:pt>
                <c:pt idx="59">
                  <c:v>203.8725</c:v>
                </c:pt>
                <c:pt idx="60">
                  <c:v>213.5445</c:v>
                </c:pt>
                <c:pt idx="61">
                  <c:v>213.7915</c:v>
                </c:pt>
                <c:pt idx="62">
                  <c:v>218.7185</c:v>
                </c:pt>
                <c:pt idx="63">
                  <c:v>212.264</c:v>
                </c:pt>
                <c:pt idx="64">
                  <c:v>210.8145</c:v>
                </c:pt>
                <c:pt idx="65">
                  <c:v>215.2605</c:v>
                </c:pt>
                <c:pt idx="66">
                  <c:v>236.1125</c:v>
                </c:pt>
                <c:pt idx="67">
                  <c:v>246.545</c:v>
                </c:pt>
                <c:pt idx="68">
                  <c:v>250</c:v>
                </c:pt>
                <c:pt idx="69">
                  <c:v>250</c:v>
                </c:pt>
                <c:pt idx="70">
                  <c:v>250</c:v>
                </c:pt>
                <c:pt idx="71">
                  <c:v>250</c:v>
                </c:pt>
                <c:pt idx="72">
                  <c:v>233.7855</c:v>
                </c:pt>
                <c:pt idx="73">
                  <c:v>217.1975</c:v>
                </c:pt>
                <c:pt idx="74">
                  <c:v>204.7435</c:v>
                </c:pt>
                <c:pt idx="75">
                  <c:v>189.124</c:v>
                </c:pt>
                <c:pt idx="76">
                  <c:v>175.981</c:v>
                </c:pt>
                <c:pt idx="77">
                  <c:v>181.077</c:v>
                </c:pt>
                <c:pt idx="78">
                  <c:v>172.861</c:v>
                </c:pt>
                <c:pt idx="79">
                  <c:v>171.561</c:v>
                </c:pt>
                <c:pt idx="80">
                  <c:v>172.211</c:v>
                </c:pt>
                <c:pt idx="81">
                  <c:v>169.2535</c:v>
                </c:pt>
                <c:pt idx="82">
                  <c:v>162.786</c:v>
                </c:pt>
                <c:pt idx="83">
                  <c:v>164.4955</c:v>
                </c:pt>
                <c:pt idx="84">
                  <c:v>172.9</c:v>
                </c:pt>
                <c:pt idx="85">
                  <c:v>181.727</c:v>
                </c:pt>
                <c:pt idx="86">
                  <c:v>181.8375</c:v>
                </c:pt>
                <c:pt idx="87">
                  <c:v>180.765</c:v>
                </c:pt>
                <c:pt idx="88">
                  <c:v>177.9635</c:v>
                </c:pt>
                <c:pt idx="89">
                  <c:v>167.674</c:v>
                </c:pt>
                <c:pt idx="90">
                  <c:v>158.574</c:v>
                </c:pt>
                <c:pt idx="91">
                  <c:v>158.0735</c:v>
                </c:pt>
                <c:pt idx="92">
                  <c:v>159.4905</c:v>
                </c:pt>
                <c:pt idx="93">
                  <c:v>180.453</c:v>
                </c:pt>
                <c:pt idx="94">
                  <c:v>213.642</c:v>
                </c:pt>
                <c:pt idx="95">
                  <c:v>233.9805</c:v>
                </c:pt>
                <c:pt idx="96">
                  <c:v>250</c:v>
                </c:pt>
                <c:pt idx="97">
                  <c:v>250</c:v>
                </c:pt>
                <c:pt idx="98">
                  <c:v>250</c:v>
                </c:pt>
                <c:pt idx="99">
                  <c:v>250</c:v>
                </c:pt>
                <c:pt idx="100">
                  <c:v>250</c:v>
                </c:pt>
                <c:pt idx="101">
                  <c:v>250</c:v>
                </c:pt>
                <c:pt idx="102">
                  <c:v>250</c:v>
                </c:pt>
                <c:pt idx="103">
                  <c:v>250</c:v>
                </c:pt>
                <c:pt idx="104">
                  <c:v>250</c:v>
                </c:pt>
                <c:pt idx="105">
                  <c:v>250</c:v>
                </c:pt>
                <c:pt idx="106">
                  <c:v>250</c:v>
                </c:pt>
                <c:pt idx="107">
                  <c:v>250</c:v>
                </c:pt>
                <c:pt idx="108">
                  <c:v>244.9135</c:v>
                </c:pt>
                <c:pt idx="109">
                  <c:v>250</c:v>
                </c:pt>
                <c:pt idx="110">
                  <c:v>250</c:v>
                </c:pt>
                <c:pt idx="111">
                  <c:v>250</c:v>
                </c:pt>
                <c:pt idx="112">
                  <c:v>250</c:v>
                </c:pt>
                <c:pt idx="113">
                  <c:v>250</c:v>
                </c:pt>
                <c:pt idx="114">
                  <c:v>250</c:v>
                </c:pt>
                <c:pt idx="115">
                  <c:v>250</c:v>
                </c:pt>
                <c:pt idx="116">
                  <c:v>250</c:v>
                </c:pt>
                <c:pt idx="117">
                  <c:v>218.439</c:v>
                </c:pt>
                <c:pt idx="118">
                  <c:v>191.152</c:v>
                </c:pt>
                <c:pt idx="119">
                  <c:v>174.85</c:v>
                </c:pt>
                <c:pt idx="120">
                  <c:v>169.312</c:v>
                </c:pt>
                <c:pt idx="121">
                  <c:v>170.781</c:v>
                </c:pt>
                <c:pt idx="122">
                  <c:v>174.057</c:v>
                </c:pt>
                <c:pt idx="123">
                  <c:v>172.3605</c:v>
                </c:pt>
                <c:pt idx="124">
                  <c:v>172.9715</c:v>
                </c:pt>
                <c:pt idx="125">
                  <c:v>168.0185</c:v>
                </c:pt>
                <c:pt idx="126">
                  <c:v>162.1685</c:v>
                </c:pt>
                <c:pt idx="127" c:formatCode="0.00">
                  <c:v>152.789</c:v>
                </c:pt>
                <c:pt idx="128" c:formatCode="0.00">
                  <c:v>143.5785</c:v>
                </c:pt>
                <c:pt idx="129" c:formatCode="0.00">
                  <c:v>129.9545</c:v>
                </c:pt>
                <c:pt idx="130" c:formatCode="0.00">
                  <c:v>124.878</c:v>
                </c:pt>
                <c:pt idx="131">
                  <c:v>125.3655</c:v>
                </c:pt>
                <c:pt idx="132">
                  <c:v>129.3305</c:v>
                </c:pt>
                <c:pt idx="133">
                  <c:v>134.056</c:v>
                </c:pt>
                <c:pt idx="134">
                  <c:v>141.219</c:v>
                </c:pt>
                <c:pt idx="135">
                  <c:v>143.8255</c:v>
                </c:pt>
                <c:pt idx="136">
                  <c:v>136.5</c:v>
                </c:pt>
                <c:pt idx="137">
                  <c:v>127.8485</c:v>
                </c:pt>
                <c:pt idx="138">
                  <c:v>117.9945</c:v>
                </c:pt>
                <c:pt idx="139">
                  <c:v>112.0795</c:v>
                </c:pt>
                <c:pt idx="140">
                  <c:v>105.1375</c:v>
                </c:pt>
                <c:pt idx="141">
                  <c:v>105.3975</c:v>
                </c:pt>
                <c:pt idx="142">
                  <c:v>104.442</c:v>
                </c:pt>
                <c:pt idx="143">
                  <c:v>107.0615</c:v>
                </c:pt>
                <c:pt idx="144">
                  <c:v>107.3735</c:v>
                </c:pt>
                <c:pt idx="145">
                  <c:v>107.0745</c:v>
                </c:pt>
                <c:pt idx="146">
                  <c:v>104.9815</c:v>
                </c:pt>
                <c:pt idx="147">
                  <c:v>105.4365</c:v>
                </c:pt>
                <c:pt idx="148">
                  <c:v>105.3455</c:v>
                </c:pt>
                <c:pt idx="149">
                  <c:v>105.2545</c:v>
                </c:pt>
                <c:pt idx="150">
                  <c:v>106.0085</c:v>
                </c:pt>
                <c:pt idx="151">
                  <c:v>106.626</c:v>
                </c:pt>
                <c:pt idx="152">
                  <c:v>107.2565</c:v>
                </c:pt>
                <c:pt idx="153">
                  <c:v>107.601</c:v>
                </c:pt>
                <c:pt idx="154">
                  <c:v>108.498</c:v>
                </c:pt>
                <c:pt idx="155">
                  <c:v>108.771</c:v>
                </c:pt>
                <c:pt idx="156">
                  <c:v>108.7645</c:v>
                </c:pt>
                <c:pt idx="157">
                  <c:v>108.4785</c:v>
                </c:pt>
                <c:pt idx="158">
                  <c:v>108.2835</c:v>
                </c:pt>
                <c:pt idx="159">
                  <c:v>107.328</c:v>
                </c:pt>
                <c:pt idx="160">
                  <c:v>104.0715</c:v>
                </c:pt>
                <c:pt idx="161">
                  <c:v>103.012</c:v>
                </c:pt>
                <c:pt idx="162">
                  <c:v>102.5245</c:v>
                </c:pt>
                <c:pt idx="163">
                  <c:v>102.336</c:v>
                </c:pt>
                <c:pt idx="164">
                  <c:v>102.4465</c:v>
                </c:pt>
                <c:pt idx="165">
                  <c:v>104.8385</c:v>
                </c:pt>
                <c:pt idx="166">
                  <c:v>104.3315</c:v>
                </c:pt>
                <c:pt idx="167">
                  <c:v>102.57</c:v>
                </c:pt>
                <c:pt idx="168">
                  <c:v>100.763</c:v>
                </c:pt>
                <c:pt idx="169">
                  <c:v>99.4435</c:v>
                </c:pt>
                <c:pt idx="170">
                  <c:v>106.73</c:v>
                </c:pt>
                <c:pt idx="171">
                  <c:v>122.9345</c:v>
                </c:pt>
                <c:pt idx="172">
                  <c:v>123.24</c:v>
                </c:pt>
                <c:pt idx="173">
                  <c:v>135.512</c:v>
                </c:pt>
                <c:pt idx="174">
                  <c:v>159.1915</c:v>
                </c:pt>
                <c:pt idx="175">
                  <c:v>171.5805</c:v>
                </c:pt>
                <c:pt idx="176">
                  <c:v>173.5825</c:v>
                </c:pt>
                <c:pt idx="177">
                  <c:v>195.416</c:v>
                </c:pt>
                <c:pt idx="178">
                  <c:v>215.1565</c:v>
                </c:pt>
                <c:pt idx="179">
                  <c:v>230.1195</c:v>
                </c:pt>
                <c:pt idx="180">
                  <c:v>235.6185</c:v>
                </c:pt>
                <c:pt idx="181">
                  <c:v>247.9685</c:v>
                </c:pt>
                <c:pt idx="182">
                  <c:v>250</c:v>
                </c:pt>
                <c:pt idx="183">
                  <c:v>250</c:v>
                </c:pt>
                <c:pt idx="184">
                  <c:v>237.8415</c:v>
                </c:pt>
                <c:pt idx="185">
                  <c:v>234.3445</c:v>
                </c:pt>
                <c:pt idx="186">
                  <c:v>225.9335</c:v>
                </c:pt>
                <c:pt idx="187">
                  <c:v>213.33</c:v>
                </c:pt>
                <c:pt idx="188">
                  <c:v>213.109</c:v>
                </c:pt>
                <c:pt idx="189">
                  <c:v>217.7565</c:v>
                </c:pt>
                <c:pt idx="190">
                  <c:v>220.116</c:v>
                </c:pt>
                <c:pt idx="191">
                  <c:v>220.623</c:v>
                </c:pt>
                <c:pt idx="192">
                  <c:v>225.5695</c:v>
                </c:pt>
                <c:pt idx="193">
                  <c:v>231.231</c:v>
                </c:pt>
                <c:pt idx="194">
                  <c:v>233.025</c:v>
                </c:pt>
                <c:pt idx="195">
                  <c:v>246.0835</c:v>
                </c:pt>
                <c:pt idx="196">
                  <c:v>250</c:v>
                </c:pt>
                <c:pt idx="197">
                  <c:v>250</c:v>
                </c:pt>
                <c:pt idx="198">
                  <c:v>250</c:v>
                </c:pt>
                <c:pt idx="199">
                  <c:v>250</c:v>
                </c:pt>
                <c:pt idx="200">
                  <c:v>250</c:v>
                </c:pt>
                <c:pt idx="201">
                  <c:v>244.439</c:v>
                </c:pt>
                <c:pt idx="202">
                  <c:v>228.644</c:v>
                </c:pt>
                <c:pt idx="203">
                  <c:v>223.184</c:v>
                </c:pt>
                <c:pt idx="204">
                  <c:v>221.5655</c:v>
                </c:pt>
                <c:pt idx="205">
                  <c:v>216.8595</c:v>
                </c:pt>
                <c:pt idx="206">
                  <c:v>229.9115</c:v>
                </c:pt>
                <c:pt idx="207">
                  <c:v>236.4765</c:v>
                </c:pt>
                <c:pt idx="208">
                  <c:v>229.97</c:v>
                </c:pt>
                <c:pt idx="209">
                  <c:v>216.8855</c:v>
                </c:pt>
                <c:pt idx="210">
                  <c:v>203.658</c:v>
                </c:pt>
                <c:pt idx="211">
                  <c:v>194.389</c:v>
                </c:pt>
                <c:pt idx="212">
                  <c:v>181.454</c:v>
                </c:pt>
                <c:pt idx="213">
                  <c:v>168.7205</c:v>
                </c:pt>
                <c:pt idx="214">
                  <c:v>169.5395</c:v>
                </c:pt>
                <c:pt idx="215">
                  <c:v>177.476</c:v>
                </c:pt>
                <c:pt idx="216">
                  <c:v>172.081</c:v>
                </c:pt>
                <c:pt idx="217">
                  <c:v>168.064</c:v>
                </c:pt>
                <c:pt idx="218">
                  <c:v>168.142</c:v>
                </c:pt>
                <c:pt idx="219">
                  <c:v>163.722</c:v>
                </c:pt>
                <c:pt idx="220">
                  <c:v>152.334</c:v>
                </c:pt>
                <c:pt idx="221">
                  <c:v>150.904</c:v>
                </c:pt>
                <c:pt idx="222">
                  <c:v>151.5605</c:v>
                </c:pt>
                <c:pt idx="223">
                  <c:v>153.9395</c:v>
                </c:pt>
                <c:pt idx="224">
                  <c:v>153.4845</c:v>
                </c:pt>
                <c:pt idx="225">
                  <c:v>180.2515</c:v>
                </c:pt>
                <c:pt idx="226">
                  <c:v>198.965</c:v>
                </c:pt>
                <c:pt idx="227">
                  <c:v>210.5025</c:v>
                </c:pt>
                <c:pt idx="228">
                  <c:v>218.6015</c:v>
                </c:pt>
                <c:pt idx="229">
                  <c:v>222.3065</c:v>
                </c:pt>
                <c:pt idx="230">
                  <c:v>198.0355</c:v>
                </c:pt>
                <c:pt idx="231">
                  <c:v>182.208</c:v>
                </c:pt>
                <c:pt idx="232">
                  <c:v>172.1785</c:v>
                </c:pt>
                <c:pt idx="233">
                  <c:v>164.5735</c:v>
                </c:pt>
                <c:pt idx="234">
                  <c:v>159.5815</c:v>
                </c:pt>
                <c:pt idx="235">
                  <c:v>155.454</c:v>
                </c:pt>
                <c:pt idx="236">
                  <c:v>150.371</c:v>
                </c:pt>
                <c:pt idx="237">
                  <c:v>147.3225</c:v>
                </c:pt>
                <c:pt idx="238">
                  <c:v>145.8535</c:v>
                </c:pt>
                <c:pt idx="239">
                  <c:v>143.8905</c:v>
                </c:pt>
                <c:pt idx="240">
                  <c:v>141.7</c:v>
                </c:pt>
                <c:pt idx="241">
                  <c:v>139.997</c:v>
                </c:pt>
                <c:pt idx="242">
                  <c:v>138.437</c:v>
                </c:pt>
                <c:pt idx="243">
                  <c:v>138.944</c:v>
                </c:pt>
                <c:pt idx="244">
                  <c:v>140.4195</c:v>
                </c:pt>
                <c:pt idx="245">
                  <c:v>140.3415</c:v>
                </c:pt>
                <c:pt idx="246">
                  <c:v>139.5355</c:v>
                </c:pt>
                <c:pt idx="247">
                  <c:v>138.1445</c:v>
                </c:pt>
                <c:pt idx="248">
                  <c:v>134.6995</c:v>
                </c:pt>
                <c:pt idx="249">
                  <c:v>132.9705</c:v>
                </c:pt>
                <c:pt idx="250">
                  <c:v>133.4775</c:v>
                </c:pt>
                <c:pt idx="251">
                  <c:v>134.9335</c:v>
                </c:pt>
                <c:pt idx="252">
                  <c:v>138.359</c:v>
                </c:pt>
                <c:pt idx="253">
                  <c:v>140.7835</c:v>
                </c:pt>
                <c:pt idx="254">
                  <c:v>146.939</c:v>
                </c:pt>
                <c:pt idx="255">
                  <c:v>157.976</c:v>
                </c:pt>
                <c:pt idx="256">
                  <c:v>183.599</c:v>
                </c:pt>
                <c:pt idx="257">
                  <c:v>191.1845</c:v>
                </c:pt>
                <c:pt idx="258">
                  <c:v>201.11</c:v>
                </c:pt>
                <c:pt idx="259">
                  <c:v>205.179</c:v>
                </c:pt>
                <c:pt idx="260">
                  <c:v>197.093</c:v>
                </c:pt>
                <c:pt idx="261">
                  <c:v>176.02</c:v>
                </c:pt>
                <c:pt idx="262">
                  <c:v>174.9215</c:v>
                </c:pt>
                <c:pt idx="263">
                  <c:v>176.3905</c:v>
                </c:pt>
                <c:pt idx="264">
                  <c:v>178.594</c:v>
                </c:pt>
                <c:pt idx="265">
                  <c:v>184.0215</c:v>
                </c:pt>
                <c:pt idx="266">
                  <c:v>181.6555</c:v>
                </c:pt>
                <c:pt idx="267">
                  <c:v>175.461</c:v>
                </c:pt>
                <c:pt idx="268">
                  <c:v>165.594</c:v>
                </c:pt>
                <c:pt idx="269">
                  <c:v>198.757</c:v>
                </c:pt>
                <c:pt idx="270">
                  <c:v>250</c:v>
                </c:pt>
                <c:pt idx="271">
                  <c:v>250</c:v>
                </c:pt>
                <c:pt idx="272">
                  <c:v>250</c:v>
                </c:pt>
                <c:pt idx="273">
                  <c:v>250</c:v>
                </c:pt>
                <c:pt idx="274">
                  <c:v>212.069</c:v>
                </c:pt>
                <c:pt idx="275">
                  <c:v>147.108</c:v>
                </c:pt>
                <c:pt idx="276">
                  <c:v>129.948</c:v>
                </c:pt>
                <c:pt idx="277">
                  <c:v>129.7465</c:v>
                </c:pt>
                <c:pt idx="278">
                  <c:v>129.987</c:v>
                </c:pt>
                <c:pt idx="279">
                  <c:v>128.6415</c:v>
                </c:pt>
                <c:pt idx="280">
                  <c:v>129.025</c:v>
                </c:pt>
                <c:pt idx="281">
                  <c:v>133.445</c:v>
                </c:pt>
                <c:pt idx="282">
                  <c:v>139.3925</c:v>
                </c:pt>
                <c:pt idx="283">
                  <c:v>144.7485</c:v>
                </c:pt>
                <c:pt idx="284">
                  <c:v>151.2225</c:v>
                </c:pt>
                <c:pt idx="285">
                  <c:v>154.6155</c:v>
                </c:pt>
                <c:pt idx="286">
                  <c:v>156.1755</c:v>
                </c:pt>
                <c:pt idx="287">
                  <c:v>156.7735</c:v>
                </c:pt>
                <c:pt idx="288">
                  <c:v>157.2805</c:v>
                </c:pt>
                <c:pt idx="289">
                  <c:v>157.729</c:v>
                </c:pt>
                <c:pt idx="290">
                  <c:v>159.2175</c:v>
                </c:pt>
                <c:pt idx="291">
                  <c:v>159.445</c:v>
                </c:pt>
                <c:pt idx="292">
                  <c:v>159.3865</c:v>
                </c:pt>
                <c:pt idx="293">
                  <c:v>159.3475</c:v>
                </c:pt>
                <c:pt idx="294">
                  <c:v>159.133</c:v>
                </c:pt>
                <c:pt idx="295">
                  <c:v>158.2165</c:v>
                </c:pt>
                <c:pt idx="296">
                  <c:v>156.767</c:v>
                </c:pt>
                <c:pt idx="297">
                  <c:v>155.6685</c:v>
                </c:pt>
                <c:pt idx="298">
                  <c:v>154.8495</c:v>
                </c:pt>
                <c:pt idx="299">
                  <c:v>154.4985</c:v>
                </c:pt>
                <c:pt idx="300">
                  <c:v>153.595</c:v>
                </c:pt>
                <c:pt idx="301">
                  <c:v>154.1215</c:v>
                </c:pt>
                <c:pt idx="302">
                  <c:v>155.2005</c:v>
                </c:pt>
                <c:pt idx="303">
                  <c:v>156.013</c:v>
                </c:pt>
                <c:pt idx="304">
                  <c:v>156.078</c:v>
                </c:pt>
                <c:pt idx="305">
                  <c:v>157.4625</c:v>
                </c:pt>
                <c:pt idx="306">
                  <c:v>158.015</c:v>
                </c:pt>
                <c:pt idx="307">
                  <c:v>157.6965</c:v>
                </c:pt>
                <c:pt idx="308">
                  <c:v>158.21</c:v>
                </c:pt>
                <c:pt idx="309">
                  <c:v>158.392</c:v>
                </c:pt>
                <c:pt idx="310">
                  <c:v>158.4895</c:v>
                </c:pt>
                <c:pt idx="311">
                  <c:v>160.2835</c:v>
                </c:pt>
                <c:pt idx="312">
                  <c:v>160.55</c:v>
                </c:pt>
                <c:pt idx="313">
                  <c:v>160.719</c:v>
                </c:pt>
                <c:pt idx="314">
                  <c:v>161.6225</c:v>
                </c:pt>
                <c:pt idx="315">
                  <c:v>161.772</c:v>
                </c:pt>
                <c:pt idx="316">
                  <c:v>168.2005</c:v>
                </c:pt>
                <c:pt idx="317">
                  <c:v>172.2305</c:v>
                </c:pt>
                <c:pt idx="318">
                  <c:v>177.151</c:v>
                </c:pt>
                <c:pt idx="319">
                  <c:v>188.682</c:v>
                </c:pt>
                <c:pt idx="320">
                  <c:v>201.006</c:v>
                </c:pt>
                <c:pt idx="321">
                  <c:v>210.5415</c:v>
                </c:pt>
                <c:pt idx="322">
                  <c:v>226.7395</c:v>
                </c:pt>
                <c:pt idx="323">
                  <c:v>235.859</c:v>
                </c:pt>
                <c:pt idx="324">
                  <c:v>247.5655</c:v>
                </c:pt>
                <c:pt idx="325">
                  <c:v>250</c:v>
                </c:pt>
                <c:pt idx="326">
                  <c:v>246.3175</c:v>
                </c:pt>
                <c:pt idx="327">
                  <c:v>226.707</c:v>
                </c:pt>
                <c:pt idx="328">
                  <c:v>211.809</c:v>
                </c:pt>
                <c:pt idx="329">
                  <c:v>185.536</c:v>
                </c:pt>
                <c:pt idx="330">
                  <c:v>173.264</c:v>
                </c:pt>
                <c:pt idx="331">
                  <c:v>171.34</c:v>
                </c:pt>
                <c:pt idx="332">
                  <c:v>172.6075</c:v>
                </c:pt>
                <c:pt idx="333">
                  <c:v>187.4405</c:v>
                </c:pt>
                <c:pt idx="334">
                  <c:v>201.7665</c:v>
                </c:pt>
                <c:pt idx="335">
                  <c:v>205.803</c:v>
                </c:pt>
                <c:pt idx="336">
                  <c:v>210.652</c:v>
                </c:pt>
                <c:pt idx="337">
                  <c:v>216.021</c:v>
                </c:pt>
                <c:pt idx="338">
                  <c:v>208.559</c:v>
                </c:pt>
                <c:pt idx="339">
                  <c:v>203.892</c:v>
                </c:pt>
                <c:pt idx="340">
                  <c:v>206.336</c:v>
                </c:pt>
                <c:pt idx="341">
                  <c:v>207.259</c:v>
                </c:pt>
                <c:pt idx="342">
                  <c:v>210.535</c:v>
                </c:pt>
                <c:pt idx="343">
                  <c:v>214.123</c:v>
                </c:pt>
                <c:pt idx="344">
                  <c:v>216.229</c:v>
                </c:pt>
                <c:pt idx="345">
                  <c:v>213.863</c:v>
                </c:pt>
                <c:pt idx="346">
                  <c:v>207.324</c:v>
                </c:pt>
                <c:pt idx="347">
                  <c:v>204.165</c:v>
                </c:pt>
                <c:pt idx="348">
                  <c:v>200.031</c:v>
                </c:pt>
                <c:pt idx="349">
                  <c:v>199.2835</c:v>
                </c:pt>
                <c:pt idx="350">
                  <c:v>200.5965</c:v>
                </c:pt>
                <c:pt idx="351">
                  <c:v>202.475</c:v>
                </c:pt>
                <c:pt idx="352">
                  <c:v>204.828</c:v>
                </c:pt>
                <c:pt idx="353">
                  <c:v>208.546</c:v>
                </c:pt>
                <c:pt idx="354">
                  <c:v>208.2015</c:v>
                </c:pt>
                <c:pt idx="355">
                  <c:v>203.7945</c:v>
                </c:pt>
                <c:pt idx="356">
                  <c:v>199.134</c:v>
                </c:pt>
                <c:pt idx="357">
                  <c:v>195.182</c:v>
                </c:pt>
                <c:pt idx="358">
                  <c:v>190.8205</c:v>
                </c:pt>
                <c:pt idx="359">
                  <c:v>188.5975</c:v>
                </c:pt>
                <c:pt idx="360">
                  <c:v>190.3265</c:v>
                </c:pt>
                <c:pt idx="361">
                  <c:v>194.532</c:v>
                </c:pt>
                <c:pt idx="362">
                  <c:v>198.419</c:v>
                </c:pt>
                <c:pt idx="363">
                  <c:v>202.0135</c:v>
                </c:pt>
                <c:pt idx="364">
                  <c:v>204.6395</c:v>
                </c:pt>
                <c:pt idx="365">
                  <c:v>205.4325</c:v>
                </c:pt>
                <c:pt idx="366">
                  <c:v>200.59</c:v>
                </c:pt>
                <c:pt idx="367">
                  <c:v>195.065</c:v>
                </c:pt>
                <c:pt idx="368">
                  <c:v>189.124</c:v>
                </c:pt>
                <c:pt idx="369">
                  <c:v>183.69</c:v>
                </c:pt>
                <c:pt idx="370">
                  <c:v>178.256</c:v>
                </c:pt>
                <c:pt idx="371">
                  <c:v>176.6895</c:v>
                </c:pt>
                <c:pt idx="372">
                  <c:v>175.8705</c:v>
                </c:pt>
                <c:pt idx="373">
                  <c:v>175.7795</c:v>
                </c:pt>
                <c:pt idx="374">
                  <c:v>176.4425</c:v>
                </c:pt>
                <c:pt idx="375">
                  <c:v>176.8845</c:v>
                </c:pt>
                <c:pt idx="376">
                  <c:v>177.307</c:v>
                </c:pt>
                <c:pt idx="377">
                  <c:v>174.759</c:v>
                </c:pt>
                <c:pt idx="378">
                  <c:v>175.253</c:v>
                </c:pt>
                <c:pt idx="379">
                  <c:v>178.789</c:v>
                </c:pt>
                <c:pt idx="380">
                  <c:v>182.559</c:v>
                </c:pt>
                <c:pt idx="381">
                  <c:v>182.962</c:v>
                </c:pt>
                <c:pt idx="382">
                  <c:v>186.316</c:v>
                </c:pt>
                <c:pt idx="383">
                  <c:v>189.878</c:v>
                </c:pt>
                <c:pt idx="384">
                  <c:v>190.086</c:v>
                </c:pt>
                <c:pt idx="385">
                  <c:v>187.304</c:v>
                </c:pt>
                <c:pt idx="386">
                  <c:v>192.621</c:v>
                </c:pt>
                <c:pt idx="387">
                  <c:v>197.5415</c:v>
                </c:pt>
                <c:pt idx="388">
                  <c:v>198.549</c:v>
                </c:pt>
                <c:pt idx="389">
                  <c:v>200.0245</c:v>
                </c:pt>
                <c:pt idx="390">
                  <c:v>204.0545</c:v>
                </c:pt>
                <c:pt idx="391">
                  <c:v>203.3525</c:v>
                </c:pt>
                <c:pt idx="392">
                  <c:v>202.02</c:v>
                </c:pt>
                <c:pt idx="393">
                  <c:v>201.4415</c:v>
                </c:pt>
                <c:pt idx="394">
                  <c:v>200.408</c:v>
                </c:pt>
                <c:pt idx="395">
                  <c:v>199.407</c:v>
                </c:pt>
                <c:pt idx="396">
                  <c:v>199.16</c:v>
                </c:pt>
                <c:pt idx="397">
                  <c:v>201.669</c:v>
                </c:pt>
                <c:pt idx="398">
                  <c:v>203.385</c:v>
                </c:pt>
                <c:pt idx="399">
                  <c:v>208.832</c:v>
                </c:pt>
                <c:pt idx="400">
                  <c:v>218.842</c:v>
                </c:pt>
                <c:pt idx="401">
                  <c:v>232.219</c:v>
                </c:pt>
                <c:pt idx="402">
                  <c:v>243.867</c:v>
                </c:pt>
                <c:pt idx="403">
                  <c:v>245.3815</c:v>
                </c:pt>
                <c:pt idx="404">
                  <c:v>242.7685</c:v>
                </c:pt>
                <c:pt idx="405">
                  <c:v>234.5525</c:v>
                </c:pt>
                <c:pt idx="406">
                  <c:v>221.52</c:v>
                </c:pt>
                <c:pt idx="407">
                  <c:v>208.481</c:v>
                </c:pt>
                <c:pt idx="408">
                  <c:v>206.2125</c:v>
                </c:pt>
                <c:pt idx="409">
                  <c:v>204.5745</c:v>
                </c:pt>
                <c:pt idx="410">
                  <c:v>201.799</c:v>
                </c:pt>
                <c:pt idx="411">
                  <c:v>192.3025</c:v>
                </c:pt>
                <c:pt idx="412">
                  <c:v>187.4405</c:v>
                </c:pt>
                <c:pt idx="413">
                  <c:v>185.3605</c:v>
                </c:pt>
                <c:pt idx="414">
                  <c:v>182.884</c:v>
                </c:pt>
                <c:pt idx="415">
                  <c:v>182.8255</c:v>
                </c:pt>
                <c:pt idx="416">
                  <c:v>190.8855</c:v>
                </c:pt>
                <c:pt idx="417">
                  <c:v>194.3175</c:v>
                </c:pt>
                <c:pt idx="418">
                  <c:v>194.7205</c:v>
                </c:pt>
                <c:pt idx="419">
                  <c:v>195.6695</c:v>
                </c:pt>
                <c:pt idx="420">
                  <c:v>191.4835</c:v>
                </c:pt>
                <c:pt idx="421">
                  <c:v>181.3435</c:v>
                </c:pt>
                <c:pt idx="422">
                  <c:v>165.9515</c:v>
                </c:pt>
                <c:pt idx="423">
                  <c:v>150.5595</c:v>
                </c:pt>
                <c:pt idx="424">
                  <c:v>134.277</c:v>
                </c:pt>
                <c:pt idx="425">
                  <c:v>122.785</c:v>
                </c:pt>
                <c:pt idx="426">
                  <c:v>126.035</c:v>
                </c:pt>
                <c:pt idx="427">
                  <c:v>131.6965</c:v>
                </c:pt>
                <c:pt idx="428">
                  <c:v>134.4915</c:v>
                </c:pt>
                <c:pt idx="429">
                  <c:v>133.003</c:v>
                </c:pt>
                <c:pt idx="430">
                  <c:v>131.482</c:v>
                </c:pt>
                <c:pt idx="431">
                  <c:v>124.0655</c:v>
                </c:pt>
                <c:pt idx="432">
                  <c:v>121.186</c:v>
                </c:pt>
                <c:pt idx="433">
                  <c:v>120.731</c:v>
                </c:pt>
                <c:pt idx="434">
                  <c:v>124.6115</c:v>
                </c:pt>
                <c:pt idx="435">
                  <c:v>127.8355</c:v>
                </c:pt>
                <c:pt idx="436">
                  <c:v>127.7835</c:v>
                </c:pt>
                <c:pt idx="437">
                  <c:v>126.0415</c:v>
                </c:pt>
                <c:pt idx="438">
                  <c:v>124.7675</c:v>
                </c:pt>
                <c:pt idx="439">
                  <c:v>123.9355</c:v>
                </c:pt>
                <c:pt idx="440">
                  <c:v>123.565</c:v>
                </c:pt>
                <c:pt idx="441">
                  <c:v>122.0245</c:v>
                </c:pt>
                <c:pt idx="442">
                  <c:v>122.551</c:v>
                </c:pt>
                <c:pt idx="443">
                  <c:v>124.813</c:v>
                </c:pt>
                <c:pt idx="444">
                  <c:v>125.879</c:v>
                </c:pt>
                <c:pt idx="445">
                  <c:v>127.6665</c:v>
                </c:pt>
                <c:pt idx="446">
                  <c:v>130.3185</c:v>
                </c:pt>
                <c:pt idx="447">
                  <c:v>131.3715</c:v>
                </c:pt>
                <c:pt idx="448">
                  <c:v>131.1375</c:v>
                </c:pt>
                <c:pt idx="449">
                  <c:v>137.5725</c:v>
                </c:pt>
                <c:pt idx="450">
                  <c:v>144.0075</c:v>
                </c:pt>
                <c:pt idx="451">
                  <c:v>146.0355</c:v>
                </c:pt>
                <c:pt idx="452">
                  <c:v>147.589</c:v>
                </c:pt>
                <c:pt idx="453">
                  <c:v>153.205</c:v>
                </c:pt>
                <c:pt idx="454">
                  <c:v>153.348</c:v>
                </c:pt>
                <c:pt idx="455">
                  <c:v>153.491</c:v>
                </c:pt>
                <c:pt idx="456">
                  <c:v>156.585</c:v>
                </c:pt>
                <c:pt idx="457">
                  <c:v>159.6335</c:v>
                </c:pt>
                <c:pt idx="458">
                  <c:v>164.1185</c:v>
                </c:pt>
                <c:pt idx="459">
                  <c:v>167.9015</c:v>
                </c:pt>
                <c:pt idx="460">
                  <c:v>171.3465</c:v>
                </c:pt>
                <c:pt idx="461">
                  <c:v>180.752</c:v>
                </c:pt>
                <c:pt idx="462">
                  <c:v>189.8975</c:v>
                </c:pt>
                <c:pt idx="463">
                  <c:v>195.3575</c:v>
                </c:pt>
                <c:pt idx="464">
                  <c:v>204.9125</c:v>
                </c:pt>
                <c:pt idx="465">
                  <c:v>221.4355</c:v>
                </c:pt>
                <c:pt idx="466">
                  <c:v>230.932</c:v>
                </c:pt>
                <c:pt idx="467">
                  <c:v>238.225</c:v>
                </c:pt>
                <c:pt idx="468">
                  <c:v>244.569</c:v>
                </c:pt>
                <c:pt idx="469">
                  <c:v>250</c:v>
                </c:pt>
                <c:pt idx="470">
                  <c:v>250</c:v>
                </c:pt>
                <c:pt idx="471">
                  <c:v>249.8145</c:v>
                </c:pt>
                <c:pt idx="472">
                  <c:v>247.5135</c:v>
                </c:pt>
                <c:pt idx="473">
                  <c:v>241.254</c:v>
                </c:pt>
                <c:pt idx="474">
                  <c:v>232.8885</c:v>
                </c:pt>
                <c:pt idx="475">
                  <c:v>221.5005</c:v>
                </c:pt>
                <c:pt idx="476">
                  <c:v>215.6245</c:v>
                </c:pt>
                <c:pt idx="477">
                  <c:v>219.7195</c:v>
                </c:pt>
                <c:pt idx="478">
                  <c:v>221.637</c:v>
                </c:pt>
                <c:pt idx="479">
                  <c:v>223.756</c:v>
                </c:pt>
                <c:pt idx="480">
                  <c:v>226.044</c:v>
                </c:pt>
                <c:pt idx="481">
                  <c:v>228.0005</c:v>
                </c:pt>
                <c:pt idx="482">
                  <c:v>221.2535</c:v>
                </c:pt>
                <c:pt idx="483">
                  <c:v>220.6165</c:v>
                </c:pt>
                <c:pt idx="484">
                  <c:v>220.48</c:v>
                </c:pt>
                <c:pt idx="485">
                  <c:v>223.106</c:v>
                </c:pt>
                <c:pt idx="486">
                  <c:v>227.0385</c:v>
                </c:pt>
                <c:pt idx="487">
                  <c:v>220.532</c:v>
                </c:pt>
                <c:pt idx="488">
                  <c:v>209.3065</c:v>
                </c:pt>
                <c:pt idx="489">
                  <c:v>197.093</c:v>
                </c:pt>
                <c:pt idx="490">
                  <c:v>181.805</c:v>
                </c:pt>
                <c:pt idx="491">
                  <c:v>166.4715</c:v>
                </c:pt>
                <c:pt idx="492">
                  <c:v>162.916</c:v>
                </c:pt>
                <c:pt idx="493">
                  <c:v>162.5195</c:v>
                </c:pt>
                <c:pt idx="494">
                  <c:v>161.5705</c:v>
                </c:pt>
                <c:pt idx="495">
                  <c:v>160.6995</c:v>
                </c:pt>
                <c:pt idx="496">
                  <c:v>159.718</c:v>
                </c:pt>
                <c:pt idx="497">
                  <c:v>158.574</c:v>
                </c:pt>
                <c:pt idx="498">
                  <c:v>157.222</c:v>
                </c:pt>
                <c:pt idx="499">
                  <c:v>155.8505</c:v>
                </c:pt>
                <c:pt idx="500">
                  <c:v>154.9665</c:v>
                </c:pt>
                <c:pt idx="501">
                  <c:v>154.1345</c:v>
                </c:pt>
                <c:pt idx="502">
                  <c:v>154.2515</c:v>
                </c:pt>
                <c:pt idx="503">
                  <c:v>155.6035</c:v>
                </c:pt>
                <c:pt idx="504">
                  <c:v>156.923</c:v>
                </c:pt>
                <c:pt idx="505">
                  <c:v>158.301</c:v>
                </c:pt>
                <c:pt idx="506">
                  <c:v>160.667</c:v>
                </c:pt>
                <c:pt idx="507">
                  <c:v>161.473</c:v>
                </c:pt>
                <c:pt idx="508">
                  <c:v>160.1925</c:v>
                </c:pt>
                <c:pt idx="509">
                  <c:v>156.7475</c:v>
                </c:pt>
                <c:pt idx="510">
                  <c:v>151.723</c:v>
                </c:pt>
                <c:pt idx="511">
                  <c:v>145.483</c:v>
                </c:pt>
                <c:pt idx="512">
                  <c:v>137.67</c:v>
                </c:pt>
                <c:pt idx="513">
                  <c:v>131.131</c:v>
                </c:pt>
                <c:pt idx="514">
                  <c:v>126.9515</c:v>
                </c:pt>
                <c:pt idx="515">
                  <c:v>124.163</c:v>
                </c:pt>
                <c:pt idx="516">
                  <c:v>123.084</c:v>
                </c:pt>
                <c:pt idx="517">
                  <c:v>123.617</c:v>
                </c:pt>
                <c:pt idx="518">
                  <c:v>123.4415</c:v>
                </c:pt>
                <c:pt idx="519">
                  <c:v>123.344</c:v>
                </c:pt>
                <c:pt idx="520">
                  <c:v>124.527</c:v>
                </c:pt>
                <c:pt idx="521">
                  <c:v>127.153</c:v>
                </c:pt>
                <c:pt idx="522">
                  <c:v>131.027</c:v>
                </c:pt>
                <c:pt idx="523">
                  <c:v>135.9735</c:v>
                </c:pt>
                <c:pt idx="524">
                  <c:v>141.1215</c:v>
                </c:pt>
                <c:pt idx="525">
                  <c:v>145.8665</c:v>
                </c:pt>
                <c:pt idx="526">
                  <c:v>143.806</c:v>
                </c:pt>
                <c:pt idx="527">
                  <c:v>136.942</c:v>
                </c:pt>
                <c:pt idx="528">
                  <c:v>132.769</c:v>
                </c:pt>
                <c:pt idx="529">
                  <c:v>130.182</c:v>
                </c:pt>
                <c:pt idx="530">
                  <c:v>129.025</c:v>
                </c:pt>
                <c:pt idx="531">
                  <c:v>132.6195</c:v>
                </c:pt>
                <c:pt idx="532">
                  <c:v>141.375</c:v>
                </c:pt>
                <c:pt idx="533">
                  <c:v>147.1795</c:v>
                </c:pt>
                <c:pt idx="534">
                  <c:v>151.8335</c:v>
                </c:pt>
                <c:pt idx="535">
                  <c:v>154.3815</c:v>
                </c:pt>
                <c:pt idx="536">
                  <c:v>159.5555</c:v>
                </c:pt>
                <c:pt idx="537">
                  <c:v>169.3835</c:v>
                </c:pt>
                <c:pt idx="538">
                  <c:v>175.292</c:v>
                </c:pt>
                <c:pt idx="539">
                  <c:v>172.978</c:v>
                </c:pt>
                <c:pt idx="540">
                  <c:v>171.262</c:v>
                </c:pt>
                <c:pt idx="541">
                  <c:v>166.959</c:v>
                </c:pt>
                <c:pt idx="542">
                  <c:v>161.6615</c:v>
                </c:pt>
                <c:pt idx="543">
                  <c:v>156.741</c:v>
                </c:pt>
                <c:pt idx="544">
                  <c:v>164.6645</c:v>
                </c:pt>
                <c:pt idx="545">
                  <c:v>170.3975</c:v>
                </c:pt>
                <c:pt idx="546">
                  <c:v>175.968</c:v>
                </c:pt>
                <c:pt idx="547">
                  <c:v>173.03</c:v>
                </c:pt>
                <c:pt idx="548">
                  <c:v>172.7895</c:v>
                </c:pt>
                <c:pt idx="549">
                  <c:v>166.8225</c:v>
                </c:pt>
                <c:pt idx="550">
                  <c:v>161.9475</c:v>
                </c:pt>
                <c:pt idx="551">
                  <c:v>157.144</c:v>
                </c:pt>
                <c:pt idx="552">
                  <c:v>157.014</c:v>
                </c:pt>
                <c:pt idx="553">
                  <c:v>157.6575</c:v>
                </c:pt>
                <c:pt idx="554">
                  <c:v>157.924</c:v>
                </c:pt>
                <c:pt idx="555">
                  <c:v>156.416</c:v>
                </c:pt>
                <c:pt idx="556">
                  <c:v>154.167</c:v>
                </c:pt>
                <c:pt idx="557">
                  <c:v>151.229</c:v>
                </c:pt>
                <c:pt idx="558">
                  <c:v>148.291</c:v>
                </c:pt>
                <c:pt idx="559">
                  <c:v>146.185</c:v>
                </c:pt>
                <c:pt idx="560">
                  <c:v>146.185</c:v>
                </c:pt>
                <c:pt idx="561">
                  <c:v>146.185</c:v>
                </c:pt>
                <c:pt idx="562">
                  <c:v>146.185</c:v>
                </c:pt>
                <c:pt idx="563">
                  <c:v>141.8365</c:v>
                </c:pt>
                <c:pt idx="564">
                  <c:v>138.8725</c:v>
                </c:pt>
                <c:pt idx="565">
                  <c:v>135.9085</c:v>
                </c:pt>
                <c:pt idx="566">
                  <c:v>134.6085</c:v>
                </c:pt>
                <c:pt idx="567">
                  <c:v>133.3085</c:v>
                </c:pt>
                <c:pt idx="568">
                  <c:v>139.672</c:v>
                </c:pt>
                <c:pt idx="569">
                  <c:v>144.911</c:v>
                </c:pt>
                <c:pt idx="570">
                  <c:v>150.1305</c:v>
                </c:pt>
                <c:pt idx="571">
                  <c:v>153.608</c:v>
                </c:pt>
                <c:pt idx="572">
                  <c:v>156.988</c:v>
                </c:pt>
                <c:pt idx="573">
                  <c:v>157.027</c:v>
                </c:pt>
                <c:pt idx="574">
                  <c:v>157.508</c:v>
                </c:pt>
                <c:pt idx="575">
                  <c:v>158.132</c:v>
                </c:pt>
                <c:pt idx="576">
                  <c:v>158.2295</c:v>
                </c:pt>
                <c:pt idx="577">
                  <c:v>158.4375</c:v>
                </c:pt>
                <c:pt idx="578">
                  <c:v>158.6195</c:v>
                </c:pt>
                <c:pt idx="579">
                  <c:v>158.0865</c:v>
                </c:pt>
                <c:pt idx="580">
                  <c:v>157.43</c:v>
                </c:pt>
                <c:pt idx="581">
                  <c:v>157.326</c:v>
                </c:pt>
                <c:pt idx="582">
                  <c:v>157.209</c:v>
                </c:pt>
                <c:pt idx="583">
                  <c:v>157.235</c:v>
                </c:pt>
                <c:pt idx="584">
                  <c:v>157.339</c:v>
                </c:pt>
                <c:pt idx="585">
                  <c:v>157.443</c:v>
                </c:pt>
                <c:pt idx="586">
                  <c:v>157.638</c:v>
                </c:pt>
                <c:pt idx="587">
                  <c:v>157.846</c:v>
                </c:pt>
                <c:pt idx="588">
                  <c:v>157.9695</c:v>
                </c:pt>
                <c:pt idx="589">
                  <c:v>158.0215</c:v>
                </c:pt>
                <c:pt idx="590">
                  <c:v>158.0735</c:v>
                </c:pt>
                <c:pt idx="591">
                  <c:v>158.0865</c:v>
                </c:pt>
                <c:pt idx="592">
                  <c:v>158.0865</c:v>
                </c:pt>
                <c:pt idx="593">
                  <c:v>150.787</c:v>
                </c:pt>
                <c:pt idx="594">
                  <c:v>146.9455</c:v>
                </c:pt>
                <c:pt idx="595">
                  <c:v>145.3595</c:v>
                </c:pt>
                <c:pt idx="596">
                  <c:v>142.5775</c:v>
                </c:pt>
                <c:pt idx="597">
                  <c:v>142.0965</c:v>
                </c:pt>
                <c:pt idx="598">
                  <c:v>148.9605</c:v>
                </c:pt>
                <c:pt idx="599">
                  <c:v>152.425</c:v>
                </c:pt>
                <c:pt idx="600">
                  <c:v>153.634</c:v>
                </c:pt>
                <c:pt idx="601">
                  <c:v>156.3835</c:v>
                </c:pt>
                <c:pt idx="602">
                  <c:v>156.8775</c:v>
                </c:pt>
                <c:pt idx="603">
                  <c:v>162.6495</c:v>
                </c:pt>
                <c:pt idx="604">
                  <c:v>165.75</c:v>
                </c:pt>
                <c:pt idx="605">
                  <c:v>166.725</c:v>
                </c:pt>
                <c:pt idx="606">
                  <c:v>177.4435</c:v>
                </c:pt>
                <c:pt idx="607">
                  <c:v>185.601</c:v>
                </c:pt>
                <c:pt idx="608">
                  <c:v>185.913</c:v>
                </c:pt>
                <c:pt idx="609">
                  <c:v>199.4655</c:v>
                </c:pt>
                <c:pt idx="610">
                  <c:v>203.606</c:v>
                </c:pt>
                <c:pt idx="611">
                  <c:v>197.418</c:v>
                </c:pt>
                <c:pt idx="612">
                  <c:v>193.7455</c:v>
                </c:pt>
                <c:pt idx="613">
                  <c:v>192.0165</c:v>
                </c:pt>
                <c:pt idx="614">
                  <c:v>178.516</c:v>
                </c:pt>
                <c:pt idx="615">
                  <c:v>177.307</c:v>
                </c:pt>
                <c:pt idx="616">
                  <c:v>176.969</c:v>
                </c:pt>
                <c:pt idx="617">
                  <c:v>176.631</c:v>
                </c:pt>
                <c:pt idx="618">
                  <c:v>176.592</c:v>
                </c:pt>
                <c:pt idx="619">
                  <c:v>176.8325</c:v>
                </c:pt>
                <c:pt idx="620">
                  <c:v>175.188</c:v>
                </c:pt>
                <c:pt idx="621">
                  <c:v>172.653</c:v>
                </c:pt>
                <c:pt idx="622">
                  <c:v>169.8645</c:v>
                </c:pt>
                <c:pt idx="623">
                  <c:v>166.686</c:v>
                </c:pt>
                <c:pt idx="624">
                  <c:v>164.073</c:v>
                </c:pt>
                <c:pt idx="625">
                  <c:v>162.3375</c:v>
                </c:pt>
                <c:pt idx="626">
                  <c:v>160.6735</c:v>
                </c:pt>
                <c:pt idx="627">
                  <c:v>159.289</c:v>
                </c:pt>
                <c:pt idx="628">
                  <c:v>157.6965</c:v>
                </c:pt>
                <c:pt idx="629">
                  <c:v>156.819</c:v>
                </c:pt>
                <c:pt idx="630">
                  <c:v>157.9175</c:v>
                </c:pt>
                <c:pt idx="631">
                  <c:v>158.496</c:v>
                </c:pt>
                <c:pt idx="632">
                  <c:v>158.171</c:v>
                </c:pt>
                <c:pt idx="633">
                  <c:v>158.561</c:v>
                </c:pt>
                <c:pt idx="634">
                  <c:v>159.432</c:v>
                </c:pt>
                <c:pt idx="635">
                  <c:v>159.458</c:v>
                </c:pt>
                <c:pt idx="636">
                  <c:v>159.5815</c:v>
                </c:pt>
                <c:pt idx="637">
                  <c:v>159.9715</c:v>
                </c:pt>
                <c:pt idx="638">
                  <c:v>160.5565</c:v>
                </c:pt>
                <c:pt idx="639">
                  <c:v>160.147</c:v>
                </c:pt>
                <c:pt idx="640">
                  <c:v>158.054</c:v>
                </c:pt>
                <c:pt idx="641">
                  <c:v>157.209</c:v>
                </c:pt>
                <c:pt idx="642">
                  <c:v>156.4745</c:v>
                </c:pt>
                <c:pt idx="643">
                  <c:v>155.2005</c:v>
                </c:pt>
                <c:pt idx="644">
                  <c:v>154.0305</c:v>
                </c:pt>
                <c:pt idx="645">
                  <c:v>153.6665</c:v>
                </c:pt>
                <c:pt idx="646">
                  <c:v>152.7695</c:v>
                </c:pt>
                <c:pt idx="647">
                  <c:v>153.452</c:v>
                </c:pt>
                <c:pt idx="648">
                  <c:v>154.817</c:v>
                </c:pt>
                <c:pt idx="649">
                  <c:v>156.143</c:v>
                </c:pt>
                <c:pt idx="650">
                  <c:v>157.131</c:v>
                </c:pt>
                <c:pt idx="651">
                  <c:v>157.716</c:v>
                </c:pt>
                <c:pt idx="652">
                  <c:v>157.391</c:v>
                </c:pt>
                <c:pt idx="653">
                  <c:v>157.053</c:v>
                </c:pt>
                <c:pt idx="654">
                  <c:v>156.546</c:v>
                </c:pt>
                <c:pt idx="655">
                  <c:v>156.1755</c:v>
                </c:pt>
                <c:pt idx="656">
                  <c:v>155.9025</c:v>
                </c:pt>
                <c:pt idx="657">
                  <c:v>155.4475</c:v>
                </c:pt>
                <c:pt idx="658">
                  <c:v>153.4195</c:v>
                </c:pt>
                <c:pt idx="659">
                  <c:v>150.1955</c:v>
                </c:pt>
                <c:pt idx="660">
                  <c:v>150.085</c:v>
                </c:pt>
                <c:pt idx="661">
                  <c:v>151.073</c:v>
                </c:pt>
                <c:pt idx="662">
                  <c:v>152.971</c:v>
                </c:pt>
                <c:pt idx="663">
                  <c:v>156.026</c:v>
                </c:pt>
                <c:pt idx="664">
                  <c:v>160.485</c:v>
                </c:pt>
                <c:pt idx="665">
                  <c:v>160.953</c:v>
                </c:pt>
                <c:pt idx="666">
                  <c:v>160.524</c:v>
                </c:pt>
                <c:pt idx="667">
                  <c:v>158.964</c:v>
                </c:pt>
                <c:pt idx="668">
                  <c:v>157.417</c:v>
                </c:pt>
                <c:pt idx="669">
                  <c:v>155.87</c:v>
                </c:pt>
                <c:pt idx="670">
                  <c:v>155.9545</c:v>
                </c:pt>
                <c:pt idx="671">
                  <c:v>156.6695</c:v>
                </c:pt>
                <c:pt idx="672">
                  <c:v>157.885</c:v>
                </c:pt>
                <c:pt idx="673">
                  <c:v>159.536</c:v>
                </c:pt>
                <c:pt idx="674">
                  <c:v>161.2</c:v>
                </c:pt>
                <c:pt idx="675">
                  <c:v>162.3115</c:v>
                </c:pt>
                <c:pt idx="676">
                  <c:v>163.1695</c:v>
                </c:pt>
                <c:pt idx="677">
                  <c:v>163.761</c:v>
                </c:pt>
                <c:pt idx="678">
                  <c:v>161.421</c:v>
                </c:pt>
                <c:pt idx="679">
                  <c:v>159.6855</c:v>
                </c:pt>
                <c:pt idx="680">
                  <c:v>158.561</c:v>
                </c:pt>
                <c:pt idx="681">
                  <c:v>157.04</c:v>
                </c:pt>
                <c:pt idx="682">
                  <c:v>154.986</c:v>
                </c:pt>
                <c:pt idx="683">
                  <c:v>155.376</c:v>
                </c:pt>
                <c:pt idx="684">
                  <c:v>154.999</c:v>
                </c:pt>
                <c:pt idx="685">
                  <c:v>154.4985</c:v>
                </c:pt>
                <c:pt idx="686">
                  <c:v>154.258</c:v>
                </c:pt>
                <c:pt idx="687">
                  <c:v>155.467</c:v>
                </c:pt>
                <c:pt idx="688">
                  <c:v>161.0375</c:v>
                </c:pt>
                <c:pt idx="689">
                  <c:v>172.7245</c:v>
                </c:pt>
                <c:pt idx="690">
                  <c:v>186.5695</c:v>
                </c:pt>
                <c:pt idx="691">
                  <c:v>197.457</c:v>
                </c:pt>
                <c:pt idx="692">
                  <c:v>198.51</c:v>
                </c:pt>
                <c:pt idx="693">
                  <c:v>194.038</c:v>
                </c:pt>
                <c:pt idx="694">
                  <c:v>184.9575</c:v>
                </c:pt>
                <c:pt idx="695">
                  <c:v>175.058</c:v>
                </c:pt>
                <c:pt idx="696">
                  <c:v>166.257</c:v>
                </c:pt>
                <c:pt idx="697">
                  <c:v>165.3275</c:v>
                </c:pt>
                <c:pt idx="698">
                  <c:v>166.322</c:v>
                </c:pt>
                <c:pt idx="699">
                  <c:v>165.1</c:v>
                </c:pt>
                <c:pt idx="700">
                  <c:v>173.329</c:v>
                </c:pt>
                <c:pt idx="701">
                  <c:v>183.0335</c:v>
                </c:pt>
                <c:pt idx="702">
                  <c:v>186.5825</c:v>
                </c:pt>
                <c:pt idx="703">
                  <c:v>193.5635</c:v>
                </c:pt>
                <c:pt idx="704">
                  <c:v>201.4545</c:v>
                </c:pt>
                <c:pt idx="705">
                  <c:v>189.267</c:v>
                </c:pt>
                <c:pt idx="706">
                  <c:v>176.839</c:v>
                </c:pt>
                <c:pt idx="707">
                  <c:v>171.5545</c:v>
                </c:pt>
                <c:pt idx="708">
                  <c:v>162.3895</c:v>
                </c:pt>
                <c:pt idx="709">
                  <c:v>153.1985</c:v>
                </c:pt>
                <c:pt idx="710">
                  <c:v>152.7305</c:v>
                </c:pt>
                <c:pt idx="711">
                  <c:v>152.581</c:v>
                </c:pt>
                <c:pt idx="712">
                  <c:v>161.824</c:v>
                </c:pt>
                <c:pt idx="713">
                  <c:v>151.97</c:v>
                </c:pt>
                <c:pt idx="714">
                  <c:v>152.36</c:v>
                </c:pt>
                <c:pt idx="715">
                  <c:v>144.157</c:v>
                </c:pt>
                <c:pt idx="716">
                  <c:v>144.6055</c:v>
                </c:pt>
                <c:pt idx="717">
                  <c:v>144.3065</c:v>
                </c:pt>
                <c:pt idx="718">
                  <c:v>163.1305</c:v>
                </c:pt>
                <c:pt idx="719">
                  <c:v>171.7365</c:v>
                </c:pt>
                <c:pt idx="720">
                  <c:v>180.778</c:v>
                </c:pt>
                <c:pt idx="721">
                  <c:v>175.201</c:v>
                </c:pt>
                <c:pt idx="722">
                  <c:v>163.085</c:v>
                </c:pt>
                <c:pt idx="723">
                  <c:v>149.942</c:v>
                </c:pt>
                <c:pt idx="724">
                  <c:v>136.929</c:v>
                </c:pt>
                <c:pt idx="725">
                  <c:v>131.586</c:v>
                </c:pt>
                <c:pt idx="726">
                  <c:v>132.275</c:v>
                </c:pt>
                <c:pt idx="727">
                  <c:v>131.8135</c:v>
                </c:pt>
                <c:pt idx="728">
                  <c:v>133.6465</c:v>
                </c:pt>
                <c:pt idx="729">
                  <c:v>135.2975</c:v>
                </c:pt>
                <c:pt idx="730">
                  <c:v>137.5205</c:v>
                </c:pt>
                <c:pt idx="731">
                  <c:v>139.75</c:v>
                </c:pt>
                <c:pt idx="732">
                  <c:v>141.193</c:v>
                </c:pt>
                <c:pt idx="733">
                  <c:v>141.44</c:v>
                </c:pt>
                <c:pt idx="734">
                  <c:v>141.6285</c:v>
                </c:pt>
                <c:pt idx="735">
                  <c:v>141.947</c:v>
                </c:pt>
                <c:pt idx="736">
                  <c:v>142.454</c:v>
                </c:pt>
                <c:pt idx="737">
                  <c:v>153.6145</c:v>
                </c:pt>
                <c:pt idx="738">
                  <c:v>159.2825</c:v>
                </c:pt>
                <c:pt idx="739">
                  <c:v>159.64</c:v>
                </c:pt>
                <c:pt idx="740">
                  <c:v>170.677</c:v>
                </c:pt>
                <c:pt idx="741">
                  <c:v>170.768</c:v>
                </c:pt>
                <c:pt idx="742">
                  <c:v>160.095</c:v>
                </c:pt>
                <c:pt idx="743">
                  <c:v>153.179</c:v>
                </c:pt>
                <c:pt idx="744">
                  <c:v>154.674</c:v>
                </c:pt>
                <c:pt idx="745">
                  <c:v>148.356</c:v>
                </c:pt>
                <c:pt idx="746">
                  <c:v>151.5475</c:v>
                </c:pt>
                <c:pt idx="747">
                  <c:v>151.8985</c:v>
                </c:pt>
                <c:pt idx="748">
                  <c:v>152.6525</c:v>
                </c:pt>
                <c:pt idx="749">
                  <c:v>150.15</c:v>
                </c:pt>
                <c:pt idx="750">
                  <c:v>151.073</c:v>
                </c:pt>
                <c:pt idx="751">
                  <c:v>158.626</c:v>
                </c:pt>
                <c:pt idx="752">
                  <c:v>169.0455</c:v>
                </c:pt>
                <c:pt idx="753">
                  <c:v>180.6675</c:v>
                </c:pt>
                <c:pt idx="754">
                  <c:v>187.811</c:v>
                </c:pt>
                <c:pt idx="755">
                  <c:v>207.636</c:v>
                </c:pt>
                <c:pt idx="756">
                  <c:v>214.8835</c:v>
                </c:pt>
                <c:pt idx="757">
                  <c:v>214.89</c:v>
                </c:pt>
                <c:pt idx="758">
                  <c:v>228.449</c:v>
                </c:pt>
                <c:pt idx="759">
                  <c:v>216.658</c:v>
                </c:pt>
                <c:pt idx="760">
                  <c:v>191.36</c:v>
                </c:pt>
                <c:pt idx="761">
                  <c:v>173.3225</c:v>
                </c:pt>
                <c:pt idx="762">
                  <c:v>162.5715</c:v>
                </c:pt>
                <c:pt idx="763">
                  <c:v>143.507</c:v>
                </c:pt>
                <c:pt idx="764">
                  <c:v>154.518</c:v>
                </c:pt>
                <c:pt idx="765">
                  <c:v>178.737</c:v>
                </c:pt>
                <c:pt idx="766">
                  <c:v>192.7705</c:v>
                </c:pt>
                <c:pt idx="767">
                  <c:v>206.8105</c:v>
                </c:pt>
                <c:pt idx="768">
                  <c:v>226.0765</c:v>
                </c:pt>
                <c:pt idx="769">
                  <c:v>220.7985</c:v>
                </c:pt>
                <c:pt idx="770">
                  <c:v>195.3055</c:v>
                </c:pt>
                <c:pt idx="771">
                  <c:v>180.8105</c:v>
                </c:pt>
                <c:pt idx="772">
                  <c:v>164.086</c:v>
                </c:pt>
                <c:pt idx="773">
                  <c:v>134.2965</c:v>
                </c:pt>
                <c:pt idx="774">
                  <c:v>129.0185</c:v>
                </c:pt>
                <c:pt idx="775">
                  <c:v>133.6465</c:v>
                </c:pt>
                <c:pt idx="776">
                  <c:v>221.0975</c:v>
                </c:pt>
                <c:pt idx="777">
                  <c:v>250</c:v>
                </c:pt>
                <c:pt idx="778">
                  <c:v>250</c:v>
                </c:pt>
                <c:pt idx="779">
                  <c:v>250</c:v>
                </c:pt>
                <c:pt idx="780">
                  <c:v>250</c:v>
                </c:pt>
                <c:pt idx="781">
                  <c:v>182.5655</c:v>
                </c:pt>
                <c:pt idx="782">
                  <c:v>131.43</c:v>
                </c:pt>
                <c:pt idx="783">
                  <c:v>123.773</c:v>
                </c:pt>
                <c:pt idx="784">
                  <c:v>112.944</c:v>
                </c:pt>
                <c:pt idx="785">
                  <c:v>115.921</c:v>
                </c:pt>
                <c:pt idx="786">
                  <c:v>117.9035</c:v>
                </c:pt>
                <c:pt idx="787">
                  <c:v>118.4495</c:v>
                </c:pt>
                <c:pt idx="788">
                  <c:v>118.079</c:v>
                </c:pt>
                <c:pt idx="789">
                  <c:v>118.001</c:v>
                </c:pt>
                <c:pt idx="790">
                  <c:v>110.279</c:v>
                </c:pt>
                <c:pt idx="791">
                  <c:v>109.2195</c:v>
                </c:pt>
                <c:pt idx="792">
                  <c:v>115.869</c:v>
                </c:pt>
                <c:pt idx="793">
                  <c:v>127.1725</c:v>
                </c:pt>
                <c:pt idx="794">
                  <c:v>138.1965</c:v>
                </c:pt>
                <c:pt idx="795">
                  <c:v>149.175</c:v>
                </c:pt>
                <c:pt idx="796">
                  <c:v>156.572</c:v>
                </c:pt>
                <c:pt idx="797">
                  <c:v>157.2285</c:v>
                </c:pt>
                <c:pt idx="798">
                  <c:v>157.1375</c:v>
                </c:pt>
                <c:pt idx="799">
                  <c:v>152.1195</c:v>
                </c:pt>
                <c:pt idx="800">
                  <c:v>151.047</c:v>
                </c:pt>
                <c:pt idx="801">
                  <c:v>152.087</c:v>
                </c:pt>
                <c:pt idx="802">
                  <c:v>156.104</c:v>
                </c:pt>
                <c:pt idx="803">
                  <c:v>157.092</c:v>
                </c:pt>
                <c:pt idx="804">
                  <c:v>162.11</c:v>
                </c:pt>
                <c:pt idx="805">
                  <c:v>163.228</c:v>
                </c:pt>
                <c:pt idx="806">
                  <c:v>157.586</c:v>
                </c:pt>
                <c:pt idx="807">
                  <c:v>159.1265</c:v>
                </c:pt>
                <c:pt idx="808">
                  <c:v>167.8495</c:v>
                </c:pt>
                <c:pt idx="809">
                  <c:v>168.7725</c:v>
                </c:pt>
                <c:pt idx="810">
                  <c:v>169.78</c:v>
                </c:pt>
                <c:pt idx="811">
                  <c:v>175.487</c:v>
                </c:pt>
                <c:pt idx="812">
                  <c:v>174.0765</c:v>
                </c:pt>
                <c:pt idx="813">
                  <c:v>165.4835</c:v>
                </c:pt>
                <c:pt idx="814">
                  <c:v>159.3995</c:v>
                </c:pt>
                <c:pt idx="815">
                  <c:v>148.4925</c:v>
                </c:pt>
                <c:pt idx="816">
                  <c:v>143.403</c:v>
                </c:pt>
                <c:pt idx="817">
                  <c:v>142.298</c:v>
                </c:pt>
                <c:pt idx="818">
                  <c:v>141.154</c:v>
                </c:pt>
                <c:pt idx="819">
                  <c:v>146.627</c:v>
                </c:pt>
                <c:pt idx="820">
                  <c:v>152.4445</c:v>
                </c:pt>
                <c:pt idx="821">
                  <c:v>152.256</c:v>
                </c:pt>
                <c:pt idx="822">
                  <c:v>152.243</c:v>
                </c:pt>
                <c:pt idx="823">
                  <c:v>152.2885</c:v>
                </c:pt>
                <c:pt idx="824">
                  <c:v>146.965</c:v>
                </c:pt>
                <c:pt idx="825">
                  <c:v>141.063</c:v>
                </c:pt>
                <c:pt idx="826">
                  <c:v>139.3015</c:v>
                </c:pt>
                <c:pt idx="827">
                  <c:v>136.4155</c:v>
                </c:pt>
                <c:pt idx="828">
                  <c:v>130.325</c:v>
                </c:pt>
                <c:pt idx="829">
                  <c:v>125.9505</c:v>
                </c:pt>
                <c:pt idx="830">
                  <c:v>126.5615</c:v>
                </c:pt>
                <c:pt idx="831">
                  <c:v>154.765</c:v>
                </c:pt>
                <c:pt idx="832">
                  <c:v>180.57</c:v>
                </c:pt>
                <c:pt idx="833">
                  <c:v>210.262</c:v>
                </c:pt>
                <c:pt idx="834">
                  <c:v>243.399</c:v>
                </c:pt>
                <c:pt idx="835">
                  <c:v>250</c:v>
                </c:pt>
                <c:pt idx="836">
                  <c:v>250</c:v>
                </c:pt>
                <c:pt idx="837">
                  <c:v>249.4115</c:v>
                </c:pt>
                <c:pt idx="838">
                  <c:v>217.152</c:v>
                </c:pt>
                <c:pt idx="839">
                  <c:v>184.379</c:v>
                </c:pt>
                <c:pt idx="840">
                  <c:v>180.362</c:v>
                </c:pt>
                <c:pt idx="841">
                  <c:v>153.4</c:v>
                </c:pt>
                <c:pt idx="842">
                  <c:v>155.7855</c:v>
                </c:pt>
                <c:pt idx="843">
                  <c:v>155.363</c:v>
                </c:pt>
                <c:pt idx="844">
                  <c:v>159.432</c:v>
                </c:pt>
                <c:pt idx="845">
                  <c:v>134.797</c:v>
                </c:pt>
                <c:pt idx="846">
                  <c:v>160.238</c:v>
                </c:pt>
                <c:pt idx="847">
                  <c:v>185.64</c:v>
                </c:pt>
                <c:pt idx="848">
                  <c:v>216.866</c:v>
                </c:pt>
                <c:pt idx="849">
                  <c:v>217.815</c:v>
                </c:pt>
                <c:pt idx="850">
                  <c:v>220.8895</c:v>
                </c:pt>
                <c:pt idx="851">
                  <c:v>199.0105</c:v>
                </c:pt>
                <c:pt idx="852">
                  <c:v>175.409</c:v>
                </c:pt>
                <c:pt idx="853">
                  <c:v>150.072</c:v>
                </c:pt>
                <c:pt idx="854">
                  <c:v>150.8</c:v>
                </c:pt>
                <c:pt idx="855">
                  <c:v>160.2185</c:v>
                </c:pt>
                <c:pt idx="856">
                  <c:v>149.1035</c:v>
                </c:pt>
                <c:pt idx="857">
                  <c:v>158.041</c:v>
                </c:pt>
                <c:pt idx="858">
                  <c:v>159.6855</c:v>
                </c:pt>
                <c:pt idx="859">
                  <c:v>155.246</c:v>
                </c:pt>
                <c:pt idx="860">
                  <c:v>143.0065</c:v>
                </c:pt>
                <c:pt idx="861">
                  <c:v>143.3445</c:v>
                </c:pt>
                <c:pt idx="862">
                  <c:v>132.028</c:v>
                </c:pt>
                <c:pt idx="863">
                  <c:v>130.2535</c:v>
                </c:pt>
                <c:pt idx="864">
                  <c:v>133.562</c:v>
                </c:pt>
                <c:pt idx="865">
                  <c:v>134.1275</c:v>
                </c:pt>
                <c:pt idx="866">
                  <c:v>140.7965</c:v>
                </c:pt>
                <c:pt idx="867">
                  <c:v>140.244</c:v>
                </c:pt>
                <c:pt idx="868">
                  <c:v>139.503</c:v>
                </c:pt>
                <c:pt idx="869">
                  <c:v>140.062</c:v>
                </c:pt>
                <c:pt idx="870">
                  <c:v>142.129</c:v>
                </c:pt>
                <c:pt idx="871">
                  <c:v>143.923</c:v>
                </c:pt>
                <c:pt idx="872">
                  <c:v>145.8535</c:v>
                </c:pt>
                <c:pt idx="873">
                  <c:v>146.8935</c:v>
                </c:pt>
                <c:pt idx="874">
                  <c:v>147.4915</c:v>
                </c:pt>
                <c:pt idx="875">
                  <c:v>147.2835</c:v>
                </c:pt>
                <c:pt idx="876">
                  <c:v>146.2305</c:v>
                </c:pt>
                <c:pt idx="877">
                  <c:v>146.7245</c:v>
                </c:pt>
                <c:pt idx="878">
                  <c:v>148.9215</c:v>
                </c:pt>
                <c:pt idx="879">
                  <c:v>159.5815</c:v>
                </c:pt>
                <c:pt idx="880">
                  <c:v>164.0405</c:v>
                </c:pt>
                <c:pt idx="881">
                  <c:v>164.1185</c:v>
                </c:pt>
                <c:pt idx="882">
                  <c:v>162.89</c:v>
                </c:pt>
                <c:pt idx="883">
                  <c:v>161.213</c:v>
                </c:pt>
                <c:pt idx="884">
                  <c:v>151.879</c:v>
                </c:pt>
                <c:pt idx="885">
                  <c:v>151.164</c:v>
                </c:pt>
                <c:pt idx="886">
                  <c:v>153.998</c:v>
                </c:pt>
                <c:pt idx="887">
                  <c:v>155.376</c:v>
                </c:pt>
                <c:pt idx="888">
                  <c:v>166.842</c:v>
                </c:pt>
                <c:pt idx="889">
                  <c:v>176.956</c:v>
                </c:pt>
                <c:pt idx="890">
                  <c:v>182.962</c:v>
                </c:pt>
                <c:pt idx="891">
                  <c:v>190.632</c:v>
                </c:pt>
                <c:pt idx="892">
                  <c:v>199.966</c:v>
                </c:pt>
                <c:pt idx="893">
                  <c:v>198.575</c:v>
                </c:pt>
                <c:pt idx="894">
                  <c:v>188.643</c:v>
                </c:pt>
                <c:pt idx="895">
                  <c:v>184.9965</c:v>
                </c:pt>
                <c:pt idx="896">
                  <c:v>184.9835</c:v>
                </c:pt>
                <c:pt idx="897">
                  <c:v>175.7275</c:v>
                </c:pt>
                <c:pt idx="898">
                  <c:v>164.853</c:v>
                </c:pt>
                <c:pt idx="899">
                  <c:v>163.306</c:v>
                </c:pt>
                <c:pt idx="900">
                  <c:v>162.4545</c:v>
                </c:pt>
                <c:pt idx="901">
                  <c:v>162.4285</c:v>
                </c:pt>
                <c:pt idx="902">
                  <c:v>171.6065</c:v>
                </c:pt>
                <c:pt idx="903">
                  <c:v>179.127</c:v>
                </c:pt>
                <c:pt idx="904">
                  <c:v>183.326</c:v>
                </c:pt>
                <c:pt idx="905">
                  <c:v>181.064</c:v>
                </c:pt>
                <c:pt idx="906">
                  <c:v>168.5905</c:v>
                </c:pt>
                <c:pt idx="907">
                  <c:v>152.1455</c:v>
                </c:pt>
                <c:pt idx="908">
                  <c:v>143.1105</c:v>
                </c:pt>
                <c:pt idx="909">
                  <c:v>137.3125</c:v>
                </c:pt>
                <c:pt idx="910">
                  <c:v>131.469</c:v>
                </c:pt>
                <c:pt idx="911">
                  <c:v>127.7965</c:v>
                </c:pt>
                <c:pt idx="912">
                  <c:v>131.4755</c:v>
                </c:pt>
                <c:pt idx="913">
                  <c:v>132.587</c:v>
                </c:pt>
                <c:pt idx="914">
                  <c:v>133.263</c:v>
                </c:pt>
                <c:pt idx="915">
                  <c:v>134.8035</c:v>
                </c:pt>
                <c:pt idx="916">
                  <c:v>136.4155</c:v>
                </c:pt>
                <c:pt idx="917">
                  <c:v>138.4175</c:v>
                </c:pt>
                <c:pt idx="918">
                  <c:v>138.879</c:v>
                </c:pt>
                <c:pt idx="919">
                  <c:v>133.5815</c:v>
                </c:pt>
                <c:pt idx="920">
                  <c:v>126.2105</c:v>
                </c:pt>
                <c:pt idx="921">
                  <c:v>124.8325</c:v>
                </c:pt>
                <c:pt idx="922">
                  <c:v>118.5015</c:v>
                </c:pt>
                <c:pt idx="923">
                  <c:v>110.9095</c:v>
                </c:pt>
                <c:pt idx="924">
                  <c:v>114.426</c:v>
                </c:pt>
                <c:pt idx="925">
                  <c:v>116.649</c:v>
                </c:pt>
                <c:pt idx="926">
                  <c:v>113.659</c:v>
                </c:pt>
                <c:pt idx="927">
                  <c:v>111.93</c:v>
                </c:pt>
                <c:pt idx="928">
                  <c:v>115.18</c:v>
                </c:pt>
                <c:pt idx="929">
                  <c:v>117.273</c:v>
                </c:pt>
                <c:pt idx="930">
                  <c:v>122.096</c:v>
                </c:pt>
                <c:pt idx="931">
                  <c:v>126.1325</c:v>
                </c:pt>
                <c:pt idx="932">
                  <c:v>126.6135</c:v>
                </c:pt>
                <c:pt idx="933">
                  <c:v>130.3705</c:v>
                </c:pt>
                <c:pt idx="934">
                  <c:v>129.8895</c:v>
                </c:pt>
                <c:pt idx="935">
                  <c:v>128.9275</c:v>
                </c:pt>
                <c:pt idx="936">
                  <c:v>125.398</c:v>
                </c:pt>
                <c:pt idx="937">
                  <c:v>125.073</c:v>
                </c:pt>
                <c:pt idx="938">
                  <c:v>117.403</c:v>
                </c:pt>
                <c:pt idx="939">
                  <c:v>110.773</c:v>
                </c:pt>
                <c:pt idx="940">
                  <c:v>104.3445</c:v>
                </c:pt>
                <c:pt idx="941">
                  <c:v>103.7205</c:v>
                </c:pt>
                <c:pt idx="942">
                  <c:v>105.7615</c:v>
                </c:pt>
                <c:pt idx="943">
                  <c:v>107.1785</c:v>
                </c:pt>
                <c:pt idx="944">
                  <c:v>110.695</c:v>
                </c:pt>
                <c:pt idx="945">
                  <c:v>110.9745</c:v>
                </c:pt>
                <c:pt idx="946">
                  <c:v>111.228</c:v>
                </c:pt>
                <c:pt idx="947">
                  <c:v>108.823</c:v>
                </c:pt>
                <c:pt idx="948">
                  <c:v>107.406</c:v>
                </c:pt>
                <c:pt idx="949">
                  <c:v>105.0465</c:v>
                </c:pt>
                <c:pt idx="950">
                  <c:v>107.9195</c:v>
                </c:pt>
                <c:pt idx="951">
                  <c:v>107.679</c:v>
                </c:pt>
                <c:pt idx="952">
                  <c:v>110.916</c:v>
                </c:pt>
                <c:pt idx="953">
                  <c:v>110.89</c:v>
                </c:pt>
                <c:pt idx="954">
                  <c:v>109.746</c:v>
                </c:pt>
                <c:pt idx="955">
                  <c:v>112.996</c:v>
                </c:pt>
                <c:pt idx="956">
                  <c:v>120.601</c:v>
                </c:pt>
                <c:pt idx="957">
                  <c:v>125.034</c:v>
                </c:pt>
                <c:pt idx="958">
                  <c:v>132.2555</c:v>
                </c:pt>
                <c:pt idx="959">
                  <c:v>138.4565</c:v>
                </c:pt>
                <c:pt idx="960">
                  <c:v>132.5155</c:v>
                </c:pt>
                <c:pt idx="961">
                  <c:v>146.2175</c:v>
                </c:pt>
                <c:pt idx="962">
                  <c:v>177.6125</c:v>
                </c:pt>
                <c:pt idx="963">
                  <c:v>197.626</c:v>
                </c:pt>
                <c:pt idx="964">
                  <c:v>224.354</c:v>
                </c:pt>
                <c:pt idx="965">
                  <c:v>250</c:v>
                </c:pt>
                <c:pt idx="966">
                  <c:v>247.039</c:v>
                </c:pt>
                <c:pt idx="967">
                  <c:v>219.271</c:v>
                </c:pt>
                <c:pt idx="968">
                  <c:v>203.307</c:v>
                </c:pt>
                <c:pt idx="969">
                  <c:v>203.45</c:v>
                </c:pt>
                <c:pt idx="970">
                  <c:v>203.593</c:v>
                </c:pt>
                <c:pt idx="971">
                  <c:v>225.992</c:v>
                </c:pt>
                <c:pt idx="972">
                  <c:v>249.678</c:v>
                </c:pt>
                <c:pt idx="973">
                  <c:v>250</c:v>
                </c:pt>
                <c:pt idx="974">
                  <c:v>250</c:v>
                </c:pt>
                <c:pt idx="975">
                  <c:v>250</c:v>
                </c:pt>
                <c:pt idx="976">
                  <c:v>250</c:v>
                </c:pt>
                <c:pt idx="977">
                  <c:v>250</c:v>
                </c:pt>
                <c:pt idx="978">
                  <c:v>250</c:v>
                </c:pt>
                <c:pt idx="979">
                  <c:v>250</c:v>
                </c:pt>
                <c:pt idx="980">
                  <c:v>250</c:v>
                </c:pt>
                <c:pt idx="981">
                  <c:v>250</c:v>
                </c:pt>
                <c:pt idx="982">
                  <c:v>250</c:v>
                </c:pt>
                <c:pt idx="983">
                  <c:v>250</c:v>
                </c:pt>
                <c:pt idx="984">
                  <c:v>250</c:v>
                </c:pt>
                <c:pt idx="985">
                  <c:v>250</c:v>
                </c:pt>
                <c:pt idx="986">
                  <c:v>250</c:v>
                </c:pt>
                <c:pt idx="987">
                  <c:v>250</c:v>
                </c:pt>
                <c:pt idx="988">
                  <c:v>235.6575</c:v>
                </c:pt>
                <c:pt idx="989">
                  <c:v>217.633</c:v>
                </c:pt>
                <c:pt idx="990">
                  <c:v>204.932</c:v>
                </c:pt>
                <c:pt idx="991">
                  <c:v>193.9405</c:v>
                </c:pt>
                <c:pt idx="992">
                  <c:v>182.7995</c:v>
                </c:pt>
                <c:pt idx="993">
                  <c:v>158.6195</c:v>
                </c:pt>
                <c:pt idx="994">
                  <c:v>134.511</c:v>
                </c:pt>
                <c:pt idx="995">
                  <c:v>121.3355</c:v>
                </c:pt>
                <c:pt idx="996">
                  <c:v>113.646</c:v>
                </c:pt>
                <c:pt idx="997">
                  <c:v>112.138</c:v>
                </c:pt>
                <c:pt idx="998">
                  <c:v>124.176</c:v>
                </c:pt>
                <c:pt idx="999">
                  <c:v>138.385</c:v>
                </c:pt>
                <c:pt idx="1000">
                  <c:v>152.581</c:v>
                </c:pt>
                <c:pt idx="1001">
                  <c:v>166.803</c:v>
                </c:pt>
                <c:pt idx="1002">
                  <c:v>160.329</c:v>
                </c:pt>
                <c:pt idx="1003">
                  <c:v>147.836</c:v>
                </c:pt>
                <c:pt idx="1004">
                  <c:v>133.575</c:v>
                </c:pt>
                <c:pt idx="1005">
                  <c:v>119.314</c:v>
                </c:pt>
                <c:pt idx="1006">
                  <c:v>104.845</c:v>
                </c:pt>
                <c:pt idx="1007">
                  <c:v>105.191666666667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6350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0"/>
        <c:smooth val="0"/>
        <c:axId val="-985143840"/>
        <c:axId val="-985158528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Sheet2!$W$3</c15:sqref>
                        </c15:formulaRef>
                      </c:ext>
                    </c:extLst>
                    <c:strCache>
                      <c:ptCount val="1"/>
                      <c:pt idx="0">
                        <c:v>Reserves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Sheet2!$AJ$4:$AJ$1011</c15:sqref>
                        </c15:formulaRef>
                      </c:ext>
                    </c:extLst>
                    <c:strCache>
                      <c:ptCount val="1008"/>
                      <c:pt idx="0" c:formatCode="0.0_ ">
                        <c:v>Day1</c:v>
                      </c:pt>
                      <c:pt idx="144" c:formatCode="0.0_ ">
                        <c:v>Day2</c:v>
                      </c:pt>
                      <c:pt idx="288" c:formatCode="0.0_ ">
                        <c:v>Day3</c:v>
                      </c:pt>
                      <c:pt idx="432" c:formatCode="0.0_ ">
                        <c:v>Day4</c:v>
                      </c:pt>
                      <c:pt idx="576" c:formatCode="0.0_ ">
                        <c:v>Day5</c:v>
                      </c:pt>
                      <c:pt idx="720" c:formatCode="0.0_ ">
                        <c:v>Day6</c:v>
                      </c:pt>
                      <c:pt idx="864" c:formatCode="0.0_ ">
                        <c:v>Day7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Sheet2!$W$4:$W$1011</c15:sqref>
                        </c15:formulaRef>
                      </c:ext>
                    </c:extLst>
                    <c:numCache>
                      <c:formatCode>0</c:formatCode>
                      <c:ptCount val="1008"/>
                      <c:pt idx="0">
                        <c:v>101.345</c:v>
                      </c:pt>
                      <c:pt idx="1">
                        <c:v>106.22</c:v>
                      </c:pt>
                      <c:pt idx="2">
                        <c:v>107.2535</c:v>
                      </c:pt>
                      <c:pt idx="3">
                        <c:v>109.288</c:v>
                      </c:pt>
                      <c:pt idx="4">
                        <c:v>111.472</c:v>
                      </c:pt>
                      <c:pt idx="5">
                        <c:v>113.591</c:v>
                      </c:pt>
                      <c:pt idx="6">
                        <c:v>115.697</c:v>
                      </c:pt>
                      <c:pt idx="7">
                        <c:v>118.6675</c:v>
                      </c:pt>
                      <c:pt idx="8">
                        <c:v>122.0085</c:v>
                      </c:pt>
                      <c:pt idx="9">
                        <c:v>123.9065</c:v>
                      </c:pt>
                      <c:pt idx="10">
                        <c:v>124.8945</c:v>
                      </c:pt>
                      <c:pt idx="11">
                        <c:v>124.9205</c:v>
                      </c:pt>
                      <c:pt idx="12">
                        <c:v>123.3475</c:v>
                      </c:pt>
                      <c:pt idx="13">
                        <c:v>121.352</c:v>
                      </c:pt>
                      <c:pt idx="14">
                        <c:v>119.3435</c:v>
                      </c:pt>
                      <c:pt idx="15">
                        <c:v>118.3165</c:v>
                      </c:pt>
                      <c:pt idx="16">
                        <c:v>118.232</c:v>
                      </c:pt>
                      <c:pt idx="17">
                        <c:v>116.529</c:v>
                      </c:pt>
                      <c:pt idx="18">
                        <c:v>114.5985</c:v>
                      </c:pt>
                      <c:pt idx="19">
                        <c:v>112.4015</c:v>
                      </c:pt>
                      <c:pt idx="20">
                        <c:v>110.1785</c:v>
                      </c:pt>
                      <c:pt idx="21">
                        <c:v>108.027</c:v>
                      </c:pt>
                      <c:pt idx="22">
                        <c:v>106.0575</c:v>
                      </c:pt>
                      <c:pt idx="23">
                        <c:v>101.644</c:v>
                      </c:pt>
                      <c:pt idx="24">
                        <c:v>100.1425</c:v>
                      </c:pt>
                      <c:pt idx="25">
                        <c:v>93.181</c:v>
                      </c:pt>
                      <c:pt idx="26">
                        <c:v>81.975</c:v>
                      </c:pt>
                      <c:pt idx="27">
                        <c:v>56.3</c:v>
                      </c:pt>
                      <c:pt idx="28">
                        <c:v>51.191</c:v>
                      </c:pt>
                      <c:pt idx="29">
                        <c:v>43.4429999999999</c:v>
                      </c:pt>
                      <c:pt idx="30">
                        <c:v>32.1655</c:v>
                      </c:pt>
                      <c:pt idx="31">
                        <c:v>32.8155</c:v>
                      </c:pt>
                      <c:pt idx="32">
                        <c:v>47.2065</c:v>
                      </c:pt>
                      <c:pt idx="33">
                        <c:v>40.7585</c:v>
                      </c:pt>
                      <c:pt idx="34">
                        <c:v>34.0895</c:v>
                      </c:pt>
                      <c:pt idx="35">
                        <c:v>31.0539999999999</c:v>
                      </c:pt>
                      <c:pt idx="36">
                        <c:v>8.62899999999994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-1.47695623784596</c:v>
                      </c:pt>
                      <c:pt idx="49">
                        <c:v>-1.44184414283816</c:v>
                      </c:pt>
                      <c:pt idx="50">
                        <c:v>-1.40798184195638</c:v>
                      </c:pt>
                      <c:pt idx="51">
                        <c:v>0</c:v>
                      </c:pt>
                      <c:pt idx="52">
                        <c:v>-1.3613337082669</c:v>
                      </c:pt>
                      <c:pt idx="53">
                        <c:v>-1.33046830540597</c:v>
                      </c:pt>
                      <c:pt idx="54">
                        <c:v>-1.30065249009231</c:v>
                      </c:pt>
                      <c:pt idx="55">
                        <c:v>-1.27183931305111</c:v>
                      </c:pt>
                      <c:pt idx="56">
                        <c:v>-1.24398440757506</c:v>
                      </c:pt>
                      <c:pt idx="57">
                        <c:v>-8.52642980117307</c:v>
                      </c:pt>
                      <c:pt idx="58">
                        <c:v>-1.14916544394618</c:v>
                      </c:pt>
                      <c:pt idx="59">
                        <c:v>-1.12438533794225</c:v>
                      </c:pt>
                      <c:pt idx="60">
                        <c:v>-1.10040998923154</c:v>
                      </c:pt>
                      <c:pt idx="61">
                        <c:v>4.50309905990939</c:v>
                      </c:pt>
                      <c:pt idx="62">
                        <c:v>-1.08079844634749</c:v>
                      </c:pt>
                      <c:pt idx="63">
                        <c:v>-4.59008399670347</c:v>
                      </c:pt>
                      <c:pt idx="64">
                        <c:v>0.980246697085683</c:v>
                      </c:pt>
                      <c:pt idx="65">
                        <c:v>-1.00400062477625</c:v>
                      </c:pt>
                      <c:pt idx="66">
                        <c:v>1.01032550028302</c:v>
                      </c:pt>
                      <c:pt idx="67">
                        <c:v>-4.42480444992507</c:v>
                      </c:pt>
                      <c:pt idx="68">
                        <c:v>0</c:v>
                      </c:pt>
                      <c:pt idx="69">
                        <c:v>-2.36170193457665</c:v>
                      </c:pt>
                      <c:pt idx="70">
                        <c:v>0</c:v>
                      </c:pt>
                      <c:pt idx="71">
                        <c:v>-2.2981759796446</c:v>
                      </c:pt>
                      <c:pt idx="72">
                        <c:v>-4.18595510894913</c:v>
                      </c:pt>
                      <c:pt idx="73">
                        <c:v>3.04365904482935</c:v>
                      </c:pt>
                      <c:pt idx="74">
                        <c:v>-4.11835190740104</c:v>
                      </c:pt>
                      <c:pt idx="75">
                        <c:v>-2.1351425950541</c:v>
                      </c:pt>
                      <c:pt idx="76">
                        <c:v>47.8839437040861</c:v>
                      </c:pt>
                      <c:pt idx="77">
                        <c:v>68.923</c:v>
                      </c:pt>
                      <c:pt idx="78">
                        <c:v>77.139</c:v>
                      </c:pt>
                      <c:pt idx="79">
                        <c:v>78.439</c:v>
                      </c:pt>
                      <c:pt idx="80">
                        <c:v>77.789</c:v>
                      </c:pt>
                      <c:pt idx="81">
                        <c:v>80.7465</c:v>
                      </c:pt>
                      <c:pt idx="82">
                        <c:v>87.214</c:v>
                      </c:pt>
                      <c:pt idx="83">
                        <c:v>85.5045</c:v>
                      </c:pt>
                      <c:pt idx="84">
                        <c:v>77.1</c:v>
                      </c:pt>
                      <c:pt idx="85">
                        <c:v>68.273</c:v>
                      </c:pt>
                      <c:pt idx="86">
                        <c:v>68.1625</c:v>
                      </c:pt>
                      <c:pt idx="87">
                        <c:v>69.235</c:v>
                      </c:pt>
                      <c:pt idx="88">
                        <c:v>72.0365</c:v>
                      </c:pt>
                      <c:pt idx="89">
                        <c:v>82.326</c:v>
                      </c:pt>
                      <c:pt idx="90">
                        <c:v>91.426</c:v>
                      </c:pt>
                      <c:pt idx="91">
                        <c:v>91.9265</c:v>
                      </c:pt>
                      <c:pt idx="92">
                        <c:v>90.5095</c:v>
                      </c:pt>
                      <c:pt idx="93">
                        <c:v>69.547</c:v>
                      </c:pt>
                      <c:pt idx="94">
                        <c:v>36.358</c:v>
                      </c:pt>
                      <c:pt idx="95">
                        <c:v>16.0195</c:v>
                      </c:pt>
                      <c:pt idx="96">
                        <c:v>0</c:v>
                      </c:pt>
                      <c:pt idx="97">
                        <c:v>-4.35846346783458</c:v>
                      </c:pt>
                      <c:pt idx="98">
                        <c:v>0</c:v>
                      </c:pt>
                      <c:pt idx="99">
                        <c:v>-4.28190281032086</c:v>
                      </c:pt>
                      <c:pt idx="100">
                        <c:v>0</c:v>
                      </c:pt>
                      <c:pt idx="101">
                        <c:v>-2.25070401752859</c:v>
                      </c:pt>
                      <c:pt idx="102">
                        <c:v>-4.12507144382738</c:v>
                      </c:pt>
                      <c:pt idx="103">
                        <c:v>0</c:v>
                      </c:pt>
                      <c:pt idx="104">
                        <c:v>-2.14998576427022</c:v>
                      </c:pt>
                      <c:pt idx="105">
                        <c:v>0</c:v>
                      </c:pt>
                      <c:pt idx="106">
                        <c:v>-2.09916241368504</c:v>
                      </c:pt>
                      <c:pt idx="107">
                        <c:v>-0.163017359953572</c:v>
                      </c:pt>
                      <c:pt idx="108">
                        <c:v>-2.03350404948228</c:v>
                      </c:pt>
                      <c:pt idx="109">
                        <c:v>-0.118092054238557</c:v>
                      </c:pt>
                      <c:pt idx="110">
                        <c:v>-1.97204822244391</c:v>
                      </c:pt>
                      <c:pt idx="111">
                        <c:v>-1.33815783169838</c:v>
                      </c:pt>
                      <c:pt idx="112">
                        <c:v>-0.051611189423028</c:v>
                      </c:pt>
                      <c:pt idx="113">
                        <c:v>-1.87796719734288</c:v>
                      </c:pt>
                      <c:pt idx="114">
                        <c:v>-1.23743373853025</c:v>
                      </c:pt>
                      <c:pt idx="115">
                        <c:v>0</c:v>
                      </c:pt>
                      <c:pt idx="116">
                        <c:v>-1.17956912977185</c:v>
                      </c:pt>
                      <c:pt idx="117">
                        <c:v>-1.76138352062227</c:v>
                      </c:pt>
                      <c:pt idx="118">
                        <c:v>-1.11483824162098</c:v>
                      </c:pt>
                      <c:pt idx="119">
                        <c:v>-5.21152308431691</c:v>
                      </c:pt>
                      <c:pt idx="120">
                        <c:v>2.45568331728525</c:v>
                      </c:pt>
                      <c:pt idx="121">
                        <c:v>0.726959071089319</c:v>
                      </c:pt>
                      <c:pt idx="122">
                        <c:v>-2.74995108649932</c:v>
                      </c:pt>
                      <c:pt idx="123">
                        <c:v>-0.970664958932896</c:v>
                      </c:pt>
                      <c:pt idx="124">
                        <c:v>-0.944925389175247</c:v>
                      </c:pt>
                      <c:pt idx="125">
                        <c:v>-2.61516979873702</c:v>
                      </c:pt>
                      <c:pt idx="126">
                        <c:v>-0.885901609614931</c:v>
                      </c:pt>
                      <c:pt idx="127">
                        <c:v>-2.52330279638755</c:v>
                      </c:pt>
                      <c:pt idx="128">
                        <c:v>-0.831115587565272</c:v>
                      </c:pt>
                      <c:pt idx="129">
                        <c:v>53.8239924719605</c:v>
                      </c:pt>
                      <c:pt idx="130">
                        <c:v>94.5886469219619</c:v>
                      </c:pt>
                      <c:pt idx="131">
                        <c:v>94.8042081014152</c:v>
                      </c:pt>
                      <c:pt idx="132">
                        <c:v>52.1655200522046</c:v>
                      </c:pt>
                      <c:pt idx="133">
                        <c:v>18.1103453918249</c:v>
                      </c:pt>
                      <c:pt idx="134">
                        <c:v>6.35145973494082</c:v>
                      </c:pt>
                      <c:pt idx="135">
                        <c:v>4.16566668814772</c:v>
                      </c:pt>
                      <c:pt idx="136">
                        <c:v>16.7773925274812</c:v>
                      </c:pt>
                      <c:pt idx="137">
                        <c:v>39.3719884139556</c:v>
                      </c:pt>
                      <c:pt idx="138">
                        <c:v>49.7857788342963</c:v>
                      </c:pt>
                      <c:pt idx="139">
                        <c:v>66.664477570912</c:v>
                      </c:pt>
                      <c:pt idx="140">
                        <c:v>82.6451848688571</c:v>
                      </c:pt>
                      <c:pt idx="141">
                        <c:v>95.6752539124463</c:v>
                      </c:pt>
                      <c:pt idx="142">
                        <c:v>116.316684868857</c:v>
                      </c:pt>
                      <c:pt idx="143">
                        <c:v>142.9385</c:v>
                      </c:pt>
                      <c:pt idx="144">
                        <c:v>142.6265</c:v>
                      </c:pt>
                      <c:pt idx="145">
                        <c:v>142.9255</c:v>
                      </c:pt>
                      <c:pt idx="146">
                        <c:v>145.0185</c:v>
                      </c:pt>
                      <c:pt idx="147">
                        <c:v>144.5635</c:v>
                      </c:pt>
                      <c:pt idx="148">
                        <c:v>144.6545</c:v>
                      </c:pt>
                      <c:pt idx="149">
                        <c:v>144.7455</c:v>
                      </c:pt>
                      <c:pt idx="150">
                        <c:v>143.9915</c:v>
                      </c:pt>
                      <c:pt idx="151">
                        <c:v>143.374</c:v>
                      </c:pt>
                      <c:pt idx="152">
                        <c:v>142.7435</c:v>
                      </c:pt>
                      <c:pt idx="153">
                        <c:v>142.399</c:v>
                      </c:pt>
                      <c:pt idx="154">
                        <c:v>141.502</c:v>
                      </c:pt>
                      <c:pt idx="155">
                        <c:v>141.229</c:v>
                      </c:pt>
                      <c:pt idx="156">
                        <c:v>141.2355</c:v>
                      </c:pt>
                      <c:pt idx="157">
                        <c:v>141.5215</c:v>
                      </c:pt>
                      <c:pt idx="158">
                        <c:v>141.7165</c:v>
                      </c:pt>
                      <c:pt idx="159">
                        <c:v>142.672</c:v>
                      </c:pt>
                      <c:pt idx="160">
                        <c:v>145.9285</c:v>
                      </c:pt>
                      <c:pt idx="161">
                        <c:v>146.988</c:v>
                      </c:pt>
                      <c:pt idx="162">
                        <c:v>147.4755</c:v>
                      </c:pt>
                      <c:pt idx="163">
                        <c:v>147.664</c:v>
                      </c:pt>
                      <c:pt idx="164">
                        <c:v>147.5535</c:v>
                      </c:pt>
                      <c:pt idx="165">
                        <c:v>145.1615</c:v>
                      </c:pt>
                      <c:pt idx="166">
                        <c:v>133.555782049743</c:v>
                      </c:pt>
                      <c:pt idx="167">
                        <c:v>77.4916249243129</c:v>
                      </c:pt>
                      <c:pt idx="168">
                        <c:v>30.9424635490589</c:v>
                      </c:pt>
                      <c:pt idx="169">
                        <c:v>24.3419834905789</c:v>
                      </c:pt>
                      <c:pt idx="170">
                        <c:v>14.062718947755</c:v>
                      </c:pt>
                      <c:pt idx="171">
                        <c:v>-5.23786473374504</c:v>
                      </c:pt>
                      <c:pt idx="172">
                        <c:v>2.45226981880931</c:v>
                      </c:pt>
                      <c:pt idx="173">
                        <c:v>0.718098175420117</c:v>
                      </c:pt>
                      <c:pt idx="174">
                        <c:v>-1.02249415253504</c:v>
                      </c:pt>
                      <c:pt idx="175">
                        <c:v>-0.994946946543131</c:v>
                      </c:pt>
                      <c:pt idx="176">
                        <c:v>-0.96852478449461</c:v>
                      </c:pt>
                      <c:pt idx="177">
                        <c:v>-2.65747506870656</c:v>
                      </c:pt>
                      <c:pt idx="178">
                        <c:v>-2.59787178524703</c:v>
                      </c:pt>
                      <c:pt idx="179">
                        <c:v>-0.874466407112422</c:v>
                      </c:pt>
                      <c:pt idx="180">
                        <c:v>-2.5071056892432</c:v>
                      </c:pt>
                      <c:pt idx="181">
                        <c:v>-2.45154159163203</c:v>
                      </c:pt>
                      <c:pt idx="182">
                        <c:v>-0.790033875869664</c:v>
                      </c:pt>
                      <c:pt idx="183">
                        <c:v>-2.3678035346133</c:v>
                      </c:pt>
                      <c:pt idx="184">
                        <c:v>-2.91816378778436</c:v>
                      </c:pt>
                      <c:pt idx="185">
                        <c:v>-0.1120083922499</c:v>
                      </c:pt>
                      <c:pt idx="186">
                        <c:v>-2.23870156042255</c:v>
                      </c:pt>
                      <c:pt idx="187">
                        <c:v>-0.671106307271812</c:v>
                      </c:pt>
                      <c:pt idx="188">
                        <c:v>-2.16524408574183</c:v>
                      </c:pt>
                      <c:pt idx="189">
                        <c:v>-2.70549842876278</c:v>
                      </c:pt>
                      <c:pt idx="190">
                        <c:v>-0.0208901062927318</c:v>
                      </c:pt>
                      <c:pt idx="191">
                        <c:v>-2.63157536934258</c:v>
                      </c:pt>
                      <c:pt idx="192">
                        <c:v>-3.14953044542661</c:v>
                      </c:pt>
                      <c:pt idx="193">
                        <c:v>1.1720246461512</c:v>
                      </c:pt>
                      <c:pt idx="194">
                        <c:v>-3.64830000328452</c:v>
                      </c:pt>
                      <c:pt idx="195">
                        <c:v>1.18537732882785</c:v>
                      </c:pt>
                      <c:pt idx="196">
                        <c:v>-3.5691718504021</c:v>
                      </c:pt>
                      <c:pt idx="197">
                        <c:v>0</c:v>
                      </c:pt>
                      <c:pt idx="198">
                        <c:v>-1.26737502619268</c:v>
                      </c:pt>
                      <c:pt idx="199">
                        <c:v>-1.79158995759075</c:v>
                      </c:pt>
                      <c:pt idx="200">
                        <c:v>-0.991505411307271</c:v>
                      </c:pt>
                      <c:pt idx="201">
                        <c:v>-1.18950838921805</c:v>
                      </c:pt>
                      <c:pt idx="202">
                        <c:v>-4.18806586138786</c:v>
                      </c:pt>
                      <c:pt idx="203">
                        <c:v>1.54511138854236</c:v>
                      </c:pt>
                      <c:pt idx="204">
                        <c:v>-3.58010059900314</c:v>
                      </c:pt>
                      <c:pt idx="205">
                        <c:v>1.55308619599486</c:v>
                      </c:pt>
                      <c:pt idx="206">
                        <c:v>-3.51791327615138</c:v>
                      </c:pt>
                      <c:pt idx="207">
                        <c:v>0.514379790419872</c:v>
                      </c:pt>
                      <c:pt idx="208">
                        <c:v>-2.41276148291863</c:v>
                      </c:pt>
                      <c:pt idx="209">
                        <c:v>0.0176840231510726</c:v>
                      </c:pt>
                      <c:pt idx="210">
                        <c:v>-1.85309697692823</c:v>
                      </c:pt>
                      <c:pt idx="211">
                        <c:v>0.0395278143226924</c:v>
                      </c:pt>
                      <c:pt idx="212">
                        <c:v>-0.455959687468635</c:v>
                      </c:pt>
                      <c:pt idx="213">
                        <c:v>-1.79923302987114</c:v>
                      </c:pt>
                      <c:pt idx="214">
                        <c:v>-0.427817354267391</c:v>
                      </c:pt>
                      <c:pt idx="215">
                        <c:v>-1.75837999442843</c:v>
                      </c:pt>
                      <c:pt idx="216">
                        <c:v>-0.401283014060795</c:v>
                      </c:pt>
                      <c:pt idx="217">
                        <c:v>-2.55927031061479</c:v>
                      </c:pt>
                      <c:pt idx="218">
                        <c:v>0.946322865256274</c:v>
                      </c:pt>
                      <c:pt idx="219">
                        <c:v>32.4004494617386</c:v>
                      </c:pt>
                      <c:pt idx="220">
                        <c:v>93.0160634756324</c:v>
                      </c:pt>
                      <c:pt idx="221">
                        <c:v>99.096</c:v>
                      </c:pt>
                      <c:pt idx="222">
                        <c:v>98.4395</c:v>
                      </c:pt>
                      <c:pt idx="223">
                        <c:v>96.0605</c:v>
                      </c:pt>
                      <c:pt idx="224">
                        <c:v>96.5155</c:v>
                      </c:pt>
                      <c:pt idx="225">
                        <c:v>54.392858612643</c:v>
                      </c:pt>
                      <c:pt idx="226">
                        <c:v>34.0264972208761</c:v>
                      </c:pt>
                      <c:pt idx="227">
                        <c:v>39.4975</c:v>
                      </c:pt>
                      <c:pt idx="228">
                        <c:v>31.3985</c:v>
                      </c:pt>
                      <c:pt idx="229">
                        <c:v>27.6934999999999</c:v>
                      </c:pt>
                      <c:pt idx="230">
                        <c:v>51.9645</c:v>
                      </c:pt>
                      <c:pt idx="231">
                        <c:v>67.792</c:v>
                      </c:pt>
                      <c:pt idx="232">
                        <c:v>77.8215</c:v>
                      </c:pt>
                      <c:pt idx="233">
                        <c:v>85.4265</c:v>
                      </c:pt>
                      <c:pt idx="234">
                        <c:v>90.4185</c:v>
                      </c:pt>
                      <c:pt idx="235">
                        <c:v>94.546</c:v>
                      </c:pt>
                      <c:pt idx="236">
                        <c:v>99.629</c:v>
                      </c:pt>
                      <c:pt idx="237">
                        <c:v>102.6775</c:v>
                      </c:pt>
                      <c:pt idx="238">
                        <c:v>104.1465</c:v>
                      </c:pt>
                      <c:pt idx="239">
                        <c:v>106.1095</c:v>
                      </c:pt>
                      <c:pt idx="240">
                        <c:v>108.3</c:v>
                      </c:pt>
                      <c:pt idx="241">
                        <c:v>110.003</c:v>
                      </c:pt>
                      <c:pt idx="242">
                        <c:v>111.563</c:v>
                      </c:pt>
                      <c:pt idx="243">
                        <c:v>111.056</c:v>
                      </c:pt>
                      <c:pt idx="244">
                        <c:v>109.5805</c:v>
                      </c:pt>
                      <c:pt idx="245">
                        <c:v>109.6585</c:v>
                      </c:pt>
                      <c:pt idx="246">
                        <c:v>110.4645</c:v>
                      </c:pt>
                      <c:pt idx="247">
                        <c:v>111.8555</c:v>
                      </c:pt>
                      <c:pt idx="248">
                        <c:v>115.3005</c:v>
                      </c:pt>
                      <c:pt idx="249">
                        <c:v>117.0295</c:v>
                      </c:pt>
                      <c:pt idx="250">
                        <c:v>116.5225</c:v>
                      </c:pt>
                      <c:pt idx="251">
                        <c:v>115.0665</c:v>
                      </c:pt>
                      <c:pt idx="252">
                        <c:v>111.641</c:v>
                      </c:pt>
                      <c:pt idx="253">
                        <c:v>109.2165</c:v>
                      </c:pt>
                      <c:pt idx="254">
                        <c:v>103.061</c:v>
                      </c:pt>
                      <c:pt idx="255">
                        <c:v>92.024</c:v>
                      </c:pt>
                      <c:pt idx="256">
                        <c:v>66.4009999999999</c:v>
                      </c:pt>
                      <c:pt idx="257">
                        <c:v>58.8155</c:v>
                      </c:pt>
                      <c:pt idx="258">
                        <c:v>48.89</c:v>
                      </c:pt>
                      <c:pt idx="259">
                        <c:v>44.821</c:v>
                      </c:pt>
                      <c:pt idx="260">
                        <c:v>52.907</c:v>
                      </c:pt>
                      <c:pt idx="261">
                        <c:v>73.98</c:v>
                      </c:pt>
                      <c:pt idx="262">
                        <c:v>75.0785</c:v>
                      </c:pt>
                      <c:pt idx="263">
                        <c:v>73.6095</c:v>
                      </c:pt>
                      <c:pt idx="264">
                        <c:v>71.406</c:v>
                      </c:pt>
                      <c:pt idx="265">
                        <c:v>65.9785</c:v>
                      </c:pt>
                      <c:pt idx="266">
                        <c:v>68.3445</c:v>
                      </c:pt>
                      <c:pt idx="267">
                        <c:v>74.539</c:v>
                      </c:pt>
                      <c:pt idx="268">
                        <c:v>84.406</c:v>
                      </c:pt>
                      <c:pt idx="269">
                        <c:v>51.2429999999999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-0.142791410329345</c:v>
                      </c:pt>
                      <c:pt idx="274">
                        <c:v>-2.30661502189274</c:v>
                      </c:pt>
                      <c:pt idx="275">
                        <c:v>37.6955575363534</c:v>
                      </c:pt>
                      <c:pt idx="276">
                        <c:v>38.2845477620398</c:v>
                      </c:pt>
                      <c:pt idx="277">
                        <c:v>14.9081732197819</c:v>
                      </c:pt>
                      <c:pt idx="278">
                        <c:v>-2.18253534604005</c:v>
                      </c:pt>
                      <c:pt idx="279">
                        <c:v>-2.72456462607657</c:v>
                      </c:pt>
                      <c:pt idx="280">
                        <c:v>-0.0268576898129663</c:v>
                      </c:pt>
                      <c:pt idx="281">
                        <c:v>-2.06741513557191</c:v>
                      </c:pt>
                      <c:pt idx="282">
                        <c:v>-3.17769090713078</c:v>
                      </c:pt>
                      <c:pt idx="283">
                        <c:v>0.596320549153912</c:v>
                      </c:pt>
                      <c:pt idx="284">
                        <c:v>-2.53189301027871</c:v>
                      </c:pt>
                      <c:pt idx="285">
                        <c:v>-4.72525917725584</c:v>
                      </c:pt>
                      <c:pt idx="286">
                        <c:v>2.30667953047004</c:v>
                      </c:pt>
                      <c:pt idx="287">
                        <c:v>-3.52711365837913</c:v>
                      </c:pt>
                      <c:pt idx="288">
                        <c:v>1.19659907579898</c:v>
                      </c:pt>
                      <c:pt idx="289">
                        <c:v>-1.24728193757511</c:v>
                      </c:pt>
                      <c:pt idx="290">
                        <c:v>-0.999891756813363</c:v>
                      </c:pt>
                      <c:pt idx="291">
                        <c:v>9.47571360248839</c:v>
                      </c:pt>
                      <c:pt idx="292">
                        <c:v>71.556646072711</c:v>
                      </c:pt>
                      <c:pt idx="293">
                        <c:v>90.6525</c:v>
                      </c:pt>
                      <c:pt idx="294">
                        <c:v>90.867</c:v>
                      </c:pt>
                      <c:pt idx="295">
                        <c:v>91.7835</c:v>
                      </c:pt>
                      <c:pt idx="296">
                        <c:v>93.233</c:v>
                      </c:pt>
                      <c:pt idx="297">
                        <c:v>94.3315</c:v>
                      </c:pt>
                      <c:pt idx="298">
                        <c:v>95.1505</c:v>
                      </c:pt>
                      <c:pt idx="299">
                        <c:v>95.5015</c:v>
                      </c:pt>
                      <c:pt idx="300">
                        <c:v>96.405</c:v>
                      </c:pt>
                      <c:pt idx="301">
                        <c:v>95.8785</c:v>
                      </c:pt>
                      <c:pt idx="302">
                        <c:v>94.7995</c:v>
                      </c:pt>
                      <c:pt idx="303">
                        <c:v>93.987</c:v>
                      </c:pt>
                      <c:pt idx="304">
                        <c:v>93.922</c:v>
                      </c:pt>
                      <c:pt idx="305">
                        <c:v>92.5375</c:v>
                      </c:pt>
                      <c:pt idx="306">
                        <c:v>91.985</c:v>
                      </c:pt>
                      <c:pt idx="307">
                        <c:v>92.3035</c:v>
                      </c:pt>
                      <c:pt idx="308">
                        <c:v>91.79</c:v>
                      </c:pt>
                      <c:pt idx="309">
                        <c:v>91.608</c:v>
                      </c:pt>
                      <c:pt idx="310">
                        <c:v>91.5105</c:v>
                      </c:pt>
                      <c:pt idx="311">
                        <c:v>89.7165</c:v>
                      </c:pt>
                      <c:pt idx="312">
                        <c:v>89.45</c:v>
                      </c:pt>
                      <c:pt idx="313">
                        <c:v>89.281</c:v>
                      </c:pt>
                      <c:pt idx="314">
                        <c:v>88.3775</c:v>
                      </c:pt>
                      <c:pt idx="315">
                        <c:v>88.228</c:v>
                      </c:pt>
                      <c:pt idx="316">
                        <c:v>81.7995</c:v>
                      </c:pt>
                      <c:pt idx="317">
                        <c:v>77.7695</c:v>
                      </c:pt>
                      <c:pt idx="318">
                        <c:v>72.849</c:v>
                      </c:pt>
                      <c:pt idx="319">
                        <c:v>61.318</c:v>
                      </c:pt>
                      <c:pt idx="320">
                        <c:v>48.994</c:v>
                      </c:pt>
                      <c:pt idx="321">
                        <c:v>39.4585</c:v>
                      </c:pt>
                      <c:pt idx="322">
                        <c:v>23.2605</c:v>
                      </c:pt>
                      <c:pt idx="323">
                        <c:v>14.141</c:v>
                      </c:pt>
                      <c:pt idx="324">
                        <c:v>2.4345</c:v>
                      </c:pt>
                      <c:pt idx="325">
                        <c:v>0</c:v>
                      </c:pt>
                      <c:pt idx="326">
                        <c:v>3.68250000000003</c:v>
                      </c:pt>
                      <c:pt idx="327">
                        <c:v>23.293</c:v>
                      </c:pt>
                      <c:pt idx="328">
                        <c:v>38.191</c:v>
                      </c:pt>
                      <c:pt idx="329">
                        <c:v>64.4639999999999</c:v>
                      </c:pt>
                      <c:pt idx="330">
                        <c:v>76.736</c:v>
                      </c:pt>
                      <c:pt idx="331">
                        <c:v>78.6599999999999</c:v>
                      </c:pt>
                      <c:pt idx="332">
                        <c:v>77.3925</c:v>
                      </c:pt>
                      <c:pt idx="333">
                        <c:v>62.5595</c:v>
                      </c:pt>
                      <c:pt idx="334">
                        <c:v>48.2335</c:v>
                      </c:pt>
                      <c:pt idx="335">
                        <c:v>44.197</c:v>
                      </c:pt>
                      <c:pt idx="336">
                        <c:v>39.3479999999999</c:v>
                      </c:pt>
                      <c:pt idx="337">
                        <c:v>33.979</c:v>
                      </c:pt>
                      <c:pt idx="338">
                        <c:v>41.441</c:v>
                      </c:pt>
                      <c:pt idx="339">
                        <c:v>46.108</c:v>
                      </c:pt>
                      <c:pt idx="340">
                        <c:v>43.664</c:v>
                      </c:pt>
                      <c:pt idx="341">
                        <c:v>42.741</c:v>
                      </c:pt>
                      <c:pt idx="342">
                        <c:v>39.4649999999999</c:v>
                      </c:pt>
                      <c:pt idx="343">
                        <c:v>35.877</c:v>
                      </c:pt>
                      <c:pt idx="344">
                        <c:v>33.771</c:v>
                      </c:pt>
                      <c:pt idx="345">
                        <c:v>36.1369999999999</c:v>
                      </c:pt>
                      <c:pt idx="346">
                        <c:v>42.6759999999999</c:v>
                      </c:pt>
                      <c:pt idx="347">
                        <c:v>45.835</c:v>
                      </c:pt>
                      <c:pt idx="348">
                        <c:v>49.969</c:v>
                      </c:pt>
                      <c:pt idx="349">
                        <c:v>50.7164999999999</c:v>
                      </c:pt>
                      <c:pt idx="350">
                        <c:v>49.4035</c:v>
                      </c:pt>
                      <c:pt idx="351">
                        <c:v>47.525</c:v>
                      </c:pt>
                      <c:pt idx="352">
                        <c:v>45.172</c:v>
                      </c:pt>
                      <c:pt idx="353">
                        <c:v>41.454</c:v>
                      </c:pt>
                      <c:pt idx="354">
                        <c:v>41.7985</c:v>
                      </c:pt>
                      <c:pt idx="355">
                        <c:v>46.2055</c:v>
                      </c:pt>
                      <c:pt idx="356">
                        <c:v>50.866</c:v>
                      </c:pt>
                      <c:pt idx="357">
                        <c:v>54.818</c:v>
                      </c:pt>
                      <c:pt idx="358">
                        <c:v>59.1795</c:v>
                      </c:pt>
                      <c:pt idx="359">
                        <c:v>61.4025</c:v>
                      </c:pt>
                      <c:pt idx="360">
                        <c:v>59.6735</c:v>
                      </c:pt>
                      <c:pt idx="361">
                        <c:v>55.468</c:v>
                      </c:pt>
                      <c:pt idx="362">
                        <c:v>51.581</c:v>
                      </c:pt>
                      <c:pt idx="363">
                        <c:v>47.9865</c:v>
                      </c:pt>
                      <c:pt idx="364">
                        <c:v>45.3604999999999</c:v>
                      </c:pt>
                      <c:pt idx="365">
                        <c:v>44.5675</c:v>
                      </c:pt>
                      <c:pt idx="366">
                        <c:v>49.41</c:v>
                      </c:pt>
                      <c:pt idx="367">
                        <c:v>54.935</c:v>
                      </c:pt>
                      <c:pt idx="368">
                        <c:v>60.876</c:v>
                      </c:pt>
                      <c:pt idx="369">
                        <c:v>66.31</c:v>
                      </c:pt>
                      <c:pt idx="370">
                        <c:v>71.744</c:v>
                      </c:pt>
                      <c:pt idx="371">
                        <c:v>73.3104999999999</c:v>
                      </c:pt>
                      <c:pt idx="372">
                        <c:v>74.1295</c:v>
                      </c:pt>
                      <c:pt idx="373">
                        <c:v>74.2205</c:v>
                      </c:pt>
                      <c:pt idx="374">
                        <c:v>73.5575</c:v>
                      </c:pt>
                      <c:pt idx="375">
                        <c:v>73.1155</c:v>
                      </c:pt>
                      <c:pt idx="376">
                        <c:v>72.693</c:v>
                      </c:pt>
                      <c:pt idx="377">
                        <c:v>75.2409999999999</c:v>
                      </c:pt>
                      <c:pt idx="378">
                        <c:v>74.747</c:v>
                      </c:pt>
                      <c:pt idx="379">
                        <c:v>65.6088706573581</c:v>
                      </c:pt>
                      <c:pt idx="380">
                        <c:v>67.441</c:v>
                      </c:pt>
                      <c:pt idx="381">
                        <c:v>67.038</c:v>
                      </c:pt>
                      <c:pt idx="382">
                        <c:v>63.684</c:v>
                      </c:pt>
                      <c:pt idx="383">
                        <c:v>60.122</c:v>
                      </c:pt>
                      <c:pt idx="384">
                        <c:v>59.914</c:v>
                      </c:pt>
                      <c:pt idx="385">
                        <c:v>62.696</c:v>
                      </c:pt>
                      <c:pt idx="386">
                        <c:v>57.3789999999999</c:v>
                      </c:pt>
                      <c:pt idx="387">
                        <c:v>52.4585</c:v>
                      </c:pt>
                      <c:pt idx="388">
                        <c:v>51.4509999999999</c:v>
                      </c:pt>
                      <c:pt idx="389">
                        <c:v>49.9754999999999</c:v>
                      </c:pt>
                      <c:pt idx="390">
                        <c:v>45.9455</c:v>
                      </c:pt>
                      <c:pt idx="391">
                        <c:v>46.6475</c:v>
                      </c:pt>
                      <c:pt idx="392">
                        <c:v>47.98</c:v>
                      </c:pt>
                      <c:pt idx="393">
                        <c:v>48.5585</c:v>
                      </c:pt>
                      <c:pt idx="394">
                        <c:v>49.592</c:v>
                      </c:pt>
                      <c:pt idx="395">
                        <c:v>50.5929999999999</c:v>
                      </c:pt>
                      <c:pt idx="396">
                        <c:v>50.8399999999999</c:v>
                      </c:pt>
                      <c:pt idx="397">
                        <c:v>48.331</c:v>
                      </c:pt>
                      <c:pt idx="398">
                        <c:v>46.6149999999999</c:v>
                      </c:pt>
                      <c:pt idx="399">
                        <c:v>41.1679999999999</c:v>
                      </c:pt>
                      <c:pt idx="400">
                        <c:v>31.158</c:v>
                      </c:pt>
                      <c:pt idx="401">
                        <c:v>17.7809999999999</c:v>
                      </c:pt>
                      <c:pt idx="402">
                        <c:v>6.133</c:v>
                      </c:pt>
                      <c:pt idx="403">
                        <c:v>4.61850000000003</c:v>
                      </c:pt>
                      <c:pt idx="404">
                        <c:v>7.23149999999994</c:v>
                      </c:pt>
                      <c:pt idx="405">
                        <c:v>15.4475</c:v>
                      </c:pt>
                      <c:pt idx="406">
                        <c:v>28.48</c:v>
                      </c:pt>
                      <c:pt idx="407">
                        <c:v>41.519</c:v>
                      </c:pt>
                      <c:pt idx="408">
                        <c:v>43.7874999999999</c:v>
                      </c:pt>
                      <c:pt idx="409">
                        <c:v>45.4255</c:v>
                      </c:pt>
                      <c:pt idx="410">
                        <c:v>48.2009999999999</c:v>
                      </c:pt>
                      <c:pt idx="411">
                        <c:v>57.6975</c:v>
                      </c:pt>
                      <c:pt idx="412">
                        <c:v>62.5595</c:v>
                      </c:pt>
                      <c:pt idx="413">
                        <c:v>64.6395</c:v>
                      </c:pt>
                      <c:pt idx="414">
                        <c:v>67.1159999999999</c:v>
                      </c:pt>
                      <c:pt idx="415">
                        <c:v>67.1745</c:v>
                      </c:pt>
                      <c:pt idx="416">
                        <c:v>59.1145</c:v>
                      </c:pt>
                      <c:pt idx="417">
                        <c:v>55.6825</c:v>
                      </c:pt>
                      <c:pt idx="418">
                        <c:v>43.0990719090402</c:v>
                      </c:pt>
                      <c:pt idx="419">
                        <c:v>30.9432646197238</c:v>
                      </c:pt>
                      <c:pt idx="420">
                        <c:v>24.1844426555869</c:v>
                      </c:pt>
                      <c:pt idx="421">
                        <c:v>20.1035558241281</c:v>
                      </c:pt>
                      <c:pt idx="422">
                        <c:v>20.0484704010701</c:v>
                      </c:pt>
                      <c:pt idx="423">
                        <c:v>29.8914122220412</c:v>
                      </c:pt>
                      <c:pt idx="424">
                        <c:v>43.9445175581086</c:v>
                      </c:pt>
                      <c:pt idx="425">
                        <c:v>58.3423297386137</c:v>
                      </c:pt>
                      <c:pt idx="426">
                        <c:v>41.8456130736552</c:v>
                      </c:pt>
                      <c:pt idx="427">
                        <c:v>39.6728295159419</c:v>
                      </c:pt>
                      <c:pt idx="428">
                        <c:v>39.5752261575906</c:v>
                      </c:pt>
                      <c:pt idx="429">
                        <c:v>37.4262317018637</c:v>
                      </c:pt>
                      <c:pt idx="430">
                        <c:v>33.4652861599228</c:v>
                      </c:pt>
                      <c:pt idx="431">
                        <c:v>45.2451850293848</c:v>
                      </c:pt>
                      <c:pt idx="432">
                        <c:v>47.175585703497</c:v>
                      </c:pt>
                      <c:pt idx="433">
                        <c:v>43.2439332697013</c:v>
                      </c:pt>
                      <c:pt idx="434">
                        <c:v>43.1572885804054</c:v>
                      </c:pt>
                      <c:pt idx="435">
                        <c:v>32.9765281866622</c:v>
                      </c:pt>
                      <c:pt idx="436">
                        <c:v>29.1798170971974</c:v>
                      </c:pt>
                      <c:pt idx="437">
                        <c:v>37.0074807196578</c:v>
                      </c:pt>
                      <c:pt idx="438">
                        <c:v>42.927075700067</c:v>
                      </c:pt>
                      <c:pt idx="439">
                        <c:v>46.8210062503129</c:v>
                      </c:pt>
                      <c:pt idx="440">
                        <c:v>47.0547991924756</c:v>
                      </c:pt>
                      <c:pt idx="441">
                        <c:v>45.8803206866634</c:v>
                      </c:pt>
                      <c:pt idx="442">
                        <c:v>77.6067609527087</c:v>
                      </c:pt>
                      <c:pt idx="443">
                        <c:v>115.026076167343</c:v>
                      </c:pt>
                      <c:pt idx="444">
                        <c:v>124.121</c:v>
                      </c:pt>
                      <c:pt idx="445">
                        <c:v>122.3335</c:v>
                      </c:pt>
                      <c:pt idx="446">
                        <c:v>119.6815</c:v>
                      </c:pt>
                      <c:pt idx="447">
                        <c:v>118.6285</c:v>
                      </c:pt>
                      <c:pt idx="448">
                        <c:v>118.8625</c:v>
                      </c:pt>
                      <c:pt idx="449">
                        <c:v>109.560870240947</c:v>
                      </c:pt>
                      <c:pt idx="450">
                        <c:v>82.283770732252</c:v>
                      </c:pt>
                      <c:pt idx="451">
                        <c:v>103.9645</c:v>
                      </c:pt>
                      <c:pt idx="452">
                        <c:v>102.411</c:v>
                      </c:pt>
                      <c:pt idx="453">
                        <c:v>96.795</c:v>
                      </c:pt>
                      <c:pt idx="454">
                        <c:v>96.652</c:v>
                      </c:pt>
                      <c:pt idx="455">
                        <c:v>96.509</c:v>
                      </c:pt>
                      <c:pt idx="456">
                        <c:v>93.415</c:v>
                      </c:pt>
                      <c:pt idx="457">
                        <c:v>82.282525229508</c:v>
                      </c:pt>
                      <c:pt idx="458">
                        <c:v>50.0967459952972</c:v>
                      </c:pt>
                      <c:pt idx="459">
                        <c:v>38.758905067964</c:v>
                      </c:pt>
                      <c:pt idx="460">
                        <c:v>24.9837378152941</c:v>
                      </c:pt>
                      <c:pt idx="461">
                        <c:v>17.5099373950114</c:v>
                      </c:pt>
                      <c:pt idx="462">
                        <c:v>10.0172931743985</c:v>
                      </c:pt>
                      <c:pt idx="463">
                        <c:v>-1.05889077250462</c:v>
                      </c:pt>
                      <c:pt idx="464">
                        <c:v>-4.54941910582995</c:v>
                      </c:pt>
                      <c:pt idx="465">
                        <c:v>0.994471953940523</c:v>
                      </c:pt>
                      <c:pt idx="466">
                        <c:v>1.01032550028302</c:v>
                      </c:pt>
                      <c:pt idx="467">
                        <c:v>-4.42480444992507</c:v>
                      </c:pt>
                      <c:pt idx="468">
                        <c:v>1.04047715683225</c:v>
                      </c:pt>
                      <c:pt idx="469">
                        <c:v>-4.32257409970367</c:v>
                      </c:pt>
                      <c:pt idx="470">
                        <c:v>0</c:v>
                      </c:pt>
                      <c:pt idx="471">
                        <c:v>0.1855</c:v>
                      </c:pt>
                      <c:pt idx="472">
                        <c:v>-2.27117650821783</c:v>
                      </c:pt>
                      <c:pt idx="473">
                        <c:v>-2.22461536058804</c:v>
                      </c:pt>
                      <c:pt idx="474">
                        <c:v>-4.09334502096874</c:v>
                      </c:pt>
                      <c:pt idx="475">
                        <c:v>3.04082035183796</c:v>
                      </c:pt>
                      <c:pt idx="476">
                        <c:v>-0.212261883522162</c:v>
                      </c:pt>
                      <c:pt idx="477">
                        <c:v>-2.09916241368504</c:v>
                      </c:pt>
                      <c:pt idx="478">
                        <c:v>-2.05824799848665</c:v>
                      </c:pt>
                      <c:pt idx="479">
                        <c:v>-2.0183582605635</c:v>
                      </c:pt>
                      <c:pt idx="480">
                        <c:v>-0.114587369116456</c:v>
                      </c:pt>
                      <c:pt idx="481">
                        <c:v>-0.0954680579517153</c:v>
                      </c:pt>
                      <c:pt idx="482">
                        <c:v>28.7464999999999</c:v>
                      </c:pt>
                      <c:pt idx="483">
                        <c:v>29.3835000000001</c:v>
                      </c:pt>
                      <c:pt idx="484">
                        <c:v>29.52</c:v>
                      </c:pt>
                      <c:pt idx="485">
                        <c:v>26.894</c:v>
                      </c:pt>
                      <c:pt idx="486">
                        <c:v>22.9615000000001</c:v>
                      </c:pt>
                      <c:pt idx="487">
                        <c:v>29.468</c:v>
                      </c:pt>
                      <c:pt idx="488">
                        <c:v>40.6935</c:v>
                      </c:pt>
                      <c:pt idx="489">
                        <c:v>52.907</c:v>
                      </c:pt>
                      <c:pt idx="490">
                        <c:v>68.195</c:v>
                      </c:pt>
                      <c:pt idx="491">
                        <c:v>83.5285</c:v>
                      </c:pt>
                      <c:pt idx="492">
                        <c:v>87.084</c:v>
                      </c:pt>
                      <c:pt idx="493">
                        <c:v>87.4805</c:v>
                      </c:pt>
                      <c:pt idx="494">
                        <c:v>88.4295</c:v>
                      </c:pt>
                      <c:pt idx="495">
                        <c:v>89.3005</c:v>
                      </c:pt>
                      <c:pt idx="496">
                        <c:v>90.282</c:v>
                      </c:pt>
                      <c:pt idx="497">
                        <c:v>91.426</c:v>
                      </c:pt>
                      <c:pt idx="498">
                        <c:v>92.778</c:v>
                      </c:pt>
                      <c:pt idx="499">
                        <c:v>94.1495</c:v>
                      </c:pt>
                      <c:pt idx="500">
                        <c:v>95.0335</c:v>
                      </c:pt>
                      <c:pt idx="501">
                        <c:v>95.8655</c:v>
                      </c:pt>
                      <c:pt idx="502">
                        <c:v>95.7485</c:v>
                      </c:pt>
                      <c:pt idx="503">
                        <c:v>94.3965</c:v>
                      </c:pt>
                      <c:pt idx="504">
                        <c:v>93.077</c:v>
                      </c:pt>
                      <c:pt idx="505">
                        <c:v>91.699</c:v>
                      </c:pt>
                      <c:pt idx="506">
                        <c:v>89.333</c:v>
                      </c:pt>
                      <c:pt idx="507">
                        <c:v>88.527</c:v>
                      </c:pt>
                      <c:pt idx="508">
                        <c:v>89.8075</c:v>
                      </c:pt>
                      <c:pt idx="509">
                        <c:v>93.2525</c:v>
                      </c:pt>
                      <c:pt idx="510">
                        <c:v>98.277</c:v>
                      </c:pt>
                      <c:pt idx="511">
                        <c:v>104.517</c:v>
                      </c:pt>
                      <c:pt idx="512">
                        <c:v>112.33</c:v>
                      </c:pt>
                      <c:pt idx="513">
                        <c:v>118.869</c:v>
                      </c:pt>
                      <c:pt idx="514">
                        <c:v>123.0485</c:v>
                      </c:pt>
                      <c:pt idx="515">
                        <c:v>125.837</c:v>
                      </c:pt>
                      <c:pt idx="516">
                        <c:v>126.916</c:v>
                      </c:pt>
                      <c:pt idx="517">
                        <c:v>126.383</c:v>
                      </c:pt>
                      <c:pt idx="518">
                        <c:v>126.5585</c:v>
                      </c:pt>
                      <c:pt idx="519">
                        <c:v>126.656</c:v>
                      </c:pt>
                      <c:pt idx="520">
                        <c:v>125.473</c:v>
                      </c:pt>
                      <c:pt idx="521">
                        <c:v>122.847</c:v>
                      </c:pt>
                      <c:pt idx="522">
                        <c:v>118.973</c:v>
                      </c:pt>
                      <c:pt idx="523">
                        <c:v>114.0265</c:v>
                      </c:pt>
                      <c:pt idx="524">
                        <c:v>108.8785</c:v>
                      </c:pt>
                      <c:pt idx="525">
                        <c:v>104.1335</c:v>
                      </c:pt>
                      <c:pt idx="526">
                        <c:v>106.194</c:v>
                      </c:pt>
                      <c:pt idx="527">
                        <c:v>113.058</c:v>
                      </c:pt>
                      <c:pt idx="528">
                        <c:v>117.231</c:v>
                      </c:pt>
                      <c:pt idx="529">
                        <c:v>119.818</c:v>
                      </c:pt>
                      <c:pt idx="530">
                        <c:v>120.975</c:v>
                      </c:pt>
                      <c:pt idx="531">
                        <c:v>117.3805</c:v>
                      </c:pt>
                      <c:pt idx="532">
                        <c:v>108.625</c:v>
                      </c:pt>
                      <c:pt idx="533">
                        <c:v>102.8205</c:v>
                      </c:pt>
                      <c:pt idx="534">
                        <c:v>98.1665</c:v>
                      </c:pt>
                      <c:pt idx="535">
                        <c:v>95.6185</c:v>
                      </c:pt>
                      <c:pt idx="536">
                        <c:v>90.4445</c:v>
                      </c:pt>
                      <c:pt idx="537">
                        <c:v>80.6165</c:v>
                      </c:pt>
                      <c:pt idx="538">
                        <c:v>74.708</c:v>
                      </c:pt>
                      <c:pt idx="539">
                        <c:v>77.022</c:v>
                      </c:pt>
                      <c:pt idx="540">
                        <c:v>78.7379999999999</c:v>
                      </c:pt>
                      <c:pt idx="541">
                        <c:v>83.041</c:v>
                      </c:pt>
                      <c:pt idx="542">
                        <c:v>88.3385</c:v>
                      </c:pt>
                      <c:pt idx="543">
                        <c:v>93.259</c:v>
                      </c:pt>
                      <c:pt idx="544">
                        <c:v>85.3355</c:v>
                      </c:pt>
                      <c:pt idx="545">
                        <c:v>79.6025</c:v>
                      </c:pt>
                      <c:pt idx="546">
                        <c:v>74.032</c:v>
                      </c:pt>
                      <c:pt idx="547">
                        <c:v>76.97</c:v>
                      </c:pt>
                      <c:pt idx="548">
                        <c:v>77.2105</c:v>
                      </c:pt>
                      <c:pt idx="549">
                        <c:v>83.1775</c:v>
                      </c:pt>
                      <c:pt idx="550">
                        <c:v>88.0525</c:v>
                      </c:pt>
                      <c:pt idx="551">
                        <c:v>92.856</c:v>
                      </c:pt>
                      <c:pt idx="552">
                        <c:v>92.986</c:v>
                      </c:pt>
                      <c:pt idx="553">
                        <c:v>92.3425</c:v>
                      </c:pt>
                      <c:pt idx="554">
                        <c:v>92.076</c:v>
                      </c:pt>
                      <c:pt idx="555">
                        <c:v>93.584</c:v>
                      </c:pt>
                      <c:pt idx="556">
                        <c:v>95.833</c:v>
                      </c:pt>
                      <c:pt idx="557">
                        <c:v>98.771</c:v>
                      </c:pt>
                      <c:pt idx="558">
                        <c:v>101.709</c:v>
                      </c:pt>
                      <c:pt idx="559">
                        <c:v>103.815</c:v>
                      </c:pt>
                      <c:pt idx="560">
                        <c:v>103.815</c:v>
                      </c:pt>
                      <c:pt idx="561">
                        <c:v>103.815</c:v>
                      </c:pt>
                      <c:pt idx="562">
                        <c:v>103.815</c:v>
                      </c:pt>
                      <c:pt idx="563">
                        <c:v>108.1635</c:v>
                      </c:pt>
                      <c:pt idx="564">
                        <c:v>111.1275</c:v>
                      </c:pt>
                      <c:pt idx="565">
                        <c:v>114.0915</c:v>
                      </c:pt>
                      <c:pt idx="566">
                        <c:v>115.3915</c:v>
                      </c:pt>
                      <c:pt idx="567">
                        <c:v>116.6915</c:v>
                      </c:pt>
                      <c:pt idx="568">
                        <c:v>110.328</c:v>
                      </c:pt>
                      <c:pt idx="569">
                        <c:v>105.089</c:v>
                      </c:pt>
                      <c:pt idx="570">
                        <c:v>99.8695</c:v>
                      </c:pt>
                      <c:pt idx="571">
                        <c:v>96.392</c:v>
                      </c:pt>
                      <c:pt idx="572">
                        <c:v>93.012</c:v>
                      </c:pt>
                      <c:pt idx="573">
                        <c:v>92.973</c:v>
                      </c:pt>
                      <c:pt idx="574">
                        <c:v>92.492</c:v>
                      </c:pt>
                      <c:pt idx="575">
                        <c:v>91.868</c:v>
                      </c:pt>
                      <c:pt idx="576">
                        <c:v>91.7705</c:v>
                      </c:pt>
                      <c:pt idx="577">
                        <c:v>91.5625</c:v>
                      </c:pt>
                      <c:pt idx="578">
                        <c:v>91.3805</c:v>
                      </c:pt>
                      <c:pt idx="579">
                        <c:v>91.9135</c:v>
                      </c:pt>
                      <c:pt idx="580">
                        <c:v>92.57</c:v>
                      </c:pt>
                      <c:pt idx="581">
                        <c:v>92.674</c:v>
                      </c:pt>
                      <c:pt idx="582">
                        <c:v>92.791</c:v>
                      </c:pt>
                      <c:pt idx="583">
                        <c:v>92.765</c:v>
                      </c:pt>
                      <c:pt idx="584">
                        <c:v>92.661</c:v>
                      </c:pt>
                      <c:pt idx="585">
                        <c:v>92.557</c:v>
                      </c:pt>
                      <c:pt idx="586">
                        <c:v>92.362</c:v>
                      </c:pt>
                      <c:pt idx="587">
                        <c:v>92.154</c:v>
                      </c:pt>
                      <c:pt idx="588">
                        <c:v>92.0305</c:v>
                      </c:pt>
                      <c:pt idx="589">
                        <c:v>91.9785</c:v>
                      </c:pt>
                      <c:pt idx="590">
                        <c:v>91.9265</c:v>
                      </c:pt>
                      <c:pt idx="591">
                        <c:v>91.9135</c:v>
                      </c:pt>
                      <c:pt idx="592">
                        <c:v>91.9135</c:v>
                      </c:pt>
                      <c:pt idx="593">
                        <c:v>99.213</c:v>
                      </c:pt>
                      <c:pt idx="594">
                        <c:v>103.0545</c:v>
                      </c:pt>
                      <c:pt idx="595">
                        <c:v>104.6405</c:v>
                      </c:pt>
                      <c:pt idx="596">
                        <c:v>107.4225</c:v>
                      </c:pt>
                      <c:pt idx="597">
                        <c:v>107.9035</c:v>
                      </c:pt>
                      <c:pt idx="598">
                        <c:v>101.0395</c:v>
                      </c:pt>
                      <c:pt idx="599">
                        <c:v>97.575</c:v>
                      </c:pt>
                      <c:pt idx="600">
                        <c:v>96.366</c:v>
                      </c:pt>
                      <c:pt idx="601">
                        <c:v>93.6165</c:v>
                      </c:pt>
                      <c:pt idx="602">
                        <c:v>93.1225</c:v>
                      </c:pt>
                      <c:pt idx="603">
                        <c:v>87.3505</c:v>
                      </c:pt>
                      <c:pt idx="604">
                        <c:v>84.25</c:v>
                      </c:pt>
                      <c:pt idx="605">
                        <c:v>83.275</c:v>
                      </c:pt>
                      <c:pt idx="606">
                        <c:v>72.5565</c:v>
                      </c:pt>
                      <c:pt idx="607">
                        <c:v>64.399</c:v>
                      </c:pt>
                      <c:pt idx="608">
                        <c:v>64.087</c:v>
                      </c:pt>
                      <c:pt idx="609">
                        <c:v>50.5345</c:v>
                      </c:pt>
                      <c:pt idx="610">
                        <c:v>46.394</c:v>
                      </c:pt>
                      <c:pt idx="611">
                        <c:v>52.582</c:v>
                      </c:pt>
                      <c:pt idx="612">
                        <c:v>56.2544999999999</c:v>
                      </c:pt>
                      <c:pt idx="613">
                        <c:v>57.9834999999999</c:v>
                      </c:pt>
                      <c:pt idx="614">
                        <c:v>71.484</c:v>
                      </c:pt>
                      <c:pt idx="615">
                        <c:v>72.6929999999999</c:v>
                      </c:pt>
                      <c:pt idx="616">
                        <c:v>73.031</c:v>
                      </c:pt>
                      <c:pt idx="617">
                        <c:v>73.369</c:v>
                      </c:pt>
                      <c:pt idx="618">
                        <c:v>73.408</c:v>
                      </c:pt>
                      <c:pt idx="619">
                        <c:v>73.1675</c:v>
                      </c:pt>
                      <c:pt idx="620">
                        <c:v>74.812</c:v>
                      </c:pt>
                      <c:pt idx="621">
                        <c:v>77.347</c:v>
                      </c:pt>
                      <c:pt idx="622">
                        <c:v>80.1355</c:v>
                      </c:pt>
                      <c:pt idx="623">
                        <c:v>83.314</c:v>
                      </c:pt>
                      <c:pt idx="624">
                        <c:v>85.927</c:v>
                      </c:pt>
                      <c:pt idx="625">
                        <c:v>87.6625</c:v>
                      </c:pt>
                      <c:pt idx="626">
                        <c:v>89.3265</c:v>
                      </c:pt>
                      <c:pt idx="627">
                        <c:v>90.711</c:v>
                      </c:pt>
                      <c:pt idx="628">
                        <c:v>92.3035</c:v>
                      </c:pt>
                      <c:pt idx="629">
                        <c:v>93.181</c:v>
                      </c:pt>
                      <c:pt idx="630">
                        <c:v>88.9073570343787</c:v>
                      </c:pt>
                      <c:pt idx="631">
                        <c:v>72.3417968567278</c:v>
                      </c:pt>
                      <c:pt idx="632">
                        <c:v>52.3185210174904</c:v>
                      </c:pt>
                      <c:pt idx="633">
                        <c:v>44.1031038494789</c:v>
                      </c:pt>
                      <c:pt idx="634">
                        <c:v>53.7833116093275</c:v>
                      </c:pt>
                      <c:pt idx="635">
                        <c:v>61.1355187225866</c:v>
                      </c:pt>
                      <c:pt idx="636">
                        <c:v>62.8416840169282</c:v>
                      </c:pt>
                      <c:pt idx="637">
                        <c:v>58.483930918387</c:v>
                      </c:pt>
                      <c:pt idx="638">
                        <c:v>46.0260379909672</c:v>
                      </c:pt>
                      <c:pt idx="639">
                        <c:v>33.7784328005959</c:v>
                      </c:pt>
                      <c:pt idx="640">
                        <c:v>27.3679147175494</c:v>
                      </c:pt>
                      <c:pt idx="641">
                        <c:v>21.7280531345563</c:v>
                      </c:pt>
                      <c:pt idx="642">
                        <c:v>19.0553605584094</c:v>
                      </c:pt>
                      <c:pt idx="643">
                        <c:v>20.3245026551831</c:v>
                      </c:pt>
                      <c:pt idx="644">
                        <c:v>23.3032764669927</c:v>
                      </c:pt>
                      <c:pt idx="645">
                        <c:v>26.3531890745207</c:v>
                      </c:pt>
                      <c:pt idx="646">
                        <c:v>41.21966522767</c:v>
                      </c:pt>
                      <c:pt idx="647">
                        <c:v>75.2977911032838</c:v>
                      </c:pt>
                      <c:pt idx="648">
                        <c:v>95.183</c:v>
                      </c:pt>
                      <c:pt idx="649">
                        <c:v>93.857</c:v>
                      </c:pt>
                      <c:pt idx="650">
                        <c:v>92.869</c:v>
                      </c:pt>
                      <c:pt idx="651">
                        <c:v>92.284</c:v>
                      </c:pt>
                      <c:pt idx="652">
                        <c:v>92.609</c:v>
                      </c:pt>
                      <c:pt idx="653">
                        <c:v>92.947</c:v>
                      </c:pt>
                      <c:pt idx="654">
                        <c:v>93.454</c:v>
                      </c:pt>
                      <c:pt idx="655">
                        <c:v>93.8245</c:v>
                      </c:pt>
                      <c:pt idx="656">
                        <c:v>94.0975</c:v>
                      </c:pt>
                      <c:pt idx="657">
                        <c:v>94.5525</c:v>
                      </c:pt>
                      <c:pt idx="658">
                        <c:v>96.5805</c:v>
                      </c:pt>
                      <c:pt idx="659">
                        <c:v>99.8045</c:v>
                      </c:pt>
                      <c:pt idx="660">
                        <c:v>99.915</c:v>
                      </c:pt>
                      <c:pt idx="661">
                        <c:v>98.927</c:v>
                      </c:pt>
                      <c:pt idx="662">
                        <c:v>97.029</c:v>
                      </c:pt>
                      <c:pt idx="663">
                        <c:v>93.974</c:v>
                      </c:pt>
                      <c:pt idx="664">
                        <c:v>89.515</c:v>
                      </c:pt>
                      <c:pt idx="665">
                        <c:v>89.047</c:v>
                      </c:pt>
                      <c:pt idx="666">
                        <c:v>89.476</c:v>
                      </c:pt>
                      <c:pt idx="667">
                        <c:v>91.036</c:v>
                      </c:pt>
                      <c:pt idx="668">
                        <c:v>92.583</c:v>
                      </c:pt>
                      <c:pt idx="669">
                        <c:v>94.13</c:v>
                      </c:pt>
                      <c:pt idx="670">
                        <c:v>94.0455</c:v>
                      </c:pt>
                      <c:pt idx="671">
                        <c:v>93.3305</c:v>
                      </c:pt>
                      <c:pt idx="672">
                        <c:v>92.115</c:v>
                      </c:pt>
                      <c:pt idx="673">
                        <c:v>90.464</c:v>
                      </c:pt>
                      <c:pt idx="674">
                        <c:v>88.8</c:v>
                      </c:pt>
                      <c:pt idx="675">
                        <c:v>87.6885</c:v>
                      </c:pt>
                      <c:pt idx="676">
                        <c:v>86.8305</c:v>
                      </c:pt>
                      <c:pt idx="677">
                        <c:v>86.239</c:v>
                      </c:pt>
                      <c:pt idx="678">
                        <c:v>88.579</c:v>
                      </c:pt>
                      <c:pt idx="679">
                        <c:v>90.3145</c:v>
                      </c:pt>
                      <c:pt idx="680">
                        <c:v>91.439</c:v>
                      </c:pt>
                      <c:pt idx="681">
                        <c:v>92.96</c:v>
                      </c:pt>
                      <c:pt idx="682">
                        <c:v>95.014</c:v>
                      </c:pt>
                      <c:pt idx="683">
                        <c:v>94.624</c:v>
                      </c:pt>
                      <c:pt idx="684">
                        <c:v>95.001</c:v>
                      </c:pt>
                      <c:pt idx="685">
                        <c:v>95.5015</c:v>
                      </c:pt>
                      <c:pt idx="686">
                        <c:v>95.742</c:v>
                      </c:pt>
                      <c:pt idx="687">
                        <c:v>94.533</c:v>
                      </c:pt>
                      <c:pt idx="688">
                        <c:v>88.9625</c:v>
                      </c:pt>
                      <c:pt idx="689">
                        <c:v>77.2755</c:v>
                      </c:pt>
                      <c:pt idx="690">
                        <c:v>63.4305</c:v>
                      </c:pt>
                      <c:pt idx="691">
                        <c:v>52.543</c:v>
                      </c:pt>
                      <c:pt idx="692">
                        <c:v>51.49</c:v>
                      </c:pt>
                      <c:pt idx="693">
                        <c:v>55.962</c:v>
                      </c:pt>
                      <c:pt idx="694">
                        <c:v>65.0425</c:v>
                      </c:pt>
                      <c:pt idx="695">
                        <c:v>74.9419999999999</c:v>
                      </c:pt>
                      <c:pt idx="696">
                        <c:v>83.743</c:v>
                      </c:pt>
                      <c:pt idx="697">
                        <c:v>84.6725</c:v>
                      </c:pt>
                      <c:pt idx="698">
                        <c:v>72.6453811740342</c:v>
                      </c:pt>
                      <c:pt idx="699">
                        <c:v>71.6061718626534</c:v>
                      </c:pt>
                      <c:pt idx="700">
                        <c:v>48.2466942133427</c:v>
                      </c:pt>
                      <c:pt idx="701">
                        <c:v>27.9293212296909</c:v>
                      </c:pt>
                      <c:pt idx="702">
                        <c:v>17.6011730642142</c:v>
                      </c:pt>
                      <c:pt idx="703">
                        <c:v>8.11134547878932</c:v>
                      </c:pt>
                      <c:pt idx="704">
                        <c:v>-1.57157104970251</c:v>
                      </c:pt>
                      <c:pt idx="705">
                        <c:v>-1.53325270149942</c:v>
                      </c:pt>
                      <c:pt idx="706">
                        <c:v>-1.49633115760823</c:v>
                      </c:pt>
                      <c:pt idx="707">
                        <c:v>0.317458680783453</c:v>
                      </c:pt>
                      <c:pt idx="708">
                        <c:v>6.22317497415919</c:v>
                      </c:pt>
                      <c:pt idx="709">
                        <c:v>13.7639333634779</c:v>
                      </c:pt>
                      <c:pt idx="710">
                        <c:v>9.96669866266388</c:v>
                      </c:pt>
                      <c:pt idx="711">
                        <c:v>11.9789489992498</c:v>
                      </c:pt>
                      <c:pt idx="712">
                        <c:v>9.920910229746</c:v>
                      </c:pt>
                      <c:pt idx="713">
                        <c:v>15.5959058360879</c:v>
                      </c:pt>
                      <c:pt idx="714">
                        <c:v>11.8822953578864</c:v>
                      </c:pt>
                      <c:pt idx="715">
                        <c:v>19.488927758868</c:v>
                      </c:pt>
                      <c:pt idx="716">
                        <c:v>8.10501147991228</c:v>
                      </c:pt>
                      <c:pt idx="717">
                        <c:v>13.7233474158374</c:v>
                      </c:pt>
                      <c:pt idx="718">
                        <c:v>8.09991281249956</c:v>
                      </c:pt>
                      <c:pt idx="719">
                        <c:v>10.5546863659581</c:v>
                      </c:pt>
                      <c:pt idx="720">
                        <c:v>17.5176367206261</c:v>
                      </c:pt>
                      <c:pt idx="721">
                        <c:v>47.2091302177101</c:v>
                      </c:pt>
                      <c:pt idx="722">
                        <c:v>68.2177286624525</c:v>
                      </c:pt>
                      <c:pt idx="723">
                        <c:v>100.058</c:v>
                      </c:pt>
                      <c:pt idx="724">
                        <c:v>113.071</c:v>
                      </c:pt>
                      <c:pt idx="725">
                        <c:v>118.414</c:v>
                      </c:pt>
                      <c:pt idx="726">
                        <c:v>117.725</c:v>
                      </c:pt>
                      <c:pt idx="727">
                        <c:v>118.1865</c:v>
                      </c:pt>
                      <c:pt idx="728">
                        <c:v>116.3535</c:v>
                      </c:pt>
                      <c:pt idx="729">
                        <c:v>114.7025</c:v>
                      </c:pt>
                      <c:pt idx="730">
                        <c:v>112.4795</c:v>
                      </c:pt>
                      <c:pt idx="731">
                        <c:v>103.657905127297</c:v>
                      </c:pt>
                      <c:pt idx="732">
                        <c:v>89.7319133802386</c:v>
                      </c:pt>
                      <c:pt idx="733">
                        <c:v>91.1410356591153</c:v>
                      </c:pt>
                      <c:pt idx="734">
                        <c:v>81.432973081982</c:v>
                      </c:pt>
                      <c:pt idx="735">
                        <c:v>71.2124864367128</c:v>
                      </c:pt>
                      <c:pt idx="736">
                        <c:v>54.7293611142498</c:v>
                      </c:pt>
                      <c:pt idx="737">
                        <c:v>31.0023000647428</c:v>
                      </c:pt>
                      <c:pt idx="738">
                        <c:v>15.6218526796354</c:v>
                      </c:pt>
                      <c:pt idx="739">
                        <c:v>2.61635464880425</c:v>
                      </c:pt>
                      <c:pt idx="740">
                        <c:v>-4.35192031039646</c:v>
                      </c:pt>
                      <c:pt idx="741">
                        <c:v>1.06300851258182</c:v>
                      </c:pt>
                      <c:pt idx="742">
                        <c:v>-2.30482767037703</c:v>
                      </c:pt>
                      <c:pt idx="743">
                        <c:v>1.09010418237612</c:v>
                      </c:pt>
                      <c:pt idx="744">
                        <c:v>-2.2448249112341</c:v>
                      </c:pt>
                      <c:pt idx="745">
                        <c:v>-4.12153471353252</c:v>
                      </c:pt>
                      <c:pt idx="746">
                        <c:v>3.04741680509569</c:v>
                      </c:pt>
                      <c:pt idx="747">
                        <c:v>-2.14547493918122</c:v>
                      </c:pt>
                      <c:pt idx="748">
                        <c:v>-0.195336609038655</c:v>
                      </c:pt>
                      <c:pt idx="749">
                        <c:v>-2.07678444049754</c:v>
                      </c:pt>
                      <c:pt idx="750">
                        <c:v>-0.147585945423389</c:v>
                      </c:pt>
                      <c:pt idx="751">
                        <c:v>-2.01257115298901</c:v>
                      </c:pt>
                      <c:pt idx="752">
                        <c:v>-0.10399685710629</c:v>
                      </c:pt>
                      <c:pt idx="753">
                        <c:v>-1.9524311610854</c:v>
                      </c:pt>
                      <c:pt idx="754">
                        <c:v>-0.0641364212225503</c:v>
                      </c:pt>
                      <c:pt idx="755">
                        <c:v>-1.29233866774947</c:v>
                      </c:pt>
                      <c:pt idx="756">
                        <c:v>-1.86029440156157</c:v>
                      </c:pt>
                      <c:pt idx="757">
                        <c:v>-1.21868675486306</c:v>
                      </c:pt>
                      <c:pt idx="758">
                        <c:v>0.0164191236921839</c:v>
                      </c:pt>
                      <c:pt idx="759">
                        <c:v>-1.16224793683693</c:v>
                      </c:pt>
                      <c:pt idx="760">
                        <c:v>-5.29861225861892</c:v>
                      </c:pt>
                      <c:pt idx="761">
                        <c:v>2.45375630893195</c:v>
                      </c:pt>
                      <c:pt idx="762">
                        <c:v>-1.06793051409019</c:v>
                      </c:pt>
                      <c:pt idx="763">
                        <c:v>-5.1345651844895</c:v>
                      </c:pt>
                      <c:pt idx="764">
                        <c:v>0.731242792501801</c:v>
                      </c:pt>
                      <c:pt idx="765">
                        <c:v>0.749281227259239</c:v>
                      </c:pt>
                      <c:pt idx="766">
                        <c:v>-2.66878757329688</c:v>
                      </c:pt>
                      <c:pt idx="767">
                        <c:v>4.77069189462787</c:v>
                      </c:pt>
                      <c:pt idx="768">
                        <c:v>9.26573801233781</c:v>
                      </c:pt>
                      <c:pt idx="769">
                        <c:v>29.2015</c:v>
                      </c:pt>
                      <c:pt idx="770">
                        <c:v>54.6945</c:v>
                      </c:pt>
                      <c:pt idx="771">
                        <c:v>69.1895</c:v>
                      </c:pt>
                      <c:pt idx="772">
                        <c:v>85.914</c:v>
                      </c:pt>
                      <c:pt idx="773">
                        <c:v>115.7035</c:v>
                      </c:pt>
                      <c:pt idx="774">
                        <c:v>120.9815</c:v>
                      </c:pt>
                      <c:pt idx="775">
                        <c:v>116.3535</c:v>
                      </c:pt>
                      <c:pt idx="776">
                        <c:v>28.9024999999999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67.4345</c:v>
                      </c:pt>
                      <c:pt idx="782">
                        <c:v>118.57</c:v>
                      </c:pt>
                      <c:pt idx="783">
                        <c:v>126.227</c:v>
                      </c:pt>
                      <c:pt idx="784">
                        <c:v>137.056</c:v>
                      </c:pt>
                      <c:pt idx="785">
                        <c:v>134.079</c:v>
                      </c:pt>
                      <c:pt idx="786">
                        <c:v>132.0965</c:v>
                      </c:pt>
                      <c:pt idx="787">
                        <c:v>131.5505</c:v>
                      </c:pt>
                      <c:pt idx="788">
                        <c:v>131.921</c:v>
                      </c:pt>
                      <c:pt idx="789">
                        <c:v>131.999</c:v>
                      </c:pt>
                      <c:pt idx="790">
                        <c:v>139.721</c:v>
                      </c:pt>
                      <c:pt idx="791">
                        <c:v>140.7805</c:v>
                      </c:pt>
                      <c:pt idx="792">
                        <c:v>134.131</c:v>
                      </c:pt>
                      <c:pt idx="793">
                        <c:v>122.8275</c:v>
                      </c:pt>
                      <c:pt idx="794">
                        <c:v>111.8035</c:v>
                      </c:pt>
                      <c:pt idx="795">
                        <c:v>100.825</c:v>
                      </c:pt>
                      <c:pt idx="796">
                        <c:v>93.428</c:v>
                      </c:pt>
                      <c:pt idx="797">
                        <c:v>92.7715</c:v>
                      </c:pt>
                      <c:pt idx="798">
                        <c:v>92.8625</c:v>
                      </c:pt>
                      <c:pt idx="799">
                        <c:v>97.8805</c:v>
                      </c:pt>
                      <c:pt idx="800">
                        <c:v>98.953</c:v>
                      </c:pt>
                      <c:pt idx="801">
                        <c:v>97.913</c:v>
                      </c:pt>
                      <c:pt idx="802">
                        <c:v>93.896</c:v>
                      </c:pt>
                      <c:pt idx="803">
                        <c:v>92.908</c:v>
                      </c:pt>
                      <c:pt idx="804">
                        <c:v>87.89</c:v>
                      </c:pt>
                      <c:pt idx="805">
                        <c:v>86.772</c:v>
                      </c:pt>
                      <c:pt idx="806">
                        <c:v>92.414</c:v>
                      </c:pt>
                      <c:pt idx="807">
                        <c:v>90.8735</c:v>
                      </c:pt>
                      <c:pt idx="808">
                        <c:v>82.1505</c:v>
                      </c:pt>
                      <c:pt idx="809">
                        <c:v>81.2275000000001</c:v>
                      </c:pt>
                      <c:pt idx="810">
                        <c:v>80.22</c:v>
                      </c:pt>
                      <c:pt idx="811">
                        <c:v>74.513</c:v>
                      </c:pt>
                      <c:pt idx="812">
                        <c:v>75.9235</c:v>
                      </c:pt>
                      <c:pt idx="813">
                        <c:v>84.5165</c:v>
                      </c:pt>
                      <c:pt idx="814">
                        <c:v>90.6005</c:v>
                      </c:pt>
                      <c:pt idx="815">
                        <c:v>101.5075</c:v>
                      </c:pt>
                      <c:pt idx="816">
                        <c:v>106.597</c:v>
                      </c:pt>
                      <c:pt idx="817">
                        <c:v>107.702</c:v>
                      </c:pt>
                      <c:pt idx="818">
                        <c:v>108.846</c:v>
                      </c:pt>
                      <c:pt idx="819">
                        <c:v>103.373</c:v>
                      </c:pt>
                      <c:pt idx="820">
                        <c:v>97.5555</c:v>
                      </c:pt>
                      <c:pt idx="821">
                        <c:v>97.744</c:v>
                      </c:pt>
                      <c:pt idx="822">
                        <c:v>97.757</c:v>
                      </c:pt>
                      <c:pt idx="823">
                        <c:v>97.7115</c:v>
                      </c:pt>
                      <c:pt idx="824">
                        <c:v>103.035</c:v>
                      </c:pt>
                      <c:pt idx="825">
                        <c:v>108.937</c:v>
                      </c:pt>
                      <c:pt idx="826">
                        <c:v>110.6985</c:v>
                      </c:pt>
                      <c:pt idx="827">
                        <c:v>113.5845</c:v>
                      </c:pt>
                      <c:pt idx="828">
                        <c:v>119.675</c:v>
                      </c:pt>
                      <c:pt idx="829">
                        <c:v>124.0495</c:v>
                      </c:pt>
                      <c:pt idx="830">
                        <c:v>123.4385</c:v>
                      </c:pt>
                      <c:pt idx="831">
                        <c:v>95.235</c:v>
                      </c:pt>
                      <c:pt idx="832">
                        <c:v>69.43</c:v>
                      </c:pt>
                      <c:pt idx="833">
                        <c:v>39.738</c:v>
                      </c:pt>
                      <c:pt idx="834">
                        <c:v>6.60099999999991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0.5885</c:v>
                      </c:pt>
                      <c:pt idx="838">
                        <c:v>32.848</c:v>
                      </c:pt>
                      <c:pt idx="839">
                        <c:v>65.621</c:v>
                      </c:pt>
                      <c:pt idx="840">
                        <c:v>69.638</c:v>
                      </c:pt>
                      <c:pt idx="841">
                        <c:v>96.6</c:v>
                      </c:pt>
                      <c:pt idx="842">
                        <c:v>94.2145</c:v>
                      </c:pt>
                      <c:pt idx="843">
                        <c:v>94.637</c:v>
                      </c:pt>
                      <c:pt idx="844">
                        <c:v>90.568</c:v>
                      </c:pt>
                      <c:pt idx="845">
                        <c:v>115.203</c:v>
                      </c:pt>
                      <c:pt idx="846">
                        <c:v>89.762</c:v>
                      </c:pt>
                      <c:pt idx="847">
                        <c:v>64.36</c:v>
                      </c:pt>
                      <c:pt idx="848">
                        <c:v>33.134</c:v>
                      </c:pt>
                      <c:pt idx="849">
                        <c:v>32.185</c:v>
                      </c:pt>
                      <c:pt idx="850">
                        <c:v>29.1105</c:v>
                      </c:pt>
                      <c:pt idx="851">
                        <c:v>50.9895</c:v>
                      </c:pt>
                      <c:pt idx="852">
                        <c:v>74.591</c:v>
                      </c:pt>
                      <c:pt idx="853">
                        <c:v>99.928</c:v>
                      </c:pt>
                      <c:pt idx="854">
                        <c:v>99.2</c:v>
                      </c:pt>
                      <c:pt idx="855">
                        <c:v>89.7815</c:v>
                      </c:pt>
                      <c:pt idx="856">
                        <c:v>100.8965</c:v>
                      </c:pt>
                      <c:pt idx="857">
                        <c:v>91.959</c:v>
                      </c:pt>
                      <c:pt idx="858">
                        <c:v>90.3145</c:v>
                      </c:pt>
                      <c:pt idx="859">
                        <c:v>94.754</c:v>
                      </c:pt>
                      <c:pt idx="860">
                        <c:v>106.9935</c:v>
                      </c:pt>
                      <c:pt idx="861">
                        <c:v>106.6555</c:v>
                      </c:pt>
                      <c:pt idx="862">
                        <c:v>117.972</c:v>
                      </c:pt>
                      <c:pt idx="863">
                        <c:v>119.7465</c:v>
                      </c:pt>
                      <c:pt idx="864">
                        <c:v>116.438</c:v>
                      </c:pt>
                      <c:pt idx="865">
                        <c:v>115.8725</c:v>
                      </c:pt>
                      <c:pt idx="866">
                        <c:v>109.2035</c:v>
                      </c:pt>
                      <c:pt idx="867">
                        <c:v>109.756</c:v>
                      </c:pt>
                      <c:pt idx="868">
                        <c:v>110.497</c:v>
                      </c:pt>
                      <c:pt idx="869">
                        <c:v>109.938</c:v>
                      </c:pt>
                      <c:pt idx="870">
                        <c:v>107.871</c:v>
                      </c:pt>
                      <c:pt idx="871">
                        <c:v>106.077</c:v>
                      </c:pt>
                      <c:pt idx="872">
                        <c:v>104.1465</c:v>
                      </c:pt>
                      <c:pt idx="873">
                        <c:v>103.1065</c:v>
                      </c:pt>
                      <c:pt idx="874">
                        <c:v>102.5085</c:v>
                      </c:pt>
                      <c:pt idx="875">
                        <c:v>102.7165</c:v>
                      </c:pt>
                      <c:pt idx="876">
                        <c:v>103.7695</c:v>
                      </c:pt>
                      <c:pt idx="877">
                        <c:v>103.2755</c:v>
                      </c:pt>
                      <c:pt idx="878">
                        <c:v>101.0785</c:v>
                      </c:pt>
                      <c:pt idx="879">
                        <c:v>90.4185</c:v>
                      </c:pt>
                      <c:pt idx="880">
                        <c:v>85.9595</c:v>
                      </c:pt>
                      <c:pt idx="881">
                        <c:v>85.8815</c:v>
                      </c:pt>
                      <c:pt idx="882">
                        <c:v>87.11</c:v>
                      </c:pt>
                      <c:pt idx="883">
                        <c:v>88.787</c:v>
                      </c:pt>
                      <c:pt idx="884">
                        <c:v>98.121</c:v>
                      </c:pt>
                      <c:pt idx="885">
                        <c:v>98.836</c:v>
                      </c:pt>
                      <c:pt idx="886">
                        <c:v>96.002</c:v>
                      </c:pt>
                      <c:pt idx="887">
                        <c:v>94.624</c:v>
                      </c:pt>
                      <c:pt idx="888">
                        <c:v>83.158</c:v>
                      </c:pt>
                      <c:pt idx="889">
                        <c:v>73.044</c:v>
                      </c:pt>
                      <c:pt idx="890">
                        <c:v>67.038</c:v>
                      </c:pt>
                      <c:pt idx="891">
                        <c:v>59.3679999999999</c:v>
                      </c:pt>
                      <c:pt idx="892">
                        <c:v>50.034</c:v>
                      </c:pt>
                      <c:pt idx="893">
                        <c:v>51.425</c:v>
                      </c:pt>
                      <c:pt idx="894">
                        <c:v>61.357</c:v>
                      </c:pt>
                      <c:pt idx="895">
                        <c:v>65.0035</c:v>
                      </c:pt>
                      <c:pt idx="896">
                        <c:v>65.0164999999999</c:v>
                      </c:pt>
                      <c:pt idx="897">
                        <c:v>74.2725</c:v>
                      </c:pt>
                      <c:pt idx="898">
                        <c:v>85.147</c:v>
                      </c:pt>
                      <c:pt idx="899">
                        <c:v>86.694</c:v>
                      </c:pt>
                      <c:pt idx="900">
                        <c:v>87.5455</c:v>
                      </c:pt>
                      <c:pt idx="901">
                        <c:v>87.5715</c:v>
                      </c:pt>
                      <c:pt idx="902">
                        <c:v>78.3934999999999</c:v>
                      </c:pt>
                      <c:pt idx="903">
                        <c:v>70.873</c:v>
                      </c:pt>
                      <c:pt idx="904">
                        <c:v>66.674</c:v>
                      </c:pt>
                      <c:pt idx="905">
                        <c:v>68.936</c:v>
                      </c:pt>
                      <c:pt idx="906">
                        <c:v>81.4095</c:v>
                      </c:pt>
                      <c:pt idx="907">
                        <c:v>97.8545</c:v>
                      </c:pt>
                      <c:pt idx="908">
                        <c:v>106.8895</c:v>
                      </c:pt>
                      <c:pt idx="909">
                        <c:v>112.6875</c:v>
                      </c:pt>
                      <c:pt idx="910">
                        <c:v>118.531</c:v>
                      </c:pt>
                      <c:pt idx="911">
                        <c:v>122.2035</c:v>
                      </c:pt>
                      <c:pt idx="912">
                        <c:v>118.5245</c:v>
                      </c:pt>
                      <c:pt idx="913">
                        <c:v>117.413</c:v>
                      </c:pt>
                      <c:pt idx="914">
                        <c:v>116.737</c:v>
                      </c:pt>
                      <c:pt idx="915">
                        <c:v>115.1965</c:v>
                      </c:pt>
                      <c:pt idx="916">
                        <c:v>113.5845</c:v>
                      </c:pt>
                      <c:pt idx="917">
                        <c:v>111.5825</c:v>
                      </c:pt>
                      <c:pt idx="918">
                        <c:v>111.121</c:v>
                      </c:pt>
                      <c:pt idx="919">
                        <c:v>116.4185</c:v>
                      </c:pt>
                      <c:pt idx="920">
                        <c:v>123.7895</c:v>
                      </c:pt>
                      <c:pt idx="921">
                        <c:v>125.1675</c:v>
                      </c:pt>
                      <c:pt idx="922">
                        <c:v>131.4985</c:v>
                      </c:pt>
                      <c:pt idx="923">
                        <c:v>139.0905</c:v>
                      </c:pt>
                      <c:pt idx="924">
                        <c:v>135.574</c:v>
                      </c:pt>
                      <c:pt idx="925">
                        <c:v>133.351</c:v>
                      </c:pt>
                      <c:pt idx="926">
                        <c:v>136.341</c:v>
                      </c:pt>
                      <c:pt idx="927">
                        <c:v>138.07</c:v>
                      </c:pt>
                      <c:pt idx="928">
                        <c:v>134.82</c:v>
                      </c:pt>
                      <c:pt idx="929">
                        <c:v>132.727</c:v>
                      </c:pt>
                      <c:pt idx="930">
                        <c:v>127.904</c:v>
                      </c:pt>
                      <c:pt idx="931">
                        <c:v>123.8675</c:v>
                      </c:pt>
                      <c:pt idx="932">
                        <c:v>123.3865</c:v>
                      </c:pt>
                      <c:pt idx="933">
                        <c:v>119.6295</c:v>
                      </c:pt>
                      <c:pt idx="934">
                        <c:v>120.1105</c:v>
                      </c:pt>
                      <c:pt idx="935">
                        <c:v>121.0725</c:v>
                      </c:pt>
                      <c:pt idx="936">
                        <c:v>124.602</c:v>
                      </c:pt>
                      <c:pt idx="937">
                        <c:v>124.927</c:v>
                      </c:pt>
                      <c:pt idx="938">
                        <c:v>132.597</c:v>
                      </c:pt>
                      <c:pt idx="939">
                        <c:v>139.227</c:v>
                      </c:pt>
                      <c:pt idx="940">
                        <c:v>145.6555</c:v>
                      </c:pt>
                      <c:pt idx="941">
                        <c:v>146.2795</c:v>
                      </c:pt>
                      <c:pt idx="942">
                        <c:v>144.2385</c:v>
                      </c:pt>
                      <c:pt idx="943">
                        <c:v>142.8215</c:v>
                      </c:pt>
                      <c:pt idx="944">
                        <c:v>139.305</c:v>
                      </c:pt>
                      <c:pt idx="945">
                        <c:v>139.0255</c:v>
                      </c:pt>
                      <c:pt idx="946">
                        <c:v>138.772</c:v>
                      </c:pt>
                      <c:pt idx="947">
                        <c:v>141.177</c:v>
                      </c:pt>
                      <c:pt idx="948">
                        <c:v>142.594</c:v>
                      </c:pt>
                      <c:pt idx="949">
                        <c:v>144.9535</c:v>
                      </c:pt>
                      <c:pt idx="950">
                        <c:v>142.0805</c:v>
                      </c:pt>
                      <c:pt idx="951">
                        <c:v>142.321</c:v>
                      </c:pt>
                      <c:pt idx="952">
                        <c:v>139.084</c:v>
                      </c:pt>
                      <c:pt idx="953">
                        <c:v>139.11</c:v>
                      </c:pt>
                      <c:pt idx="954">
                        <c:v>140.254</c:v>
                      </c:pt>
                      <c:pt idx="955">
                        <c:v>137.004</c:v>
                      </c:pt>
                      <c:pt idx="956">
                        <c:v>129.399</c:v>
                      </c:pt>
                      <c:pt idx="957">
                        <c:v>124.966</c:v>
                      </c:pt>
                      <c:pt idx="958">
                        <c:v>117.7445</c:v>
                      </c:pt>
                      <c:pt idx="959">
                        <c:v>111.5435</c:v>
                      </c:pt>
                      <c:pt idx="960">
                        <c:v>117.4845</c:v>
                      </c:pt>
                      <c:pt idx="961">
                        <c:v>103.7825</c:v>
                      </c:pt>
                      <c:pt idx="962">
                        <c:v>72.3875</c:v>
                      </c:pt>
                      <c:pt idx="963">
                        <c:v>52.374</c:v>
                      </c:pt>
                      <c:pt idx="964">
                        <c:v>25.646</c:v>
                      </c:pt>
                      <c:pt idx="965">
                        <c:v>0</c:v>
                      </c:pt>
                      <c:pt idx="966">
                        <c:v>2.961</c:v>
                      </c:pt>
                      <c:pt idx="967">
                        <c:v>30.729</c:v>
                      </c:pt>
                      <c:pt idx="968">
                        <c:v>46.6929999999999</c:v>
                      </c:pt>
                      <c:pt idx="969">
                        <c:v>46.55</c:v>
                      </c:pt>
                      <c:pt idx="970">
                        <c:v>42.786675681393</c:v>
                      </c:pt>
                      <c:pt idx="971">
                        <c:v>3.07338311550156</c:v>
                      </c:pt>
                      <c:pt idx="972">
                        <c:v>-5.8097766909415</c:v>
                      </c:pt>
                      <c:pt idx="973">
                        <c:v>0</c:v>
                      </c:pt>
                      <c:pt idx="974">
                        <c:v>0</c:v>
                      </c:pt>
                      <c:pt idx="975">
                        <c:v>-5.67226726130172</c:v>
                      </c:pt>
                      <c:pt idx="976">
                        <c:v>0</c:v>
                      </c:pt>
                      <c:pt idx="977">
                        <c:v>-1.6097912900463</c:v>
                      </c:pt>
                      <c:pt idx="978">
                        <c:v>0</c:v>
                      </c:pt>
                      <c:pt idx="979">
                        <c:v>-1.55118187621169</c:v>
                      </c:pt>
                      <c:pt idx="980">
                        <c:v>-1.51338017522867</c:v>
                      </c:pt>
                      <c:pt idx="981">
                        <c:v>0</c:v>
                      </c:pt>
                      <c:pt idx="982">
                        <c:v>-1.4607395883326</c:v>
                      </c:pt>
                      <c:pt idx="983">
                        <c:v>-1.42641508976806</c:v>
                      </c:pt>
                      <c:pt idx="984">
                        <c:v>-1.39329841189298</c:v>
                      </c:pt>
                      <c:pt idx="985">
                        <c:v>-1.3613337082669</c:v>
                      </c:pt>
                      <c:pt idx="986">
                        <c:v>-1.33046830540597</c:v>
                      </c:pt>
                      <c:pt idx="987">
                        <c:v>-3.36568228936325</c:v>
                      </c:pt>
                      <c:pt idx="988">
                        <c:v>-4.96716452596391</c:v>
                      </c:pt>
                      <c:pt idx="989">
                        <c:v>-1.21765782310565</c:v>
                      </c:pt>
                      <c:pt idx="990">
                        <c:v>-1.19077359584114</c:v>
                      </c:pt>
                      <c:pt idx="991">
                        <c:v>-1.16478213531466</c:v>
                      </c:pt>
                      <c:pt idx="992">
                        <c:v>-1.13964437749519</c:v>
                      </c:pt>
                      <c:pt idx="993">
                        <c:v>4.51409638697745</c:v>
                      </c:pt>
                      <c:pt idx="994">
                        <c:v>11.9679251535539</c:v>
                      </c:pt>
                      <c:pt idx="995">
                        <c:v>34.9306295500838</c:v>
                      </c:pt>
                      <c:pt idx="996">
                        <c:v>35.1791276112918</c:v>
                      </c:pt>
                      <c:pt idx="997">
                        <c:v>40.9633311614483</c:v>
                      </c:pt>
                      <c:pt idx="998">
                        <c:v>26.9710359832138</c:v>
                      </c:pt>
                      <c:pt idx="999">
                        <c:v>11.8837782985099</c:v>
                      </c:pt>
                      <c:pt idx="1000">
                        <c:v>-4.47063980998386</c:v>
                      </c:pt>
                      <c:pt idx="1001">
                        <c:v>1.02094512109958</c:v>
                      </c:pt>
                      <c:pt idx="1002">
                        <c:v>1.03589312514492</c:v>
                      </c:pt>
                      <c:pt idx="1003">
                        <c:v>-4.35192031039646</c:v>
                      </c:pt>
                      <c:pt idx="1004">
                        <c:v>10.251092624645</c:v>
                      </c:pt>
                      <c:pt idx="1005">
                        <c:v>25.3058434271523</c:v>
                      </c:pt>
                      <c:pt idx="1006">
                        <c:v>35.4453313734826</c:v>
                      </c:pt>
                      <c:pt idx="1007">
                        <c:v>33.504422021646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Sheet2!$AQ$3</c15:sqref>
                        </c15:formulaRef>
                      </c:ext>
                    </c:extLst>
                    <c:strCache>
                      <c:ptCount val="1"/>
                      <c:pt idx="0">
                        <c:v>WT-Bettery Gen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Sheet2!$AJ$4:$AJ$1011</c15:sqref>
                        </c15:formulaRef>
                      </c:ext>
                    </c:extLst>
                    <c:strCache>
                      <c:ptCount val="1008"/>
                      <c:pt idx="0" c:formatCode="0.0_ ">
                        <c:v>Day1</c:v>
                      </c:pt>
                      <c:pt idx="144" c:formatCode="0.0_ ">
                        <c:v>Day2</c:v>
                      </c:pt>
                      <c:pt idx="288" c:formatCode="0.0_ ">
                        <c:v>Day3</c:v>
                      </c:pt>
                      <c:pt idx="432" c:formatCode="0.0_ ">
                        <c:v>Day4</c:v>
                      </c:pt>
                      <c:pt idx="576" c:formatCode="0.0_ ">
                        <c:v>Day5</c:v>
                      </c:pt>
                      <c:pt idx="720" c:formatCode="0.0_ ">
                        <c:v>Day6</c:v>
                      </c:pt>
                      <c:pt idx="864" c:formatCode="0.0_ ">
                        <c:v>Day7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Sheet2!$AQ$4:$AQ$1011</c15:sqref>
                        </c15:formulaRef>
                      </c:ext>
                    </c:extLst>
                    <c:numCache>
                      <c:formatCode>0</c:formatCode>
                      <c:ptCount val="1008"/>
                      <c:pt idx="0">
                        <c:v>148.655</c:v>
                      </c:pt>
                      <c:pt idx="1">
                        <c:v>143.78</c:v>
                      </c:pt>
                      <c:pt idx="2">
                        <c:v>142.7465</c:v>
                      </c:pt>
                      <c:pt idx="3">
                        <c:v>140.712</c:v>
                      </c:pt>
                      <c:pt idx="4">
                        <c:v>138.528</c:v>
                      </c:pt>
                      <c:pt idx="5">
                        <c:v>136.409</c:v>
                      </c:pt>
                      <c:pt idx="6">
                        <c:v>134.303</c:v>
                      </c:pt>
                      <c:pt idx="7">
                        <c:v>131.3325</c:v>
                      </c:pt>
                      <c:pt idx="8">
                        <c:v>127.9915</c:v>
                      </c:pt>
                      <c:pt idx="9">
                        <c:v>126.0935</c:v>
                      </c:pt>
                      <c:pt idx="10">
                        <c:v>125.1055</c:v>
                      </c:pt>
                      <c:pt idx="11">
                        <c:v>125.0795</c:v>
                      </c:pt>
                      <c:pt idx="12">
                        <c:v>126.6525</c:v>
                      </c:pt>
                      <c:pt idx="13">
                        <c:v>128.648</c:v>
                      </c:pt>
                      <c:pt idx="14">
                        <c:v>130.6565</c:v>
                      </c:pt>
                      <c:pt idx="15">
                        <c:v>131.6835</c:v>
                      </c:pt>
                      <c:pt idx="16">
                        <c:v>131.768</c:v>
                      </c:pt>
                      <c:pt idx="17">
                        <c:v>133.471</c:v>
                      </c:pt>
                      <c:pt idx="18">
                        <c:v>135.4015</c:v>
                      </c:pt>
                      <c:pt idx="19">
                        <c:v>137.5985</c:v>
                      </c:pt>
                      <c:pt idx="20">
                        <c:v>139.8215</c:v>
                      </c:pt>
                      <c:pt idx="21">
                        <c:v>141.973</c:v>
                      </c:pt>
                      <c:pt idx="22">
                        <c:v>143.9425</c:v>
                      </c:pt>
                      <c:pt idx="23">
                        <c:v>148.356</c:v>
                      </c:pt>
                      <c:pt idx="24">
                        <c:v>149.8575</c:v>
                      </c:pt>
                      <c:pt idx="25">
                        <c:v>156.819</c:v>
                      </c:pt>
                      <c:pt idx="26">
                        <c:v>168.025</c:v>
                      </c:pt>
                      <c:pt idx="27">
                        <c:v>193.7</c:v>
                      </c:pt>
                      <c:pt idx="28">
                        <c:v>198.809</c:v>
                      </c:pt>
                      <c:pt idx="29">
                        <c:v>206.557</c:v>
                      </c:pt>
                      <c:pt idx="30">
                        <c:v>217.8345</c:v>
                      </c:pt>
                      <c:pt idx="31">
                        <c:v>217.1845</c:v>
                      </c:pt>
                      <c:pt idx="32">
                        <c:v>202.7935</c:v>
                      </c:pt>
                      <c:pt idx="33">
                        <c:v>209.2415</c:v>
                      </c:pt>
                      <c:pt idx="34">
                        <c:v>215.9105</c:v>
                      </c:pt>
                      <c:pt idx="35">
                        <c:v>218.946</c:v>
                      </c:pt>
                      <c:pt idx="36">
                        <c:v>241.371000000001</c:v>
                      </c:pt>
                      <c:pt idx="37">
                        <c:v>250</c:v>
                      </c:pt>
                      <c:pt idx="38">
                        <c:v>250</c:v>
                      </c:pt>
                      <c:pt idx="39">
                        <c:v>250</c:v>
                      </c:pt>
                      <c:pt idx="40">
                        <c:v>250</c:v>
                      </c:pt>
                      <c:pt idx="41">
                        <c:v>250</c:v>
                      </c:pt>
                      <c:pt idx="42">
                        <c:v>249.999999999999</c:v>
                      </c:pt>
                      <c:pt idx="43">
                        <c:v>250</c:v>
                      </c:pt>
                      <c:pt idx="44">
                        <c:v>249.999999999999</c:v>
                      </c:pt>
                      <c:pt idx="45">
                        <c:v>250</c:v>
                      </c:pt>
                      <c:pt idx="46">
                        <c:v>250</c:v>
                      </c:pt>
                      <c:pt idx="47">
                        <c:v>250</c:v>
                      </c:pt>
                      <c:pt idx="48">
                        <c:v>250</c:v>
                      </c:pt>
                      <c:pt idx="49">
                        <c:v>250</c:v>
                      </c:pt>
                      <c:pt idx="50">
                        <c:v>250</c:v>
                      </c:pt>
                      <c:pt idx="51">
                        <c:v>250</c:v>
                      </c:pt>
                      <c:pt idx="52">
                        <c:v>250</c:v>
                      </c:pt>
                      <c:pt idx="53">
                        <c:v>250</c:v>
                      </c:pt>
                      <c:pt idx="54">
                        <c:v>250</c:v>
                      </c:pt>
                      <c:pt idx="55">
                        <c:v>250</c:v>
                      </c:pt>
                      <c:pt idx="56">
                        <c:v>249.385499999999</c:v>
                      </c:pt>
                      <c:pt idx="57">
                        <c:v>224.133</c:v>
                      </c:pt>
                      <c:pt idx="58">
                        <c:v>198.6335</c:v>
                      </c:pt>
                      <c:pt idx="59">
                        <c:v>203.8725</c:v>
                      </c:pt>
                      <c:pt idx="60">
                        <c:v>213.5445</c:v>
                      </c:pt>
                      <c:pt idx="61">
                        <c:v>213.7915</c:v>
                      </c:pt>
                      <c:pt idx="62">
                        <c:v>218.7185</c:v>
                      </c:pt>
                      <c:pt idx="63">
                        <c:v>212.264</c:v>
                      </c:pt>
                      <c:pt idx="64">
                        <c:v>210.8145</c:v>
                      </c:pt>
                      <c:pt idx="65">
                        <c:v>215.2605</c:v>
                      </c:pt>
                      <c:pt idx="66">
                        <c:v>236.1125</c:v>
                      </c:pt>
                      <c:pt idx="67">
                        <c:v>246.545</c:v>
                      </c:pt>
                      <c:pt idx="68">
                        <c:v>250</c:v>
                      </c:pt>
                      <c:pt idx="69">
                        <c:v>250</c:v>
                      </c:pt>
                      <c:pt idx="70">
                        <c:v>250</c:v>
                      </c:pt>
                      <c:pt idx="71">
                        <c:v>250</c:v>
                      </c:pt>
                      <c:pt idx="72">
                        <c:v>233.7855</c:v>
                      </c:pt>
                      <c:pt idx="73">
                        <c:v>217.1975</c:v>
                      </c:pt>
                      <c:pt idx="74">
                        <c:v>204.7435</c:v>
                      </c:pt>
                      <c:pt idx="75">
                        <c:v>189.124</c:v>
                      </c:pt>
                      <c:pt idx="76">
                        <c:v>175.981</c:v>
                      </c:pt>
                      <c:pt idx="77">
                        <c:v>181.077</c:v>
                      </c:pt>
                      <c:pt idx="78">
                        <c:v>172.861</c:v>
                      </c:pt>
                      <c:pt idx="79">
                        <c:v>171.561</c:v>
                      </c:pt>
                      <c:pt idx="80">
                        <c:v>172.211</c:v>
                      </c:pt>
                      <c:pt idx="81">
                        <c:v>169.2535</c:v>
                      </c:pt>
                      <c:pt idx="82">
                        <c:v>162.786</c:v>
                      </c:pt>
                      <c:pt idx="83">
                        <c:v>164.4955</c:v>
                      </c:pt>
                      <c:pt idx="84">
                        <c:v>172.9</c:v>
                      </c:pt>
                      <c:pt idx="85">
                        <c:v>181.727</c:v>
                      </c:pt>
                      <c:pt idx="86">
                        <c:v>181.8375</c:v>
                      </c:pt>
                      <c:pt idx="87">
                        <c:v>180.765</c:v>
                      </c:pt>
                      <c:pt idx="88">
                        <c:v>177.9635</c:v>
                      </c:pt>
                      <c:pt idx="89">
                        <c:v>167.674</c:v>
                      </c:pt>
                      <c:pt idx="90">
                        <c:v>158.574</c:v>
                      </c:pt>
                      <c:pt idx="91">
                        <c:v>158.0735</c:v>
                      </c:pt>
                      <c:pt idx="92">
                        <c:v>159.4905</c:v>
                      </c:pt>
                      <c:pt idx="93">
                        <c:v>180.453</c:v>
                      </c:pt>
                      <c:pt idx="94">
                        <c:v>213.642</c:v>
                      </c:pt>
                      <c:pt idx="95">
                        <c:v>233.9805</c:v>
                      </c:pt>
                      <c:pt idx="96">
                        <c:v>250</c:v>
                      </c:pt>
                      <c:pt idx="97">
                        <c:v>250</c:v>
                      </c:pt>
                      <c:pt idx="98">
                        <c:v>250</c:v>
                      </c:pt>
                      <c:pt idx="99">
                        <c:v>250</c:v>
                      </c:pt>
                      <c:pt idx="100">
                        <c:v>250</c:v>
                      </c:pt>
                      <c:pt idx="101">
                        <c:v>250</c:v>
                      </c:pt>
                      <c:pt idx="102">
                        <c:v>250</c:v>
                      </c:pt>
                      <c:pt idx="103">
                        <c:v>250</c:v>
                      </c:pt>
                      <c:pt idx="104">
                        <c:v>250</c:v>
                      </c:pt>
                      <c:pt idx="105">
                        <c:v>250</c:v>
                      </c:pt>
                      <c:pt idx="106">
                        <c:v>250</c:v>
                      </c:pt>
                      <c:pt idx="107">
                        <c:v>176.991038344533</c:v>
                      </c:pt>
                      <c:pt idx="108">
                        <c:v>51.8957617364967</c:v>
                      </c:pt>
                      <c:pt idx="109">
                        <c:v>65.3547208480565</c:v>
                      </c:pt>
                      <c:pt idx="110">
                        <c:v>48.6132741039879</c:v>
                      </c:pt>
                      <c:pt idx="111">
                        <c:v>35.4357758707723</c:v>
                      </c:pt>
                      <c:pt idx="112">
                        <c:v>41.3097546693589</c:v>
                      </c:pt>
                      <c:pt idx="113">
                        <c:v>45.4228127208481</c:v>
                      </c:pt>
                      <c:pt idx="114">
                        <c:v>23.0550550227158</c:v>
                      </c:pt>
                      <c:pt idx="115">
                        <c:v>2.81776880363453</c:v>
                      </c:pt>
                      <c:pt idx="116">
                        <c:v>1.38579000504795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22.646</c:v>
                      </c:pt>
                      <c:pt idx="129">
                        <c:v>74.906305906108</c:v>
                      </c:pt>
                      <c:pt idx="130">
                        <c:v>111.446840989399</c:v>
                      </c:pt>
                      <c:pt idx="131">
                        <c:v>107.453640585563</c:v>
                      </c:pt>
                      <c:pt idx="132">
                        <c:v>74.25</c:v>
                      </c:pt>
                      <c:pt idx="133">
                        <c:v>47.5396264512872</c:v>
                      </c:pt>
                      <c:pt idx="134">
                        <c:v>42.8334487632509</c:v>
                      </c:pt>
                      <c:pt idx="135">
                        <c:v>46.4761554770318</c:v>
                      </c:pt>
                      <c:pt idx="136">
                        <c:v>53.0106007067138</c:v>
                      </c:pt>
                      <c:pt idx="137">
                        <c:v>59.9201292276628</c:v>
                      </c:pt>
                      <c:pt idx="138">
                        <c:v>69.7343886925795</c:v>
                      </c:pt>
                      <c:pt idx="139">
                        <c:v>81.6256193841494</c:v>
                      </c:pt>
                      <c:pt idx="140">
                        <c:v>90.0699363957597</c:v>
                      </c:pt>
                      <c:pt idx="141">
                        <c:v>102.763881877839</c:v>
                      </c:pt>
                      <c:pt idx="142">
                        <c:v>104.442</c:v>
                      </c:pt>
                      <c:pt idx="143">
                        <c:v>107.0615</c:v>
                      </c:pt>
                      <c:pt idx="144">
                        <c:v>107.3735</c:v>
                      </c:pt>
                      <c:pt idx="145">
                        <c:v>107.0745</c:v>
                      </c:pt>
                      <c:pt idx="146">
                        <c:v>104.9815</c:v>
                      </c:pt>
                      <c:pt idx="147">
                        <c:v>105.4365</c:v>
                      </c:pt>
                      <c:pt idx="148">
                        <c:v>105.3455</c:v>
                      </c:pt>
                      <c:pt idx="149">
                        <c:v>105.2545</c:v>
                      </c:pt>
                      <c:pt idx="150">
                        <c:v>106.0085</c:v>
                      </c:pt>
                      <c:pt idx="151">
                        <c:v>106.626</c:v>
                      </c:pt>
                      <c:pt idx="152">
                        <c:v>107.2565</c:v>
                      </c:pt>
                      <c:pt idx="153">
                        <c:v>107.601</c:v>
                      </c:pt>
                      <c:pt idx="154">
                        <c:v>108.498</c:v>
                      </c:pt>
                      <c:pt idx="155">
                        <c:v>108.771</c:v>
                      </c:pt>
                      <c:pt idx="156">
                        <c:v>108.7645</c:v>
                      </c:pt>
                      <c:pt idx="157">
                        <c:v>108.4785</c:v>
                      </c:pt>
                      <c:pt idx="158">
                        <c:v>108.2835</c:v>
                      </c:pt>
                      <c:pt idx="159">
                        <c:v>107.328</c:v>
                      </c:pt>
                      <c:pt idx="160">
                        <c:v>104.0715</c:v>
                      </c:pt>
                      <c:pt idx="161">
                        <c:v>103.012</c:v>
                      </c:pt>
                      <c:pt idx="162">
                        <c:v>102.5245</c:v>
                      </c:pt>
                      <c:pt idx="163">
                        <c:v>102.336</c:v>
                      </c:pt>
                      <c:pt idx="164">
                        <c:v>102.4465</c:v>
                      </c:pt>
                      <c:pt idx="165">
                        <c:v>104.8385</c:v>
                      </c:pt>
                      <c:pt idx="166">
                        <c:v>104.3315</c:v>
                      </c:pt>
                      <c:pt idx="167">
                        <c:v>102.57</c:v>
                      </c:pt>
                      <c:pt idx="168">
                        <c:v>100.763</c:v>
                      </c:pt>
                      <c:pt idx="169">
                        <c:v>99.4435000000001</c:v>
                      </c:pt>
                      <c:pt idx="170">
                        <c:v>106.73</c:v>
                      </c:pt>
                      <c:pt idx="171">
                        <c:v>122.9345</c:v>
                      </c:pt>
                      <c:pt idx="172">
                        <c:v>123.24</c:v>
                      </c:pt>
                      <c:pt idx="173">
                        <c:v>135.512</c:v>
                      </c:pt>
                      <c:pt idx="174">
                        <c:v>159.1915</c:v>
                      </c:pt>
                      <c:pt idx="175">
                        <c:v>171.5805</c:v>
                      </c:pt>
                      <c:pt idx="176">
                        <c:v>173.5825</c:v>
                      </c:pt>
                      <c:pt idx="177">
                        <c:v>195.416</c:v>
                      </c:pt>
                      <c:pt idx="178">
                        <c:v>215.1565</c:v>
                      </c:pt>
                      <c:pt idx="179">
                        <c:v>230.1195</c:v>
                      </c:pt>
                      <c:pt idx="180">
                        <c:v>235.6185</c:v>
                      </c:pt>
                      <c:pt idx="181">
                        <c:v>183.196995504085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1.66846643109541</c:v>
                      </c:pt>
                      <c:pt idx="193">
                        <c:v>31.2575497223624</c:v>
                      </c:pt>
                      <c:pt idx="194">
                        <c:v>39.3127349823322</c:v>
                      </c:pt>
                      <c:pt idx="195">
                        <c:v>32.6289752650177</c:v>
                      </c:pt>
                      <c:pt idx="196">
                        <c:v>77.5598182735992</c:v>
                      </c:pt>
                      <c:pt idx="197">
                        <c:v>139.797222614841</c:v>
                      </c:pt>
                      <c:pt idx="198">
                        <c:v>139.797222614841</c:v>
                      </c:pt>
                      <c:pt idx="199">
                        <c:v>128.208638061585</c:v>
                      </c:pt>
                      <c:pt idx="200">
                        <c:v>115.518183745583</c:v>
                      </c:pt>
                      <c:pt idx="201">
                        <c:v>127.340106007067</c:v>
                      </c:pt>
                      <c:pt idx="202">
                        <c:v>117.998812720848</c:v>
                      </c:pt>
                      <c:pt idx="203">
                        <c:v>76.2273922261484</c:v>
                      </c:pt>
                      <c:pt idx="204">
                        <c:v>36.3905017667845</c:v>
                      </c:pt>
                      <c:pt idx="205">
                        <c:v>14.9236981322564</c:v>
                      </c:pt>
                      <c:pt idx="206">
                        <c:v>8.04218374558304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15.6572932862191</c:v>
                      </c:pt>
                      <c:pt idx="218">
                        <c:v>55.2715840484604</c:v>
                      </c:pt>
                      <c:pt idx="219">
                        <c:v>107.453640585563</c:v>
                      </c:pt>
                      <c:pt idx="220">
                        <c:v>152.334</c:v>
                      </c:pt>
                      <c:pt idx="221">
                        <c:v>150.904</c:v>
                      </c:pt>
                      <c:pt idx="222">
                        <c:v>151.5605</c:v>
                      </c:pt>
                      <c:pt idx="223">
                        <c:v>153.9395</c:v>
                      </c:pt>
                      <c:pt idx="224">
                        <c:v>153.4845</c:v>
                      </c:pt>
                      <c:pt idx="225">
                        <c:v>180.2515</c:v>
                      </c:pt>
                      <c:pt idx="226">
                        <c:v>198.965</c:v>
                      </c:pt>
                      <c:pt idx="227">
                        <c:v>210.5025</c:v>
                      </c:pt>
                      <c:pt idx="228">
                        <c:v>218.6015</c:v>
                      </c:pt>
                      <c:pt idx="229">
                        <c:v>222.3065</c:v>
                      </c:pt>
                      <c:pt idx="230">
                        <c:v>198.0355</c:v>
                      </c:pt>
                      <c:pt idx="231">
                        <c:v>182.208</c:v>
                      </c:pt>
                      <c:pt idx="232">
                        <c:v>172.1785</c:v>
                      </c:pt>
                      <c:pt idx="233">
                        <c:v>164.5735</c:v>
                      </c:pt>
                      <c:pt idx="234">
                        <c:v>159.5815</c:v>
                      </c:pt>
                      <c:pt idx="235">
                        <c:v>155.454</c:v>
                      </c:pt>
                      <c:pt idx="236">
                        <c:v>150.371</c:v>
                      </c:pt>
                      <c:pt idx="237">
                        <c:v>147.3225</c:v>
                      </c:pt>
                      <c:pt idx="238">
                        <c:v>145.8535</c:v>
                      </c:pt>
                      <c:pt idx="239">
                        <c:v>143.8905</c:v>
                      </c:pt>
                      <c:pt idx="240">
                        <c:v>141.7</c:v>
                      </c:pt>
                      <c:pt idx="241">
                        <c:v>139.997</c:v>
                      </c:pt>
                      <c:pt idx="242">
                        <c:v>138.437</c:v>
                      </c:pt>
                      <c:pt idx="243">
                        <c:v>138.944</c:v>
                      </c:pt>
                      <c:pt idx="244">
                        <c:v>140.4195</c:v>
                      </c:pt>
                      <c:pt idx="245">
                        <c:v>140.3415</c:v>
                      </c:pt>
                      <c:pt idx="246">
                        <c:v>139.5355</c:v>
                      </c:pt>
                      <c:pt idx="247">
                        <c:v>138.1445</c:v>
                      </c:pt>
                      <c:pt idx="248">
                        <c:v>134.6995</c:v>
                      </c:pt>
                      <c:pt idx="249">
                        <c:v>132.9705</c:v>
                      </c:pt>
                      <c:pt idx="250">
                        <c:v>133.4775</c:v>
                      </c:pt>
                      <c:pt idx="251">
                        <c:v>134.9335</c:v>
                      </c:pt>
                      <c:pt idx="252">
                        <c:v>138.359</c:v>
                      </c:pt>
                      <c:pt idx="253">
                        <c:v>140.7835</c:v>
                      </c:pt>
                      <c:pt idx="254">
                        <c:v>146.939</c:v>
                      </c:pt>
                      <c:pt idx="255">
                        <c:v>157.976</c:v>
                      </c:pt>
                      <c:pt idx="256">
                        <c:v>183.599</c:v>
                      </c:pt>
                      <c:pt idx="257">
                        <c:v>191.1845</c:v>
                      </c:pt>
                      <c:pt idx="258">
                        <c:v>201.11</c:v>
                      </c:pt>
                      <c:pt idx="259">
                        <c:v>205.179</c:v>
                      </c:pt>
                      <c:pt idx="260">
                        <c:v>197.093</c:v>
                      </c:pt>
                      <c:pt idx="261">
                        <c:v>176.02</c:v>
                      </c:pt>
                      <c:pt idx="262">
                        <c:v>174.9215</c:v>
                      </c:pt>
                      <c:pt idx="263">
                        <c:v>176.3905</c:v>
                      </c:pt>
                      <c:pt idx="264">
                        <c:v>178.594</c:v>
                      </c:pt>
                      <c:pt idx="265">
                        <c:v>184.0215</c:v>
                      </c:pt>
                      <c:pt idx="266">
                        <c:v>181.6555</c:v>
                      </c:pt>
                      <c:pt idx="267">
                        <c:v>175.461</c:v>
                      </c:pt>
                      <c:pt idx="268">
                        <c:v>165.594</c:v>
                      </c:pt>
                      <c:pt idx="269">
                        <c:v>198.757</c:v>
                      </c:pt>
                      <c:pt idx="270">
                        <c:v>250</c:v>
                      </c:pt>
                      <c:pt idx="271">
                        <c:v>250</c:v>
                      </c:pt>
                      <c:pt idx="272">
                        <c:v>250</c:v>
                      </c:pt>
                      <c:pt idx="273">
                        <c:v>250</c:v>
                      </c:pt>
                      <c:pt idx="274">
                        <c:v>212.069</c:v>
                      </c:pt>
                      <c:pt idx="275">
                        <c:v>147.108</c:v>
                      </c:pt>
                      <c:pt idx="276">
                        <c:v>129.948</c:v>
                      </c:pt>
                      <c:pt idx="277">
                        <c:v>129.7465</c:v>
                      </c:pt>
                      <c:pt idx="278">
                        <c:v>129.987</c:v>
                      </c:pt>
                      <c:pt idx="279">
                        <c:v>128.6415</c:v>
                      </c:pt>
                      <c:pt idx="280">
                        <c:v>129.025</c:v>
                      </c:pt>
                      <c:pt idx="281">
                        <c:v>133.445</c:v>
                      </c:pt>
                      <c:pt idx="282">
                        <c:v>139.3925</c:v>
                      </c:pt>
                      <c:pt idx="283">
                        <c:v>144.7485</c:v>
                      </c:pt>
                      <c:pt idx="284">
                        <c:v>151.2225</c:v>
                      </c:pt>
                      <c:pt idx="285">
                        <c:v>154.6155</c:v>
                      </c:pt>
                      <c:pt idx="286">
                        <c:v>156.1755</c:v>
                      </c:pt>
                      <c:pt idx="287">
                        <c:v>156.7735</c:v>
                      </c:pt>
                      <c:pt idx="288">
                        <c:v>157.2805</c:v>
                      </c:pt>
                      <c:pt idx="289">
                        <c:v>157.729</c:v>
                      </c:pt>
                      <c:pt idx="290">
                        <c:v>159.2175</c:v>
                      </c:pt>
                      <c:pt idx="291">
                        <c:v>159.445</c:v>
                      </c:pt>
                      <c:pt idx="292">
                        <c:v>159.3865</c:v>
                      </c:pt>
                      <c:pt idx="293">
                        <c:v>159.3475</c:v>
                      </c:pt>
                      <c:pt idx="294">
                        <c:v>159.133</c:v>
                      </c:pt>
                      <c:pt idx="295">
                        <c:v>158.2165</c:v>
                      </c:pt>
                      <c:pt idx="296">
                        <c:v>156.767</c:v>
                      </c:pt>
                      <c:pt idx="297">
                        <c:v>155.6685</c:v>
                      </c:pt>
                      <c:pt idx="298">
                        <c:v>154.8495</c:v>
                      </c:pt>
                      <c:pt idx="299">
                        <c:v>154.4985</c:v>
                      </c:pt>
                      <c:pt idx="300">
                        <c:v>153.595</c:v>
                      </c:pt>
                      <c:pt idx="301">
                        <c:v>154.1215</c:v>
                      </c:pt>
                      <c:pt idx="302">
                        <c:v>155.2005</c:v>
                      </c:pt>
                      <c:pt idx="303">
                        <c:v>156.013</c:v>
                      </c:pt>
                      <c:pt idx="304">
                        <c:v>156.078</c:v>
                      </c:pt>
                      <c:pt idx="305">
                        <c:v>157.4625</c:v>
                      </c:pt>
                      <c:pt idx="306">
                        <c:v>158.015</c:v>
                      </c:pt>
                      <c:pt idx="307">
                        <c:v>157.6965</c:v>
                      </c:pt>
                      <c:pt idx="308">
                        <c:v>158.21</c:v>
                      </c:pt>
                      <c:pt idx="309">
                        <c:v>158.392</c:v>
                      </c:pt>
                      <c:pt idx="310">
                        <c:v>158.4895</c:v>
                      </c:pt>
                      <c:pt idx="311">
                        <c:v>160.2835</c:v>
                      </c:pt>
                      <c:pt idx="312">
                        <c:v>160.55</c:v>
                      </c:pt>
                      <c:pt idx="313">
                        <c:v>160.719</c:v>
                      </c:pt>
                      <c:pt idx="314">
                        <c:v>161.6225</c:v>
                      </c:pt>
                      <c:pt idx="315">
                        <c:v>161.772</c:v>
                      </c:pt>
                      <c:pt idx="316">
                        <c:v>168.2005</c:v>
                      </c:pt>
                      <c:pt idx="317">
                        <c:v>172.2305</c:v>
                      </c:pt>
                      <c:pt idx="318">
                        <c:v>177.151</c:v>
                      </c:pt>
                      <c:pt idx="319">
                        <c:v>188.682</c:v>
                      </c:pt>
                      <c:pt idx="320">
                        <c:v>201.006</c:v>
                      </c:pt>
                      <c:pt idx="321">
                        <c:v>210.5415</c:v>
                      </c:pt>
                      <c:pt idx="322">
                        <c:v>226.7395</c:v>
                      </c:pt>
                      <c:pt idx="323">
                        <c:v>235.859</c:v>
                      </c:pt>
                      <c:pt idx="324">
                        <c:v>247.5655</c:v>
                      </c:pt>
                      <c:pt idx="325">
                        <c:v>250</c:v>
                      </c:pt>
                      <c:pt idx="326">
                        <c:v>246.3175</c:v>
                      </c:pt>
                      <c:pt idx="327">
                        <c:v>226.707</c:v>
                      </c:pt>
                      <c:pt idx="328">
                        <c:v>211.809</c:v>
                      </c:pt>
                      <c:pt idx="329">
                        <c:v>185.536</c:v>
                      </c:pt>
                      <c:pt idx="330">
                        <c:v>173.264</c:v>
                      </c:pt>
                      <c:pt idx="331">
                        <c:v>171.34</c:v>
                      </c:pt>
                      <c:pt idx="332">
                        <c:v>172.6075</c:v>
                      </c:pt>
                      <c:pt idx="333">
                        <c:v>187.4405</c:v>
                      </c:pt>
                      <c:pt idx="334">
                        <c:v>201.7665</c:v>
                      </c:pt>
                      <c:pt idx="335">
                        <c:v>205.803</c:v>
                      </c:pt>
                      <c:pt idx="336">
                        <c:v>210.652</c:v>
                      </c:pt>
                      <c:pt idx="337">
                        <c:v>216.021</c:v>
                      </c:pt>
                      <c:pt idx="338">
                        <c:v>208.559</c:v>
                      </c:pt>
                      <c:pt idx="339">
                        <c:v>203.892</c:v>
                      </c:pt>
                      <c:pt idx="340">
                        <c:v>206.336</c:v>
                      </c:pt>
                      <c:pt idx="341">
                        <c:v>207.259</c:v>
                      </c:pt>
                      <c:pt idx="342">
                        <c:v>210.535</c:v>
                      </c:pt>
                      <c:pt idx="343">
                        <c:v>214.123</c:v>
                      </c:pt>
                      <c:pt idx="344">
                        <c:v>216.229</c:v>
                      </c:pt>
                      <c:pt idx="345">
                        <c:v>213.863</c:v>
                      </c:pt>
                      <c:pt idx="346">
                        <c:v>207.324</c:v>
                      </c:pt>
                      <c:pt idx="347">
                        <c:v>204.165</c:v>
                      </c:pt>
                      <c:pt idx="348">
                        <c:v>200.031</c:v>
                      </c:pt>
                      <c:pt idx="349">
                        <c:v>199.2835</c:v>
                      </c:pt>
                      <c:pt idx="350">
                        <c:v>200.5965</c:v>
                      </c:pt>
                      <c:pt idx="351">
                        <c:v>202.475</c:v>
                      </c:pt>
                      <c:pt idx="352">
                        <c:v>204.828</c:v>
                      </c:pt>
                      <c:pt idx="353">
                        <c:v>208.546</c:v>
                      </c:pt>
                      <c:pt idx="354">
                        <c:v>208.2015</c:v>
                      </c:pt>
                      <c:pt idx="355">
                        <c:v>203.7945</c:v>
                      </c:pt>
                      <c:pt idx="356">
                        <c:v>199.134</c:v>
                      </c:pt>
                      <c:pt idx="357">
                        <c:v>195.182</c:v>
                      </c:pt>
                      <c:pt idx="358">
                        <c:v>190.8205</c:v>
                      </c:pt>
                      <c:pt idx="359">
                        <c:v>188.5975</c:v>
                      </c:pt>
                      <c:pt idx="360">
                        <c:v>190.3265</c:v>
                      </c:pt>
                      <c:pt idx="361">
                        <c:v>194.532</c:v>
                      </c:pt>
                      <c:pt idx="362">
                        <c:v>198.419</c:v>
                      </c:pt>
                      <c:pt idx="363">
                        <c:v>202.0135</c:v>
                      </c:pt>
                      <c:pt idx="364">
                        <c:v>204.6395</c:v>
                      </c:pt>
                      <c:pt idx="365">
                        <c:v>205.4325</c:v>
                      </c:pt>
                      <c:pt idx="366">
                        <c:v>200.59</c:v>
                      </c:pt>
                      <c:pt idx="367">
                        <c:v>195.065</c:v>
                      </c:pt>
                      <c:pt idx="368">
                        <c:v>189.124</c:v>
                      </c:pt>
                      <c:pt idx="369">
                        <c:v>183.69</c:v>
                      </c:pt>
                      <c:pt idx="370">
                        <c:v>178.256</c:v>
                      </c:pt>
                      <c:pt idx="371">
                        <c:v>176.6895</c:v>
                      </c:pt>
                      <c:pt idx="372">
                        <c:v>175.8705</c:v>
                      </c:pt>
                      <c:pt idx="373">
                        <c:v>175.7795</c:v>
                      </c:pt>
                      <c:pt idx="374">
                        <c:v>176.4425</c:v>
                      </c:pt>
                      <c:pt idx="375">
                        <c:v>176.8845</c:v>
                      </c:pt>
                      <c:pt idx="376">
                        <c:v>177.307</c:v>
                      </c:pt>
                      <c:pt idx="377">
                        <c:v>174.759</c:v>
                      </c:pt>
                      <c:pt idx="378">
                        <c:v>175.253</c:v>
                      </c:pt>
                      <c:pt idx="379">
                        <c:v>178.789</c:v>
                      </c:pt>
                      <c:pt idx="380">
                        <c:v>182.559</c:v>
                      </c:pt>
                      <c:pt idx="381">
                        <c:v>182.962</c:v>
                      </c:pt>
                      <c:pt idx="382">
                        <c:v>186.316</c:v>
                      </c:pt>
                      <c:pt idx="383">
                        <c:v>189.878</c:v>
                      </c:pt>
                      <c:pt idx="384">
                        <c:v>190.086</c:v>
                      </c:pt>
                      <c:pt idx="385">
                        <c:v>187.304</c:v>
                      </c:pt>
                      <c:pt idx="386">
                        <c:v>192.621</c:v>
                      </c:pt>
                      <c:pt idx="387">
                        <c:v>197.5415</c:v>
                      </c:pt>
                      <c:pt idx="388">
                        <c:v>198.549</c:v>
                      </c:pt>
                      <c:pt idx="389">
                        <c:v>200.0245</c:v>
                      </c:pt>
                      <c:pt idx="390">
                        <c:v>204.0545</c:v>
                      </c:pt>
                      <c:pt idx="391">
                        <c:v>203.3525</c:v>
                      </c:pt>
                      <c:pt idx="392">
                        <c:v>202.02</c:v>
                      </c:pt>
                      <c:pt idx="393">
                        <c:v>201.4415</c:v>
                      </c:pt>
                      <c:pt idx="394">
                        <c:v>200.408</c:v>
                      </c:pt>
                      <c:pt idx="395">
                        <c:v>199.407</c:v>
                      </c:pt>
                      <c:pt idx="396">
                        <c:v>199.16</c:v>
                      </c:pt>
                      <c:pt idx="397">
                        <c:v>201.669</c:v>
                      </c:pt>
                      <c:pt idx="398">
                        <c:v>203.385</c:v>
                      </c:pt>
                      <c:pt idx="399">
                        <c:v>208.832</c:v>
                      </c:pt>
                      <c:pt idx="400">
                        <c:v>218.842</c:v>
                      </c:pt>
                      <c:pt idx="401">
                        <c:v>232.219</c:v>
                      </c:pt>
                      <c:pt idx="402">
                        <c:v>243.867</c:v>
                      </c:pt>
                      <c:pt idx="403">
                        <c:v>245.3815</c:v>
                      </c:pt>
                      <c:pt idx="404">
                        <c:v>242.7685</c:v>
                      </c:pt>
                      <c:pt idx="405">
                        <c:v>234.5525</c:v>
                      </c:pt>
                      <c:pt idx="406">
                        <c:v>221.52</c:v>
                      </c:pt>
                      <c:pt idx="407">
                        <c:v>208.481</c:v>
                      </c:pt>
                      <c:pt idx="408">
                        <c:v>206.2125</c:v>
                      </c:pt>
                      <c:pt idx="409">
                        <c:v>204.5745</c:v>
                      </c:pt>
                      <c:pt idx="410">
                        <c:v>201.799</c:v>
                      </c:pt>
                      <c:pt idx="411">
                        <c:v>192.3025</c:v>
                      </c:pt>
                      <c:pt idx="412">
                        <c:v>187.4405</c:v>
                      </c:pt>
                      <c:pt idx="413">
                        <c:v>185.3605</c:v>
                      </c:pt>
                      <c:pt idx="414">
                        <c:v>182.884</c:v>
                      </c:pt>
                      <c:pt idx="415">
                        <c:v>182.8255</c:v>
                      </c:pt>
                      <c:pt idx="416">
                        <c:v>190.8855</c:v>
                      </c:pt>
                      <c:pt idx="417">
                        <c:v>194.3175</c:v>
                      </c:pt>
                      <c:pt idx="418">
                        <c:v>194.7205</c:v>
                      </c:pt>
                      <c:pt idx="419">
                        <c:v>195.6695</c:v>
                      </c:pt>
                      <c:pt idx="420">
                        <c:v>191.4835</c:v>
                      </c:pt>
                      <c:pt idx="421">
                        <c:v>181.3435</c:v>
                      </c:pt>
                      <c:pt idx="422">
                        <c:v>165.9515</c:v>
                      </c:pt>
                      <c:pt idx="423">
                        <c:v>150.5595</c:v>
                      </c:pt>
                      <c:pt idx="424">
                        <c:v>134.277</c:v>
                      </c:pt>
                      <c:pt idx="425">
                        <c:v>122.785</c:v>
                      </c:pt>
                      <c:pt idx="426">
                        <c:v>126.035</c:v>
                      </c:pt>
                      <c:pt idx="427">
                        <c:v>131.6965</c:v>
                      </c:pt>
                      <c:pt idx="428">
                        <c:v>134.4915</c:v>
                      </c:pt>
                      <c:pt idx="429">
                        <c:v>133.003</c:v>
                      </c:pt>
                      <c:pt idx="430">
                        <c:v>131.482</c:v>
                      </c:pt>
                      <c:pt idx="431">
                        <c:v>124.0655</c:v>
                      </c:pt>
                      <c:pt idx="432">
                        <c:v>121.186</c:v>
                      </c:pt>
                      <c:pt idx="433">
                        <c:v>120.731</c:v>
                      </c:pt>
                      <c:pt idx="434">
                        <c:v>124.6115</c:v>
                      </c:pt>
                      <c:pt idx="435">
                        <c:v>127.8355</c:v>
                      </c:pt>
                      <c:pt idx="436">
                        <c:v>127.7835</c:v>
                      </c:pt>
                      <c:pt idx="437">
                        <c:v>126.0415</c:v>
                      </c:pt>
                      <c:pt idx="438">
                        <c:v>124.7675</c:v>
                      </c:pt>
                      <c:pt idx="439">
                        <c:v>123.9355</c:v>
                      </c:pt>
                      <c:pt idx="440">
                        <c:v>123.565</c:v>
                      </c:pt>
                      <c:pt idx="441">
                        <c:v>122.0245</c:v>
                      </c:pt>
                      <c:pt idx="442">
                        <c:v>122.551</c:v>
                      </c:pt>
                      <c:pt idx="443">
                        <c:v>124.813</c:v>
                      </c:pt>
                      <c:pt idx="444">
                        <c:v>125.879</c:v>
                      </c:pt>
                      <c:pt idx="445">
                        <c:v>127.6665</c:v>
                      </c:pt>
                      <c:pt idx="446">
                        <c:v>130.3185</c:v>
                      </c:pt>
                      <c:pt idx="447">
                        <c:v>131.3715</c:v>
                      </c:pt>
                      <c:pt idx="448">
                        <c:v>131.1375</c:v>
                      </c:pt>
                      <c:pt idx="449">
                        <c:v>137.5725</c:v>
                      </c:pt>
                      <c:pt idx="450">
                        <c:v>144.0075</c:v>
                      </c:pt>
                      <c:pt idx="451">
                        <c:v>146.0355</c:v>
                      </c:pt>
                      <c:pt idx="452">
                        <c:v>147.589</c:v>
                      </c:pt>
                      <c:pt idx="453">
                        <c:v>153.205</c:v>
                      </c:pt>
                      <c:pt idx="454">
                        <c:v>153.348</c:v>
                      </c:pt>
                      <c:pt idx="455">
                        <c:v>153.491</c:v>
                      </c:pt>
                      <c:pt idx="456">
                        <c:v>156.585</c:v>
                      </c:pt>
                      <c:pt idx="457">
                        <c:v>159.6335</c:v>
                      </c:pt>
                      <c:pt idx="458">
                        <c:v>120.786462256115</c:v>
                      </c:pt>
                      <c:pt idx="459">
                        <c:v>48.6132741039879</c:v>
                      </c:pt>
                      <c:pt idx="460">
                        <c:v>40.8068076728925</c:v>
                      </c:pt>
                      <c:pt idx="461">
                        <c:v>43.8616829883897</c:v>
                      </c:pt>
                      <c:pt idx="462">
                        <c:v>47.0066219081272</c:v>
                      </c:pt>
                      <c:pt idx="463">
                        <c:v>39.8083038869258</c:v>
                      </c:pt>
                      <c:pt idx="464">
                        <c:v>38.8196133266028</c:v>
                      </c:pt>
                      <c:pt idx="465">
                        <c:v>49.1539293286219</c:v>
                      </c:pt>
                      <c:pt idx="466">
                        <c:v>61.707344775366</c:v>
                      </c:pt>
                      <c:pt idx="467">
                        <c:v>64.1280656234225</c:v>
                      </c:pt>
                      <c:pt idx="468">
                        <c:v>64.1280656234225</c:v>
                      </c:pt>
                      <c:pt idx="469">
                        <c:v>55.2715840484604</c:v>
                      </c:pt>
                      <c:pt idx="470">
                        <c:v>48.0751751640585</c:v>
                      </c:pt>
                      <c:pt idx="471">
                        <c:v>33.5550610802625</c:v>
                      </c:pt>
                      <c:pt idx="472">
                        <c:v>29.0186451287229</c:v>
                      </c:pt>
                      <c:pt idx="473">
                        <c:v>20.6339505300353</c:v>
                      </c:pt>
                      <c:pt idx="474">
                        <c:v>10.6969964664311</c:v>
                      </c:pt>
                      <c:pt idx="475">
                        <c:v>1.95299646643109</c:v>
                      </c:pt>
                      <c:pt idx="476">
                        <c:v>0</c:v>
                      </c:pt>
                      <c:pt idx="477">
                        <c:v>5.51414336193841</c:v>
                      </c:pt>
                      <c:pt idx="478">
                        <c:v>9.6863886925795</c:v>
                      </c:pt>
                      <c:pt idx="479">
                        <c:v>17.1499010600707</c:v>
                      </c:pt>
                      <c:pt idx="480">
                        <c:v>39.8083038869258</c:v>
                      </c:pt>
                      <c:pt idx="481">
                        <c:v>92.2471186269561</c:v>
                      </c:pt>
                      <c:pt idx="482">
                        <c:v>153.867888944977</c:v>
                      </c:pt>
                      <c:pt idx="483">
                        <c:v>213.354871277133</c:v>
                      </c:pt>
                      <c:pt idx="484">
                        <c:v>220.48</c:v>
                      </c:pt>
                      <c:pt idx="485">
                        <c:v>223.106</c:v>
                      </c:pt>
                      <c:pt idx="486">
                        <c:v>227.0385</c:v>
                      </c:pt>
                      <c:pt idx="487">
                        <c:v>220.532</c:v>
                      </c:pt>
                      <c:pt idx="488">
                        <c:v>209.3065</c:v>
                      </c:pt>
                      <c:pt idx="489">
                        <c:v>197.093</c:v>
                      </c:pt>
                      <c:pt idx="490">
                        <c:v>181.805</c:v>
                      </c:pt>
                      <c:pt idx="491">
                        <c:v>166.4715</c:v>
                      </c:pt>
                      <c:pt idx="492">
                        <c:v>162.916</c:v>
                      </c:pt>
                      <c:pt idx="493">
                        <c:v>162.5195</c:v>
                      </c:pt>
                      <c:pt idx="494">
                        <c:v>161.5705</c:v>
                      </c:pt>
                      <c:pt idx="495">
                        <c:v>160.6995</c:v>
                      </c:pt>
                      <c:pt idx="496">
                        <c:v>159.718</c:v>
                      </c:pt>
                      <c:pt idx="497">
                        <c:v>158.574</c:v>
                      </c:pt>
                      <c:pt idx="498">
                        <c:v>157.222</c:v>
                      </c:pt>
                      <c:pt idx="499">
                        <c:v>155.8505</c:v>
                      </c:pt>
                      <c:pt idx="500">
                        <c:v>154.9665</c:v>
                      </c:pt>
                      <c:pt idx="501">
                        <c:v>154.1345</c:v>
                      </c:pt>
                      <c:pt idx="502">
                        <c:v>154.2515</c:v>
                      </c:pt>
                      <c:pt idx="503">
                        <c:v>155.6035</c:v>
                      </c:pt>
                      <c:pt idx="504">
                        <c:v>156.923</c:v>
                      </c:pt>
                      <c:pt idx="505">
                        <c:v>158.301</c:v>
                      </c:pt>
                      <c:pt idx="506">
                        <c:v>160.667</c:v>
                      </c:pt>
                      <c:pt idx="507">
                        <c:v>161.473</c:v>
                      </c:pt>
                      <c:pt idx="508">
                        <c:v>160.1925</c:v>
                      </c:pt>
                      <c:pt idx="509">
                        <c:v>156.7475</c:v>
                      </c:pt>
                      <c:pt idx="510">
                        <c:v>151.723</c:v>
                      </c:pt>
                      <c:pt idx="511">
                        <c:v>145.483</c:v>
                      </c:pt>
                      <c:pt idx="512">
                        <c:v>137.67</c:v>
                      </c:pt>
                      <c:pt idx="513">
                        <c:v>131.131</c:v>
                      </c:pt>
                      <c:pt idx="514">
                        <c:v>126.9515</c:v>
                      </c:pt>
                      <c:pt idx="515">
                        <c:v>124.163</c:v>
                      </c:pt>
                      <c:pt idx="516">
                        <c:v>123.084</c:v>
                      </c:pt>
                      <c:pt idx="517">
                        <c:v>123.617</c:v>
                      </c:pt>
                      <c:pt idx="518">
                        <c:v>123.4415</c:v>
                      </c:pt>
                      <c:pt idx="519">
                        <c:v>123.344</c:v>
                      </c:pt>
                      <c:pt idx="520">
                        <c:v>124.527</c:v>
                      </c:pt>
                      <c:pt idx="521">
                        <c:v>127.153</c:v>
                      </c:pt>
                      <c:pt idx="522">
                        <c:v>131.027</c:v>
                      </c:pt>
                      <c:pt idx="523">
                        <c:v>135.9735</c:v>
                      </c:pt>
                      <c:pt idx="524">
                        <c:v>141.1215</c:v>
                      </c:pt>
                      <c:pt idx="525">
                        <c:v>145.8665</c:v>
                      </c:pt>
                      <c:pt idx="526">
                        <c:v>143.806</c:v>
                      </c:pt>
                      <c:pt idx="527">
                        <c:v>136.942</c:v>
                      </c:pt>
                      <c:pt idx="528">
                        <c:v>132.769</c:v>
                      </c:pt>
                      <c:pt idx="529">
                        <c:v>130.182</c:v>
                      </c:pt>
                      <c:pt idx="530">
                        <c:v>129.025</c:v>
                      </c:pt>
                      <c:pt idx="531">
                        <c:v>132.6195</c:v>
                      </c:pt>
                      <c:pt idx="532">
                        <c:v>141.375</c:v>
                      </c:pt>
                      <c:pt idx="533">
                        <c:v>147.1795</c:v>
                      </c:pt>
                      <c:pt idx="534">
                        <c:v>151.8335</c:v>
                      </c:pt>
                      <c:pt idx="535">
                        <c:v>154.3815</c:v>
                      </c:pt>
                      <c:pt idx="536">
                        <c:v>159.5555</c:v>
                      </c:pt>
                      <c:pt idx="537">
                        <c:v>169.3835</c:v>
                      </c:pt>
                      <c:pt idx="538">
                        <c:v>175.292</c:v>
                      </c:pt>
                      <c:pt idx="539">
                        <c:v>172.978</c:v>
                      </c:pt>
                      <c:pt idx="540">
                        <c:v>171.262</c:v>
                      </c:pt>
                      <c:pt idx="541">
                        <c:v>166.959</c:v>
                      </c:pt>
                      <c:pt idx="542">
                        <c:v>161.6615</c:v>
                      </c:pt>
                      <c:pt idx="543">
                        <c:v>156.741</c:v>
                      </c:pt>
                      <c:pt idx="544">
                        <c:v>164.6645</c:v>
                      </c:pt>
                      <c:pt idx="545">
                        <c:v>170.3975</c:v>
                      </c:pt>
                      <c:pt idx="546">
                        <c:v>175.968</c:v>
                      </c:pt>
                      <c:pt idx="547">
                        <c:v>173.03</c:v>
                      </c:pt>
                      <c:pt idx="548">
                        <c:v>172.7895</c:v>
                      </c:pt>
                      <c:pt idx="549">
                        <c:v>166.8225</c:v>
                      </c:pt>
                      <c:pt idx="550">
                        <c:v>161.9475</c:v>
                      </c:pt>
                      <c:pt idx="551">
                        <c:v>157.144</c:v>
                      </c:pt>
                      <c:pt idx="552">
                        <c:v>157.014</c:v>
                      </c:pt>
                      <c:pt idx="553">
                        <c:v>157.6575</c:v>
                      </c:pt>
                      <c:pt idx="554">
                        <c:v>157.924</c:v>
                      </c:pt>
                      <c:pt idx="555">
                        <c:v>156.416</c:v>
                      </c:pt>
                      <c:pt idx="556">
                        <c:v>154.167</c:v>
                      </c:pt>
                      <c:pt idx="557">
                        <c:v>151.229</c:v>
                      </c:pt>
                      <c:pt idx="558">
                        <c:v>148.291</c:v>
                      </c:pt>
                      <c:pt idx="559">
                        <c:v>146.185</c:v>
                      </c:pt>
                      <c:pt idx="560">
                        <c:v>146.185</c:v>
                      </c:pt>
                      <c:pt idx="561">
                        <c:v>146.185</c:v>
                      </c:pt>
                      <c:pt idx="562">
                        <c:v>146.185</c:v>
                      </c:pt>
                      <c:pt idx="563">
                        <c:v>141.8365</c:v>
                      </c:pt>
                      <c:pt idx="564">
                        <c:v>138.8725</c:v>
                      </c:pt>
                      <c:pt idx="565">
                        <c:v>135.9085</c:v>
                      </c:pt>
                      <c:pt idx="566">
                        <c:v>134.6085</c:v>
                      </c:pt>
                      <c:pt idx="567">
                        <c:v>133.3085</c:v>
                      </c:pt>
                      <c:pt idx="568">
                        <c:v>139.672</c:v>
                      </c:pt>
                      <c:pt idx="569">
                        <c:v>144.911</c:v>
                      </c:pt>
                      <c:pt idx="570">
                        <c:v>150.1305</c:v>
                      </c:pt>
                      <c:pt idx="571">
                        <c:v>153.608</c:v>
                      </c:pt>
                      <c:pt idx="572">
                        <c:v>156.988</c:v>
                      </c:pt>
                      <c:pt idx="573">
                        <c:v>157.027</c:v>
                      </c:pt>
                      <c:pt idx="574">
                        <c:v>157.508</c:v>
                      </c:pt>
                      <c:pt idx="575">
                        <c:v>158.132</c:v>
                      </c:pt>
                      <c:pt idx="576">
                        <c:v>158.2295</c:v>
                      </c:pt>
                      <c:pt idx="577">
                        <c:v>158.4375</c:v>
                      </c:pt>
                      <c:pt idx="578">
                        <c:v>158.6195</c:v>
                      </c:pt>
                      <c:pt idx="579">
                        <c:v>158.0865</c:v>
                      </c:pt>
                      <c:pt idx="580">
                        <c:v>157.43</c:v>
                      </c:pt>
                      <c:pt idx="581">
                        <c:v>157.326</c:v>
                      </c:pt>
                      <c:pt idx="582">
                        <c:v>157.209</c:v>
                      </c:pt>
                      <c:pt idx="583">
                        <c:v>157.235</c:v>
                      </c:pt>
                      <c:pt idx="584">
                        <c:v>157.339</c:v>
                      </c:pt>
                      <c:pt idx="585">
                        <c:v>157.443</c:v>
                      </c:pt>
                      <c:pt idx="586">
                        <c:v>157.638</c:v>
                      </c:pt>
                      <c:pt idx="587">
                        <c:v>157.846</c:v>
                      </c:pt>
                      <c:pt idx="588">
                        <c:v>157.9695</c:v>
                      </c:pt>
                      <c:pt idx="589">
                        <c:v>158.0215</c:v>
                      </c:pt>
                      <c:pt idx="590">
                        <c:v>158.0735</c:v>
                      </c:pt>
                      <c:pt idx="591">
                        <c:v>158.0865</c:v>
                      </c:pt>
                      <c:pt idx="592">
                        <c:v>158.0865</c:v>
                      </c:pt>
                      <c:pt idx="593">
                        <c:v>150.787</c:v>
                      </c:pt>
                      <c:pt idx="594">
                        <c:v>146.9455</c:v>
                      </c:pt>
                      <c:pt idx="595">
                        <c:v>145.3595</c:v>
                      </c:pt>
                      <c:pt idx="596">
                        <c:v>142.5775</c:v>
                      </c:pt>
                      <c:pt idx="597">
                        <c:v>142.0965</c:v>
                      </c:pt>
                      <c:pt idx="598">
                        <c:v>148.9605</c:v>
                      </c:pt>
                      <c:pt idx="599">
                        <c:v>152.425</c:v>
                      </c:pt>
                      <c:pt idx="600">
                        <c:v>153.634</c:v>
                      </c:pt>
                      <c:pt idx="601">
                        <c:v>156.3835</c:v>
                      </c:pt>
                      <c:pt idx="602">
                        <c:v>156.8775</c:v>
                      </c:pt>
                      <c:pt idx="603">
                        <c:v>162.6495</c:v>
                      </c:pt>
                      <c:pt idx="604">
                        <c:v>165.75</c:v>
                      </c:pt>
                      <c:pt idx="605">
                        <c:v>166.725</c:v>
                      </c:pt>
                      <c:pt idx="606">
                        <c:v>177.4435</c:v>
                      </c:pt>
                      <c:pt idx="607">
                        <c:v>185.601</c:v>
                      </c:pt>
                      <c:pt idx="608">
                        <c:v>185.913</c:v>
                      </c:pt>
                      <c:pt idx="609">
                        <c:v>199.4655</c:v>
                      </c:pt>
                      <c:pt idx="610">
                        <c:v>203.606</c:v>
                      </c:pt>
                      <c:pt idx="611">
                        <c:v>197.418</c:v>
                      </c:pt>
                      <c:pt idx="612">
                        <c:v>193.7455</c:v>
                      </c:pt>
                      <c:pt idx="613">
                        <c:v>192.0165</c:v>
                      </c:pt>
                      <c:pt idx="614">
                        <c:v>178.516</c:v>
                      </c:pt>
                      <c:pt idx="615">
                        <c:v>177.307</c:v>
                      </c:pt>
                      <c:pt idx="616">
                        <c:v>176.969</c:v>
                      </c:pt>
                      <c:pt idx="617">
                        <c:v>176.631</c:v>
                      </c:pt>
                      <c:pt idx="618">
                        <c:v>176.592</c:v>
                      </c:pt>
                      <c:pt idx="619">
                        <c:v>176.8325</c:v>
                      </c:pt>
                      <c:pt idx="620">
                        <c:v>175.188000000001</c:v>
                      </c:pt>
                      <c:pt idx="621">
                        <c:v>172.653</c:v>
                      </c:pt>
                      <c:pt idx="622">
                        <c:v>169.8645</c:v>
                      </c:pt>
                      <c:pt idx="623">
                        <c:v>166.686</c:v>
                      </c:pt>
                      <c:pt idx="624">
                        <c:v>164.073</c:v>
                      </c:pt>
                      <c:pt idx="625">
                        <c:v>162.3375</c:v>
                      </c:pt>
                      <c:pt idx="626">
                        <c:v>160.6735</c:v>
                      </c:pt>
                      <c:pt idx="627">
                        <c:v>159.289</c:v>
                      </c:pt>
                      <c:pt idx="628">
                        <c:v>157.6965</c:v>
                      </c:pt>
                      <c:pt idx="629">
                        <c:v>156.819</c:v>
                      </c:pt>
                      <c:pt idx="630">
                        <c:v>157.917500000001</c:v>
                      </c:pt>
                      <c:pt idx="631">
                        <c:v>158.496</c:v>
                      </c:pt>
                      <c:pt idx="632">
                        <c:v>158.171</c:v>
                      </c:pt>
                      <c:pt idx="633">
                        <c:v>158.561</c:v>
                      </c:pt>
                      <c:pt idx="634">
                        <c:v>159.432</c:v>
                      </c:pt>
                      <c:pt idx="635">
                        <c:v>159.458</c:v>
                      </c:pt>
                      <c:pt idx="636">
                        <c:v>159.5815</c:v>
                      </c:pt>
                      <c:pt idx="637">
                        <c:v>159.9715</c:v>
                      </c:pt>
                      <c:pt idx="638">
                        <c:v>160.5565</c:v>
                      </c:pt>
                      <c:pt idx="639">
                        <c:v>160.147</c:v>
                      </c:pt>
                      <c:pt idx="640">
                        <c:v>158.054</c:v>
                      </c:pt>
                      <c:pt idx="641">
                        <c:v>157.209</c:v>
                      </c:pt>
                      <c:pt idx="642">
                        <c:v>156.4745</c:v>
                      </c:pt>
                      <c:pt idx="643">
                        <c:v>155.2005</c:v>
                      </c:pt>
                      <c:pt idx="644">
                        <c:v>154.0305</c:v>
                      </c:pt>
                      <c:pt idx="645">
                        <c:v>153.6665</c:v>
                      </c:pt>
                      <c:pt idx="646">
                        <c:v>152.7695</c:v>
                      </c:pt>
                      <c:pt idx="647">
                        <c:v>153.452</c:v>
                      </c:pt>
                      <c:pt idx="648">
                        <c:v>154.817</c:v>
                      </c:pt>
                      <c:pt idx="649">
                        <c:v>156.143</c:v>
                      </c:pt>
                      <c:pt idx="650">
                        <c:v>157.131</c:v>
                      </c:pt>
                      <c:pt idx="651">
                        <c:v>157.716</c:v>
                      </c:pt>
                      <c:pt idx="652">
                        <c:v>157.391</c:v>
                      </c:pt>
                      <c:pt idx="653">
                        <c:v>157.053</c:v>
                      </c:pt>
                      <c:pt idx="654">
                        <c:v>156.546</c:v>
                      </c:pt>
                      <c:pt idx="655">
                        <c:v>156.1755</c:v>
                      </c:pt>
                      <c:pt idx="656">
                        <c:v>155.9025</c:v>
                      </c:pt>
                      <c:pt idx="657">
                        <c:v>155.4475</c:v>
                      </c:pt>
                      <c:pt idx="658">
                        <c:v>153.4195</c:v>
                      </c:pt>
                      <c:pt idx="659">
                        <c:v>150.1955</c:v>
                      </c:pt>
                      <c:pt idx="660">
                        <c:v>150.085</c:v>
                      </c:pt>
                      <c:pt idx="661">
                        <c:v>151.073</c:v>
                      </c:pt>
                      <c:pt idx="662">
                        <c:v>152.971</c:v>
                      </c:pt>
                      <c:pt idx="663">
                        <c:v>156.026</c:v>
                      </c:pt>
                      <c:pt idx="664">
                        <c:v>160.485</c:v>
                      </c:pt>
                      <c:pt idx="665">
                        <c:v>160.953</c:v>
                      </c:pt>
                      <c:pt idx="666">
                        <c:v>160.524</c:v>
                      </c:pt>
                      <c:pt idx="667">
                        <c:v>158.964</c:v>
                      </c:pt>
                      <c:pt idx="668">
                        <c:v>157.417</c:v>
                      </c:pt>
                      <c:pt idx="669">
                        <c:v>155.87</c:v>
                      </c:pt>
                      <c:pt idx="670">
                        <c:v>155.9545</c:v>
                      </c:pt>
                      <c:pt idx="671">
                        <c:v>156.6695</c:v>
                      </c:pt>
                      <c:pt idx="672">
                        <c:v>157.885</c:v>
                      </c:pt>
                      <c:pt idx="673">
                        <c:v>159.536</c:v>
                      </c:pt>
                      <c:pt idx="674">
                        <c:v>161.2</c:v>
                      </c:pt>
                      <c:pt idx="675">
                        <c:v>162.3115</c:v>
                      </c:pt>
                      <c:pt idx="676">
                        <c:v>163.1695</c:v>
                      </c:pt>
                      <c:pt idx="677">
                        <c:v>163.761</c:v>
                      </c:pt>
                      <c:pt idx="678">
                        <c:v>161.421</c:v>
                      </c:pt>
                      <c:pt idx="679">
                        <c:v>159.6855</c:v>
                      </c:pt>
                      <c:pt idx="680">
                        <c:v>158.561</c:v>
                      </c:pt>
                      <c:pt idx="681">
                        <c:v>157.04</c:v>
                      </c:pt>
                      <c:pt idx="682">
                        <c:v>154.986</c:v>
                      </c:pt>
                      <c:pt idx="683">
                        <c:v>155.376</c:v>
                      </c:pt>
                      <c:pt idx="684">
                        <c:v>154.999</c:v>
                      </c:pt>
                      <c:pt idx="685">
                        <c:v>154.4985</c:v>
                      </c:pt>
                      <c:pt idx="686">
                        <c:v>154.258</c:v>
                      </c:pt>
                      <c:pt idx="687">
                        <c:v>155.467</c:v>
                      </c:pt>
                      <c:pt idx="688">
                        <c:v>161.0375</c:v>
                      </c:pt>
                      <c:pt idx="689">
                        <c:v>172.7245</c:v>
                      </c:pt>
                      <c:pt idx="690">
                        <c:v>186.5695</c:v>
                      </c:pt>
                      <c:pt idx="691">
                        <c:v>197.457</c:v>
                      </c:pt>
                      <c:pt idx="692">
                        <c:v>198.51</c:v>
                      </c:pt>
                      <c:pt idx="693">
                        <c:v>194.038</c:v>
                      </c:pt>
                      <c:pt idx="694">
                        <c:v>184.9575</c:v>
                      </c:pt>
                      <c:pt idx="695">
                        <c:v>175.058</c:v>
                      </c:pt>
                      <c:pt idx="696">
                        <c:v>166.257</c:v>
                      </c:pt>
                      <c:pt idx="697">
                        <c:v>165.3275</c:v>
                      </c:pt>
                      <c:pt idx="698">
                        <c:v>166.322</c:v>
                      </c:pt>
                      <c:pt idx="699">
                        <c:v>165.1</c:v>
                      </c:pt>
                      <c:pt idx="700">
                        <c:v>173.329</c:v>
                      </c:pt>
                      <c:pt idx="701">
                        <c:v>183.0335</c:v>
                      </c:pt>
                      <c:pt idx="702">
                        <c:v>186.5825</c:v>
                      </c:pt>
                      <c:pt idx="703">
                        <c:v>193.5635</c:v>
                      </c:pt>
                      <c:pt idx="704">
                        <c:v>201.4545</c:v>
                      </c:pt>
                      <c:pt idx="705">
                        <c:v>189.267</c:v>
                      </c:pt>
                      <c:pt idx="706">
                        <c:v>176.839</c:v>
                      </c:pt>
                      <c:pt idx="707">
                        <c:v>171.5545</c:v>
                      </c:pt>
                      <c:pt idx="708">
                        <c:v>162.3895</c:v>
                      </c:pt>
                      <c:pt idx="709">
                        <c:v>153.1985</c:v>
                      </c:pt>
                      <c:pt idx="710">
                        <c:v>152.7305</c:v>
                      </c:pt>
                      <c:pt idx="711">
                        <c:v>152.581</c:v>
                      </c:pt>
                      <c:pt idx="712">
                        <c:v>161.824</c:v>
                      </c:pt>
                      <c:pt idx="713">
                        <c:v>151.97</c:v>
                      </c:pt>
                      <c:pt idx="714">
                        <c:v>152.36</c:v>
                      </c:pt>
                      <c:pt idx="715">
                        <c:v>144.157</c:v>
                      </c:pt>
                      <c:pt idx="716">
                        <c:v>144.6055</c:v>
                      </c:pt>
                      <c:pt idx="717">
                        <c:v>144.3065</c:v>
                      </c:pt>
                      <c:pt idx="718">
                        <c:v>163.1305</c:v>
                      </c:pt>
                      <c:pt idx="719">
                        <c:v>171.7365</c:v>
                      </c:pt>
                      <c:pt idx="720">
                        <c:v>180.778</c:v>
                      </c:pt>
                      <c:pt idx="721">
                        <c:v>175.201</c:v>
                      </c:pt>
                      <c:pt idx="722">
                        <c:v>163.085</c:v>
                      </c:pt>
                      <c:pt idx="723">
                        <c:v>149.942</c:v>
                      </c:pt>
                      <c:pt idx="724">
                        <c:v>136.929</c:v>
                      </c:pt>
                      <c:pt idx="725">
                        <c:v>131.586</c:v>
                      </c:pt>
                      <c:pt idx="726">
                        <c:v>132.275</c:v>
                      </c:pt>
                      <c:pt idx="727">
                        <c:v>131.8135</c:v>
                      </c:pt>
                      <c:pt idx="728">
                        <c:v>133.6465</c:v>
                      </c:pt>
                      <c:pt idx="729">
                        <c:v>135.2975</c:v>
                      </c:pt>
                      <c:pt idx="730">
                        <c:v>137.5205</c:v>
                      </c:pt>
                      <c:pt idx="731">
                        <c:v>139.75</c:v>
                      </c:pt>
                      <c:pt idx="732">
                        <c:v>105.974068477367</c:v>
                      </c:pt>
                      <c:pt idx="733">
                        <c:v>80.9408127208481</c:v>
                      </c:pt>
                      <c:pt idx="734">
                        <c:v>72.2979586067643</c:v>
                      </c:pt>
                      <c:pt idx="735">
                        <c:v>61.1089187279152</c:v>
                      </c:pt>
                      <c:pt idx="736">
                        <c:v>48.0751751640585</c:v>
                      </c:pt>
                      <c:pt idx="737">
                        <c:v>37.3548712771328</c:v>
                      </c:pt>
                      <c:pt idx="738">
                        <c:v>27.7031186269561</c:v>
                      </c:pt>
                      <c:pt idx="739">
                        <c:v>14.9236981322564</c:v>
                      </c:pt>
                      <c:pt idx="740">
                        <c:v>4.29669358909641</c:v>
                      </c:pt>
                      <c:pt idx="741">
                        <c:v>0</c:v>
                      </c:pt>
                      <c:pt idx="742">
                        <c:v>0</c:v>
                      </c:pt>
                      <c:pt idx="743">
                        <c:v>0</c:v>
                      </c:pt>
                      <c:pt idx="744">
                        <c:v>0</c:v>
                      </c:pt>
                      <c:pt idx="745">
                        <c:v>0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0</c:v>
                      </c:pt>
                      <c:pt idx="753">
                        <c:v>0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0.273499242806657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9.02271580010096</c:v>
                      </c:pt>
                      <c:pt idx="765">
                        <c:v>31.2575497223624</c:v>
                      </c:pt>
                      <c:pt idx="766">
                        <c:v>64.7400302877335</c:v>
                      </c:pt>
                      <c:pt idx="767">
                        <c:v>94.4510691569915</c:v>
                      </c:pt>
                      <c:pt idx="768">
                        <c:v>119.668426047451</c:v>
                      </c:pt>
                      <c:pt idx="769">
                        <c:v>149.093265017668</c:v>
                      </c:pt>
                      <c:pt idx="770">
                        <c:v>184.33577385159</c:v>
                      </c:pt>
                      <c:pt idx="771">
                        <c:v>180.8105</c:v>
                      </c:pt>
                      <c:pt idx="772">
                        <c:v>164.086</c:v>
                      </c:pt>
                      <c:pt idx="773">
                        <c:v>134.2965</c:v>
                      </c:pt>
                      <c:pt idx="774">
                        <c:v>129.0185</c:v>
                      </c:pt>
                      <c:pt idx="775">
                        <c:v>133.6465</c:v>
                      </c:pt>
                      <c:pt idx="776">
                        <c:v>221.0975</c:v>
                      </c:pt>
                      <c:pt idx="777">
                        <c:v>250</c:v>
                      </c:pt>
                      <c:pt idx="778">
                        <c:v>250</c:v>
                      </c:pt>
                      <c:pt idx="779">
                        <c:v>250</c:v>
                      </c:pt>
                      <c:pt idx="780">
                        <c:v>250</c:v>
                      </c:pt>
                      <c:pt idx="781">
                        <c:v>182.5655</c:v>
                      </c:pt>
                      <c:pt idx="782">
                        <c:v>131.43</c:v>
                      </c:pt>
                      <c:pt idx="783">
                        <c:v>123.773</c:v>
                      </c:pt>
                      <c:pt idx="784">
                        <c:v>112.944</c:v>
                      </c:pt>
                      <c:pt idx="785">
                        <c:v>115.921</c:v>
                      </c:pt>
                      <c:pt idx="786">
                        <c:v>117.9035</c:v>
                      </c:pt>
                      <c:pt idx="787">
                        <c:v>118.4495</c:v>
                      </c:pt>
                      <c:pt idx="788">
                        <c:v>118.079</c:v>
                      </c:pt>
                      <c:pt idx="789">
                        <c:v>118.001</c:v>
                      </c:pt>
                      <c:pt idx="790">
                        <c:v>110.279</c:v>
                      </c:pt>
                      <c:pt idx="791">
                        <c:v>109.2195</c:v>
                      </c:pt>
                      <c:pt idx="792">
                        <c:v>115.869</c:v>
                      </c:pt>
                      <c:pt idx="793">
                        <c:v>127.1725</c:v>
                      </c:pt>
                      <c:pt idx="794">
                        <c:v>138.1965</c:v>
                      </c:pt>
                      <c:pt idx="795">
                        <c:v>149.175</c:v>
                      </c:pt>
                      <c:pt idx="796">
                        <c:v>156.572</c:v>
                      </c:pt>
                      <c:pt idx="797">
                        <c:v>157.2285</c:v>
                      </c:pt>
                      <c:pt idx="798">
                        <c:v>157.1375</c:v>
                      </c:pt>
                      <c:pt idx="799">
                        <c:v>152.1195</c:v>
                      </c:pt>
                      <c:pt idx="800">
                        <c:v>151.047</c:v>
                      </c:pt>
                      <c:pt idx="801">
                        <c:v>152.087</c:v>
                      </c:pt>
                      <c:pt idx="802">
                        <c:v>156.104</c:v>
                      </c:pt>
                      <c:pt idx="803">
                        <c:v>157.092</c:v>
                      </c:pt>
                      <c:pt idx="804">
                        <c:v>162.11</c:v>
                      </c:pt>
                      <c:pt idx="805">
                        <c:v>163.228</c:v>
                      </c:pt>
                      <c:pt idx="806">
                        <c:v>157.586</c:v>
                      </c:pt>
                      <c:pt idx="807">
                        <c:v>159.1265</c:v>
                      </c:pt>
                      <c:pt idx="808">
                        <c:v>167.8495</c:v>
                      </c:pt>
                      <c:pt idx="809">
                        <c:v>168.7725</c:v>
                      </c:pt>
                      <c:pt idx="810">
                        <c:v>169.78</c:v>
                      </c:pt>
                      <c:pt idx="811">
                        <c:v>175.487</c:v>
                      </c:pt>
                      <c:pt idx="812">
                        <c:v>174.0765</c:v>
                      </c:pt>
                      <c:pt idx="813">
                        <c:v>165.4835</c:v>
                      </c:pt>
                      <c:pt idx="814">
                        <c:v>159.3995</c:v>
                      </c:pt>
                      <c:pt idx="815">
                        <c:v>148.4925</c:v>
                      </c:pt>
                      <c:pt idx="816">
                        <c:v>143.403</c:v>
                      </c:pt>
                      <c:pt idx="817">
                        <c:v>142.298</c:v>
                      </c:pt>
                      <c:pt idx="818">
                        <c:v>141.154</c:v>
                      </c:pt>
                      <c:pt idx="819">
                        <c:v>146.627</c:v>
                      </c:pt>
                      <c:pt idx="820">
                        <c:v>152.4445</c:v>
                      </c:pt>
                      <c:pt idx="821">
                        <c:v>152.256</c:v>
                      </c:pt>
                      <c:pt idx="822">
                        <c:v>152.243</c:v>
                      </c:pt>
                      <c:pt idx="823">
                        <c:v>152.2885</c:v>
                      </c:pt>
                      <c:pt idx="824">
                        <c:v>146.965</c:v>
                      </c:pt>
                      <c:pt idx="825">
                        <c:v>141.063</c:v>
                      </c:pt>
                      <c:pt idx="826">
                        <c:v>139.3015</c:v>
                      </c:pt>
                      <c:pt idx="827">
                        <c:v>136.4155</c:v>
                      </c:pt>
                      <c:pt idx="828">
                        <c:v>130.325</c:v>
                      </c:pt>
                      <c:pt idx="829">
                        <c:v>125.9505</c:v>
                      </c:pt>
                      <c:pt idx="830">
                        <c:v>126.5615</c:v>
                      </c:pt>
                      <c:pt idx="831">
                        <c:v>154.765</c:v>
                      </c:pt>
                      <c:pt idx="832">
                        <c:v>180.57</c:v>
                      </c:pt>
                      <c:pt idx="833">
                        <c:v>210.262</c:v>
                      </c:pt>
                      <c:pt idx="834">
                        <c:v>243.399</c:v>
                      </c:pt>
                      <c:pt idx="835">
                        <c:v>250</c:v>
                      </c:pt>
                      <c:pt idx="836">
                        <c:v>250</c:v>
                      </c:pt>
                      <c:pt idx="837">
                        <c:v>249.4115</c:v>
                      </c:pt>
                      <c:pt idx="838">
                        <c:v>217.152</c:v>
                      </c:pt>
                      <c:pt idx="839">
                        <c:v>184.379</c:v>
                      </c:pt>
                      <c:pt idx="840">
                        <c:v>180.362</c:v>
                      </c:pt>
                      <c:pt idx="841">
                        <c:v>153.4</c:v>
                      </c:pt>
                      <c:pt idx="842">
                        <c:v>155.7855</c:v>
                      </c:pt>
                      <c:pt idx="843">
                        <c:v>155.363</c:v>
                      </c:pt>
                      <c:pt idx="844">
                        <c:v>159.432</c:v>
                      </c:pt>
                      <c:pt idx="845">
                        <c:v>134.797</c:v>
                      </c:pt>
                      <c:pt idx="846">
                        <c:v>160.238</c:v>
                      </c:pt>
                      <c:pt idx="847">
                        <c:v>185.64</c:v>
                      </c:pt>
                      <c:pt idx="848">
                        <c:v>216.866</c:v>
                      </c:pt>
                      <c:pt idx="849">
                        <c:v>217.815</c:v>
                      </c:pt>
                      <c:pt idx="850">
                        <c:v>220.8895</c:v>
                      </c:pt>
                      <c:pt idx="851">
                        <c:v>199.0105</c:v>
                      </c:pt>
                      <c:pt idx="852">
                        <c:v>175.409</c:v>
                      </c:pt>
                      <c:pt idx="853">
                        <c:v>150.072</c:v>
                      </c:pt>
                      <c:pt idx="854">
                        <c:v>150.8</c:v>
                      </c:pt>
                      <c:pt idx="855">
                        <c:v>160.2185</c:v>
                      </c:pt>
                      <c:pt idx="856">
                        <c:v>149.1035</c:v>
                      </c:pt>
                      <c:pt idx="857">
                        <c:v>158.041</c:v>
                      </c:pt>
                      <c:pt idx="858">
                        <c:v>159.6855</c:v>
                      </c:pt>
                      <c:pt idx="859">
                        <c:v>155.246</c:v>
                      </c:pt>
                      <c:pt idx="860">
                        <c:v>143.0065</c:v>
                      </c:pt>
                      <c:pt idx="861">
                        <c:v>143.3445</c:v>
                      </c:pt>
                      <c:pt idx="862">
                        <c:v>132.028</c:v>
                      </c:pt>
                      <c:pt idx="863">
                        <c:v>130.2535</c:v>
                      </c:pt>
                      <c:pt idx="864">
                        <c:v>133.562</c:v>
                      </c:pt>
                      <c:pt idx="865">
                        <c:v>134.1275</c:v>
                      </c:pt>
                      <c:pt idx="866">
                        <c:v>140.7965</c:v>
                      </c:pt>
                      <c:pt idx="867">
                        <c:v>140.244</c:v>
                      </c:pt>
                      <c:pt idx="868">
                        <c:v>139.503</c:v>
                      </c:pt>
                      <c:pt idx="869">
                        <c:v>140.062</c:v>
                      </c:pt>
                      <c:pt idx="870">
                        <c:v>142.129</c:v>
                      </c:pt>
                      <c:pt idx="871">
                        <c:v>143.923</c:v>
                      </c:pt>
                      <c:pt idx="872">
                        <c:v>145.8535</c:v>
                      </c:pt>
                      <c:pt idx="873">
                        <c:v>146.8935</c:v>
                      </c:pt>
                      <c:pt idx="874">
                        <c:v>147.4915</c:v>
                      </c:pt>
                      <c:pt idx="875">
                        <c:v>147.2835</c:v>
                      </c:pt>
                      <c:pt idx="876">
                        <c:v>146.2305</c:v>
                      </c:pt>
                      <c:pt idx="877">
                        <c:v>146.7245</c:v>
                      </c:pt>
                      <c:pt idx="878">
                        <c:v>148.9215</c:v>
                      </c:pt>
                      <c:pt idx="879">
                        <c:v>159.5815</c:v>
                      </c:pt>
                      <c:pt idx="880">
                        <c:v>164.0405</c:v>
                      </c:pt>
                      <c:pt idx="881">
                        <c:v>164.1185</c:v>
                      </c:pt>
                      <c:pt idx="882">
                        <c:v>162.89</c:v>
                      </c:pt>
                      <c:pt idx="883">
                        <c:v>161.213</c:v>
                      </c:pt>
                      <c:pt idx="884">
                        <c:v>151.879</c:v>
                      </c:pt>
                      <c:pt idx="885">
                        <c:v>151.164</c:v>
                      </c:pt>
                      <c:pt idx="886">
                        <c:v>153.998</c:v>
                      </c:pt>
                      <c:pt idx="887">
                        <c:v>155.376</c:v>
                      </c:pt>
                      <c:pt idx="888">
                        <c:v>166.842</c:v>
                      </c:pt>
                      <c:pt idx="889">
                        <c:v>176.956</c:v>
                      </c:pt>
                      <c:pt idx="890">
                        <c:v>182.962</c:v>
                      </c:pt>
                      <c:pt idx="891">
                        <c:v>190.632</c:v>
                      </c:pt>
                      <c:pt idx="892">
                        <c:v>199.966</c:v>
                      </c:pt>
                      <c:pt idx="893">
                        <c:v>198.575</c:v>
                      </c:pt>
                      <c:pt idx="894">
                        <c:v>188.643</c:v>
                      </c:pt>
                      <c:pt idx="895">
                        <c:v>184.9965</c:v>
                      </c:pt>
                      <c:pt idx="896">
                        <c:v>184.9835</c:v>
                      </c:pt>
                      <c:pt idx="897">
                        <c:v>175.7275</c:v>
                      </c:pt>
                      <c:pt idx="898">
                        <c:v>164.853</c:v>
                      </c:pt>
                      <c:pt idx="899">
                        <c:v>163.306</c:v>
                      </c:pt>
                      <c:pt idx="900">
                        <c:v>162.4545</c:v>
                      </c:pt>
                      <c:pt idx="901">
                        <c:v>162.4285</c:v>
                      </c:pt>
                      <c:pt idx="902">
                        <c:v>171.6065</c:v>
                      </c:pt>
                      <c:pt idx="903">
                        <c:v>179.127</c:v>
                      </c:pt>
                      <c:pt idx="904">
                        <c:v>183.326</c:v>
                      </c:pt>
                      <c:pt idx="905">
                        <c:v>181.064</c:v>
                      </c:pt>
                      <c:pt idx="906">
                        <c:v>168.5905</c:v>
                      </c:pt>
                      <c:pt idx="907">
                        <c:v>152.1455</c:v>
                      </c:pt>
                      <c:pt idx="908">
                        <c:v>143.1105</c:v>
                      </c:pt>
                      <c:pt idx="909">
                        <c:v>137.3125</c:v>
                      </c:pt>
                      <c:pt idx="910">
                        <c:v>131.469</c:v>
                      </c:pt>
                      <c:pt idx="911">
                        <c:v>127.7965</c:v>
                      </c:pt>
                      <c:pt idx="912">
                        <c:v>131.4755</c:v>
                      </c:pt>
                      <c:pt idx="913">
                        <c:v>132.587</c:v>
                      </c:pt>
                      <c:pt idx="914">
                        <c:v>133.263</c:v>
                      </c:pt>
                      <c:pt idx="915">
                        <c:v>134.8035</c:v>
                      </c:pt>
                      <c:pt idx="916">
                        <c:v>136.4155</c:v>
                      </c:pt>
                      <c:pt idx="917">
                        <c:v>138.4175</c:v>
                      </c:pt>
                      <c:pt idx="918">
                        <c:v>138.879</c:v>
                      </c:pt>
                      <c:pt idx="919">
                        <c:v>133.5815</c:v>
                      </c:pt>
                      <c:pt idx="920">
                        <c:v>126.2105</c:v>
                      </c:pt>
                      <c:pt idx="921">
                        <c:v>124.8325</c:v>
                      </c:pt>
                      <c:pt idx="922">
                        <c:v>118.5015</c:v>
                      </c:pt>
                      <c:pt idx="923">
                        <c:v>110.9095</c:v>
                      </c:pt>
                      <c:pt idx="924">
                        <c:v>114.426</c:v>
                      </c:pt>
                      <c:pt idx="925">
                        <c:v>116.649</c:v>
                      </c:pt>
                      <c:pt idx="926">
                        <c:v>113.659</c:v>
                      </c:pt>
                      <c:pt idx="927">
                        <c:v>111.93</c:v>
                      </c:pt>
                      <c:pt idx="928">
                        <c:v>115.18</c:v>
                      </c:pt>
                      <c:pt idx="929">
                        <c:v>117.273</c:v>
                      </c:pt>
                      <c:pt idx="930">
                        <c:v>122.096</c:v>
                      </c:pt>
                      <c:pt idx="931">
                        <c:v>126.1325</c:v>
                      </c:pt>
                      <c:pt idx="932">
                        <c:v>126.6135</c:v>
                      </c:pt>
                      <c:pt idx="933">
                        <c:v>130.3705</c:v>
                      </c:pt>
                      <c:pt idx="934">
                        <c:v>129.8895</c:v>
                      </c:pt>
                      <c:pt idx="935">
                        <c:v>128.9275</c:v>
                      </c:pt>
                      <c:pt idx="936">
                        <c:v>125.398</c:v>
                      </c:pt>
                      <c:pt idx="937">
                        <c:v>125.073</c:v>
                      </c:pt>
                      <c:pt idx="938">
                        <c:v>117.403</c:v>
                      </c:pt>
                      <c:pt idx="939">
                        <c:v>110.773</c:v>
                      </c:pt>
                      <c:pt idx="940">
                        <c:v>104.3445</c:v>
                      </c:pt>
                      <c:pt idx="941">
                        <c:v>103.7205</c:v>
                      </c:pt>
                      <c:pt idx="942">
                        <c:v>105.7615</c:v>
                      </c:pt>
                      <c:pt idx="943">
                        <c:v>107.1785</c:v>
                      </c:pt>
                      <c:pt idx="944">
                        <c:v>110.695</c:v>
                      </c:pt>
                      <c:pt idx="945">
                        <c:v>110.9745</c:v>
                      </c:pt>
                      <c:pt idx="946">
                        <c:v>111.228</c:v>
                      </c:pt>
                      <c:pt idx="947">
                        <c:v>108.823</c:v>
                      </c:pt>
                      <c:pt idx="948">
                        <c:v>107.406</c:v>
                      </c:pt>
                      <c:pt idx="949">
                        <c:v>105.0465</c:v>
                      </c:pt>
                      <c:pt idx="950">
                        <c:v>107.9195</c:v>
                      </c:pt>
                      <c:pt idx="951">
                        <c:v>107.679</c:v>
                      </c:pt>
                      <c:pt idx="952">
                        <c:v>110.916</c:v>
                      </c:pt>
                      <c:pt idx="953">
                        <c:v>110.89</c:v>
                      </c:pt>
                      <c:pt idx="954">
                        <c:v>109.746</c:v>
                      </c:pt>
                      <c:pt idx="955">
                        <c:v>112.996</c:v>
                      </c:pt>
                      <c:pt idx="956">
                        <c:v>120.601</c:v>
                      </c:pt>
                      <c:pt idx="957">
                        <c:v>125.034</c:v>
                      </c:pt>
                      <c:pt idx="958">
                        <c:v>132.2555</c:v>
                      </c:pt>
                      <c:pt idx="959">
                        <c:v>138.4565</c:v>
                      </c:pt>
                      <c:pt idx="960">
                        <c:v>132.5155</c:v>
                      </c:pt>
                      <c:pt idx="961">
                        <c:v>146.2175</c:v>
                      </c:pt>
                      <c:pt idx="962">
                        <c:v>177.6125</c:v>
                      </c:pt>
                      <c:pt idx="963">
                        <c:v>197.626</c:v>
                      </c:pt>
                      <c:pt idx="964">
                        <c:v>224.354</c:v>
                      </c:pt>
                      <c:pt idx="965">
                        <c:v>250</c:v>
                      </c:pt>
                      <c:pt idx="966">
                        <c:v>247.039</c:v>
                      </c:pt>
                      <c:pt idx="967">
                        <c:v>219.271</c:v>
                      </c:pt>
                      <c:pt idx="968">
                        <c:v>203.307</c:v>
                      </c:pt>
                      <c:pt idx="969">
                        <c:v>203.45</c:v>
                      </c:pt>
                      <c:pt idx="970">
                        <c:v>203.593</c:v>
                      </c:pt>
                      <c:pt idx="971">
                        <c:v>225.992</c:v>
                      </c:pt>
                      <c:pt idx="972">
                        <c:v>249.678</c:v>
                      </c:pt>
                      <c:pt idx="973">
                        <c:v>250</c:v>
                      </c:pt>
                      <c:pt idx="974">
                        <c:v>250</c:v>
                      </c:pt>
                      <c:pt idx="975">
                        <c:v>249.999999999999</c:v>
                      </c:pt>
                      <c:pt idx="976">
                        <c:v>250</c:v>
                      </c:pt>
                      <c:pt idx="977">
                        <c:v>250</c:v>
                      </c:pt>
                      <c:pt idx="978">
                        <c:v>249.999999999999</c:v>
                      </c:pt>
                      <c:pt idx="979">
                        <c:v>250</c:v>
                      </c:pt>
                      <c:pt idx="980">
                        <c:v>250</c:v>
                      </c:pt>
                      <c:pt idx="981">
                        <c:v>250</c:v>
                      </c:pt>
                      <c:pt idx="982">
                        <c:v>250</c:v>
                      </c:pt>
                      <c:pt idx="983">
                        <c:v>250</c:v>
                      </c:pt>
                      <c:pt idx="984">
                        <c:v>250.000000000001</c:v>
                      </c:pt>
                      <c:pt idx="985">
                        <c:v>250</c:v>
                      </c:pt>
                      <c:pt idx="986">
                        <c:v>250</c:v>
                      </c:pt>
                      <c:pt idx="987">
                        <c:v>250</c:v>
                      </c:pt>
                      <c:pt idx="988">
                        <c:v>235.6575</c:v>
                      </c:pt>
                      <c:pt idx="989">
                        <c:v>217.633</c:v>
                      </c:pt>
                      <c:pt idx="990">
                        <c:v>204.932</c:v>
                      </c:pt>
                      <c:pt idx="991">
                        <c:v>193.9405</c:v>
                      </c:pt>
                      <c:pt idx="992">
                        <c:v>182.7995</c:v>
                      </c:pt>
                      <c:pt idx="993">
                        <c:v>158.6195</c:v>
                      </c:pt>
                      <c:pt idx="994">
                        <c:v>134.511</c:v>
                      </c:pt>
                      <c:pt idx="995">
                        <c:v>121.3355</c:v>
                      </c:pt>
                      <c:pt idx="996">
                        <c:v>113.646</c:v>
                      </c:pt>
                      <c:pt idx="997">
                        <c:v>112.138</c:v>
                      </c:pt>
                      <c:pt idx="998">
                        <c:v>124.176</c:v>
                      </c:pt>
                      <c:pt idx="999">
                        <c:v>138.385</c:v>
                      </c:pt>
                      <c:pt idx="1000">
                        <c:v>152.581</c:v>
                      </c:pt>
                      <c:pt idx="1001">
                        <c:v>166.803</c:v>
                      </c:pt>
                      <c:pt idx="1002">
                        <c:v>160.329</c:v>
                      </c:pt>
                      <c:pt idx="1003">
                        <c:v>147.836</c:v>
                      </c:pt>
                      <c:pt idx="1004">
                        <c:v>133.575</c:v>
                      </c:pt>
                      <c:pt idx="1005">
                        <c:v>119.314</c:v>
                      </c:pt>
                      <c:pt idx="1006">
                        <c:v>104.845</c:v>
                      </c:pt>
                      <c:pt idx="1007">
                        <c:v>105.191666666667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-985143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4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985158528"/>
        <c:crosses val="autoZero"/>
        <c:auto val="1"/>
        <c:lblAlgn val="l"/>
        <c:lblOffset val="100"/>
        <c:tickLblSkip val="144"/>
        <c:noMultiLvlLbl val="0"/>
      </c:catAx>
      <c:valAx>
        <c:axId val="-985158528"/>
        <c:scaling>
          <c:orientation val="minMax"/>
          <c:max val="270"/>
          <c:min val="0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4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98514384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30907909186669"/>
          <c:y val="0.0794222576287624"/>
          <c:w val="0.31308806289352"/>
          <c:h val="0.1261239931150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6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lang="zh-CN" sz="1400"/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09000556738296"/>
          <c:y val="0.0597022721337164"/>
          <c:w val="0.922871940268862"/>
          <c:h val="0.7754471141290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Sheet2!$Q$3</c:f>
              <c:strCache>
                <c:ptCount val="1"/>
                <c:pt idx="0">
                  <c:v>NPD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Sheet2!$Q$4:$Q$1011</c:f>
              <c:numCache>
                <c:formatCode>0.0_);[Red]\(0.0\)</c:formatCode>
                <c:ptCount val="1008"/>
                <c:pt idx="0">
                  <c:v>0.1215</c:v>
                </c:pt>
                <c:pt idx="1">
                  <c:v>0.3285</c:v>
                </c:pt>
                <c:pt idx="2">
                  <c:v>0.549</c:v>
                </c:pt>
                <c:pt idx="3">
                  <c:v>0.7065</c:v>
                </c:pt>
                <c:pt idx="4">
                  <c:v>1.2105</c:v>
                </c:pt>
                <c:pt idx="5">
                  <c:v>1.422</c:v>
                </c:pt>
                <c:pt idx="6">
                  <c:v>1.2195</c:v>
                </c:pt>
                <c:pt idx="7">
                  <c:v>1.107</c:v>
                </c:pt>
                <c:pt idx="8">
                  <c:v>0.954</c:v>
                </c:pt>
                <c:pt idx="9">
                  <c:v>0.999</c:v>
                </c:pt>
                <c:pt idx="10">
                  <c:v>0.882</c:v>
                </c:pt>
                <c:pt idx="11">
                  <c:v>0.981</c:v>
                </c:pt>
                <c:pt idx="12">
                  <c:v>1.1655</c:v>
                </c:pt>
                <c:pt idx="13">
                  <c:v>1.3905</c:v>
                </c:pt>
                <c:pt idx="14">
                  <c:v>1.5255</c:v>
                </c:pt>
                <c:pt idx="15">
                  <c:v>1.521</c:v>
                </c:pt>
                <c:pt idx="16">
                  <c:v>1.4985</c:v>
                </c:pt>
                <c:pt idx="17">
                  <c:v>1.35</c:v>
                </c:pt>
                <c:pt idx="18">
                  <c:v>1.4175</c:v>
                </c:pt>
                <c:pt idx="19">
                  <c:v>1.3635</c:v>
                </c:pt>
                <c:pt idx="20">
                  <c:v>1.341</c:v>
                </c:pt>
                <c:pt idx="21">
                  <c:v>1.1835</c:v>
                </c:pt>
                <c:pt idx="22">
                  <c:v>1.1745</c:v>
                </c:pt>
                <c:pt idx="23">
                  <c:v>1.215</c:v>
                </c:pt>
                <c:pt idx="24">
                  <c:v>1.143</c:v>
                </c:pt>
                <c:pt idx="25">
                  <c:v>1.197</c:v>
                </c:pt>
                <c:pt idx="26">
                  <c:v>1.1115</c:v>
                </c:pt>
                <c:pt idx="27">
                  <c:v>0.9945</c:v>
                </c:pt>
                <c:pt idx="28">
                  <c:v>1.044</c:v>
                </c:pt>
                <c:pt idx="29">
                  <c:v>0.999</c:v>
                </c:pt>
                <c:pt idx="30">
                  <c:v>0.873</c:v>
                </c:pt>
                <c:pt idx="31">
                  <c:v>0.864</c:v>
                </c:pt>
                <c:pt idx="32">
                  <c:v>1.089</c:v>
                </c:pt>
                <c:pt idx="33">
                  <c:v>1.0305</c:v>
                </c:pt>
                <c:pt idx="34">
                  <c:v>0.693</c:v>
                </c:pt>
                <c:pt idx="35">
                  <c:v>-0.1395</c:v>
                </c:pt>
                <c:pt idx="36">
                  <c:v>-0.927</c:v>
                </c:pt>
                <c:pt idx="37">
                  <c:v>-0.9135</c:v>
                </c:pt>
                <c:pt idx="38">
                  <c:v>-0.756</c:v>
                </c:pt>
                <c:pt idx="39">
                  <c:v>-0.7875</c:v>
                </c:pt>
                <c:pt idx="40">
                  <c:v>-0.9315</c:v>
                </c:pt>
                <c:pt idx="41">
                  <c:v>-0.4185</c:v>
                </c:pt>
                <c:pt idx="42">
                  <c:v>-0.378</c:v>
                </c:pt>
                <c:pt idx="43">
                  <c:v>-1.323</c:v>
                </c:pt>
                <c:pt idx="44">
                  <c:v>-1.377</c:v>
                </c:pt>
                <c:pt idx="45">
                  <c:v>-0.6615</c:v>
                </c:pt>
                <c:pt idx="46">
                  <c:v>0.108</c:v>
                </c:pt>
                <c:pt idx="47">
                  <c:v>-1.3815</c:v>
                </c:pt>
                <c:pt idx="48">
                  <c:v>-1.494</c:v>
                </c:pt>
                <c:pt idx="49">
                  <c:v>-1.4985</c:v>
                </c:pt>
                <c:pt idx="50">
                  <c:v>-1.503</c:v>
                </c:pt>
                <c:pt idx="51">
                  <c:v>-1.5075</c:v>
                </c:pt>
                <c:pt idx="52">
                  <c:v>-1.5165</c:v>
                </c:pt>
                <c:pt idx="53">
                  <c:v>-1.521</c:v>
                </c:pt>
                <c:pt idx="54">
                  <c:v>-1.5255</c:v>
                </c:pt>
                <c:pt idx="55">
                  <c:v>-1.53</c:v>
                </c:pt>
                <c:pt idx="56">
                  <c:v>-1.5345</c:v>
                </c:pt>
                <c:pt idx="57">
                  <c:v>-1.539</c:v>
                </c:pt>
                <c:pt idx="58">
                  <c:v>-1.5075</c:v>
                </c:pt>
                <c:pt idx="59">
                  <c:v>-1.512</c:v>
                </c:pt>
                <c:pt idx="60">
                  <c:v>-1.5165</c:v>
                </c:pt>
                <c:pt idx="61">
                  <c:v>-1.521</c:v>
                </c:pt>
                <c:pt idx="62">
                  <c:v>-1.557</c:v>
                </c:pt>
                <c:pt idx="63">
                  <c:v>-1.5615</c:v>
                </c:pt>
                <c:pt idx="64">
                  <c:v>-1.548</c:v>
                </c:pt>
                <c:pt idx="65">
                  <c:v>-1.566</c:v>
                </c:pt>
                <c:pt idx="66">
                  <c:v>-1.5705</c:v>
                </c:pt>
                <c:pt idx="67">
                  <c:v>-1.5885</c:v>
                </c:pt>
                <c:pt idx="68">
                  <c:v>-1.575</c:v>
                </c:pt>
                <c:pt idx="69">
                  <c:v>-1.593</c:v>
                </c:pt>
                <c:pt idx="70">
                  <c:v>-1.593</c:v>
                </c:pt>
                <c:pt idx="71">
                  <c:v>-1.611</c:v>
                </c:pt>
                <c:pt idx="72">
                  <c:v>-1.611</c:v>
                </c:pt>
                <c:pt idx="73">
                  <c:v>-1.5975</c:v>
                </c:pt>
                <c:pt idx="74">
                  <c:v>-1.629</c:v>
                </c:pt>
                <c:pt idx="75">
                  <c:v>-1.6155</c:v>
                </c:pt>
                <c:pt idx="76">
                  <c:v>-1.2285</c:v>
                </c:pt>
                <c:pt idx="77">
                  <c:v>-0.693</c:v>
                </c:pt>
                <c:pt idx="78">
                  <c:v>0.3645</c:v>
                </c:pt>
                <c:pt idx="79">
                  <c:v>0.3645</c:v>
                </c:pt>
                <c:pt idx="80">
                  <c:v>0.702</c:v>
                </c:pt>
                <c:pt idx="81">
                  <c:v>1.0395</c:v>
                </c:pt>
                <c:pt idx="82">
                  <c:v>1.629</c:v>
                </c:pt>
                <c:pt idx="83">
                  <c:v>1.629</c:v>
                </c:pt>
                <c:pt idx="84">
                  <c:v>1.629</c:v>
                </c:pt>
                <c:pt idx="85">
                  <c:v>1.6245</c:v>
                </c:pt>
                <c:pt idx="86">
                  <c:v>1.611</c:v>
                </c:pt>
                <c:pt idx="87">
                  <c:v>1.6065</c:v>
                </c:pt>
                <c:pt idx="88">
                  <c:v>1.6065</c:v>
                </c:pt>
                <c:pt idx="89">
                  <c:v>1.4985</c:v>
                </c:pt>
                <c:pt idx="90">
                  <c:v>1.1115</c:v>
                </c:pt>
                <c:pt idx="91">
                  <c:v>0.747</c:v>
                </c:pt>
                <c:pt idx="92">
                  <c:v>0.2295</c:v>
                </c:pt>
                <c:pt idx="93">
                  <c:v>0.2295</c:v>
                </c:pt>
                <c:pt idx="94">
                  <c:v>-0.2295</c:v>
                </c:pt>
                <c:pt idx="95">
                  <c:v>0.2295</c:v>
                </c:pt>
                <c:pt idx="96">
                  <c:v>-0.927</c:v>
                </c:pt>
                <c:pt idx="97">
                  <c:v>-1.5885</c:v>
                </c:pt>
                <c:pt idx="98">
                  <c:v>-1.575</c:v>
                </c:pt>
                <c:pt idx="99">
                  <c:v>-1.6065</c:v>
                </c:pt>
                <c:pt idx="100">
                  <c:v>-1.593</c:v>
                </c:pt>
                <c:pt idx="101">
                  <c:v>-1.611</c:v>
                </c:pt>
                <c:pt idx="102">
                  <c:v>-1.611</c:v>
                </c:pt>
                <c:pt idx="103">
                  <c:v>-1.5975</c:v>
                </c:pt>
                <c:pt idx="104">
                  <c:v>-1.629</c:v>
                </c:pt>
                <c:pt idx="105">
                  <c:v>-1.494</c:v>
                </c:pt>
                <c:pt idx="106">
                  <c:v>-1.647</c:v>
                </c:pt>
                <c:pt idx="107">
                  <c:v>-1.647</c:v>
                </c:pt>
                <c:pt idx="108">
                  <c:v>-1.6605</c:v>
                </c:pt>
                <c:pt idx="109">
                  <c:v>-1.6605</c:v>
                </c:pt>
                <c:pt idx="110">
                  <c:v>-1.674</c:v>
                </c:pt>
                <c:pt idx="111">
                  <c:v>-1.674</c:v>
                </c:pt>
                <c:pt idx="112">
                  <c:v>-1.683</c:v>
                </c:pt>
                <c:pt idx="113">
                  <c:v>-1.6965</c:v>
                </c:pt>
                <c:pt idx="114">
                  <c:v>-1.6965</c:v>
                </c:pt>
                <c:pt idx="115">
                  <c:v>-1.7055</c:v>
                </c:pt>
                <c:pt idx="116">
                  <c:v>-1.719</c:v>
                </c:pt>
                <c:pt idx="117">
                  <c:v>-1.728</c:v>
                </c:pt>
                <c:pt idx="118">
                  <c:v>-1.728</c:v>
                </c:pt>
                <c:pt idx="119">
                  <c:v>-1.737</c:v>
                </c:pt>
                <c:pt idx="120">
                  <c:v>-1.71</c:v>
                </c:pt>
                <c:pt idx="121">
                  <c:v>-1.746</c:v>
                </c:pt>
                <c:pt idx="122">
                  <c:v>-1.7685</c:v>
                </c:pt>
                <c:pt idx="123">
                  <c:v>-1.764</c:v>
                </c:pt>
                <c:pt idx="124">
                  <c:v>-1.773</c:v>
                </c:pt>
                <c:pt idx="125">
                  <c:v>-1.782</c:v>
                </c:pt>
                <c:pt idx="126">
                  <c:v>-1.7775</c:v>
                </c:pt>
                <c:pt idx="127">
                  <c:v>-1.7865</c:v>
                </c:pt>
                <c:pt idx="128">
                  <c:v>-1.782</c:v>
                </c:pt>
                <c:pt idx="129">
                  <c:v>-1.0215</c:v>
                </c:pt>
                <c:pt idx="130">
                  <c:v>-0.306</c:v>
                </c:pt>
                <c:pt idx="131">
                  <c:v>-0.2655</c:v>
                </c:pt>
                <c:pt idx="132">
                  <c:v>-1.035</c:v>
                </c:pt>
                <c:pt idx="133">
                  <c:v>-1.5615</c:v>
                </c:pt>
                <c:pt idx="134">
                  <c:v>-1.7055</c:v>
                </c:pt>
                <c:pt idx="135">
                  <c:v>-1.7145</c:v>
                </c:pt>
                <c:pt idx="136">
                  <c:v>-1.593</c:v>
                </c:pt>
                <c:pt idx="137">
                  <c:v>-1.2195</c:v>
                </c:pt>
                <c:pt idx="138">
                  <c:v>-0.9945</c:v>
                </c:pt>
                <c:pt idx="139">
                  <c:v>-0.657</c:v>
                </c:pt>
                <c:pt idx="140">
                  <c:v>-0.4725</c:v>
                </c:pt>
                <c:pt idx="141">
                  <c:v>-0.2745</c:v>
                </c:pt>
                <c:pt idx="142">
                  <c:v>0.243</c:v>
                </c:pt>
                <c:pt idx="143">
                  <c:v>0.4005</c:v>
                </c:pt>
                <c:pt idx="144">
                  <c:v>1.0575</c:v>
                </c:pt>
                <c:pt idx="145">
                  <c:v>1.6335</c:v>
                </c:pt>
                <c:pt idx="146">
                  <c:v>1.7865</c:v>
                </c:pt>
                <c:pt idx="147">
                  <c:v>1.8</c:v>
                </c:pt>
                <c:pt idx="148">
                  <c:v>1.782</c:v>
                </c:pt>
                <c:pt idx="149">
                  <c:v>1.7955</c:v>
                </c:pt>
                <c:pt idx="150">
                  <c:v>1.8</c:v>
                </c:pt>
                <c:pt idx="151">
                  <c:v>1.791</c:v>
                </c:pt>
                <c:pt idx="152">
                  <c:v>1.7955</c:v>
                </c:pt>
                <c:pt idx="153">
                  <c:v>1.7865</c:v>
                </c:pt>
                <c:pt idx="154">
                  <c:v>1.8</c:v>
                </c:pt>
                <c:pt idx="155">
                  <c:v>1.7955</c:v>
                </c:pt>
                <c:pt idx="156">
                  <c:v>1.7865</c:v>
                </c:pt>
                <c:pt idx="157">
                  <c:v>1.7775</c:v>
                </c:pt>
                <c:pt idx="158">
                  <c:v>1.7685</c:v>
                </c:pt>
                <c:pt idx="159">
                  <c:v>1.755</c:v>
                </c:pt>
                <c:pt idx="160">
                  <c:v>1.746</c:v>
                </c:pt>
                <c:pt idx="161">
                  <c:v>1.737</c:v>
                </c:pt>
                <c:pt idx="162">
                  <c:v>1.737</c:v>
                </c:pt>
                <c:pt idx="163">
                  <c:v>1.5885</c:v>
                </c:pt>
                <c:pt idx="164">
                  <c:v>1.1565</c:v>
                </c:pt>
                <c:pt idx="165">
                  <c:v>0.558</c:v>
                </c:pt>
                <c:pt idx="166">
                  <c:v>0.162</c:v>
                </c:pt>
                <c:pt idx="167">
                  <c:v>-0.99</c:v>
                </c:pt>
                <c:pt idx="168" c:formatCode="0.0000">
                  <c:v>-1.4445</c:v>
                </c:pt>
                <c:pt idx="169" c:formatCode="0.0000">
                  <c:v>-1.503</c:v>
                </c:pt>
                <c:pt idx="170" c:formatCode="0.0000">
                  <c:v>-1.5975</c:v>
                </c:pt>
                <c:pt idx="171" c:formatCode="0.0000">
                  <c:v>-1.7325</c:v>
                </c:pt>
                <c:pt idx="172" c:formatCode="0.0000">
                  <c:v>-1.7055</c:v>
                </c:pt>
                <c:pt idx="173" c:formatCode="0.0000">
                  <c:v>-1.7415</c:v>
                </c:pt>
                <c:pt idx="174" c:formatCode="0.0000">
                  <c:v>-1.764</c:v>
                </c:pt>
                <c:pt idx="175" c:formatCode="0.0000">
                  <c:v>-1.773</c:v>
                </c:pt>
                <c:pt idx="176" c:formatCode="0.0000">
                  <c:v>-1.782</c:v>
                </c:pt>
                <c:pt idx="177" c:formatCode="0.0000">
                  <c:v>-1.791</c:v>
                </c:pt>
                <c:pt idx="178" c:formatCode="0.0000">
                  <c:v>-1.7865</c:v>
                </c:pt>
                <c:pt idx="179" c:formatCode="0.0000">
                  <c:v>-1.782</c:v>
                </c:pt>
                <c:pt idx="180" c:formatCode="0.0000">
                  <c:v>-1.791</c:v>
                </c:pt>
                <c:pt idx="181" c:formatCode="0.0000">
                  <c:v>-1.7865</c:v>
                </c:pt>
                <c:pt idx="182" c:formatCode="0.0000">
                  <c:v>-1.782</c:v>
                </c:pt>
                <c:pt idx="183" c:formatCode="0.0000">
                  <c:v>-1.791</c:v>
                </c:pt>
                <c:pt idx="184" c:formatCode="0.0000">
                  <c:v>-1.7865</c:v>
                </c:pt>
                <c:pt idx="185" c:formatCode="0.0000">
                  <c:v>-1.773</c:v>
                </c:pt>
                <c:pt idx="186" c:formatCode="0.0000">
                  <c:v>-1.791</c:v>
                </c:pt>
                <c:pt idx="187" c:formatCode="0.0000">
                  <c:v>-1.7865</c:v>
                </c:pt>
                <c:pt idx="188" c:formatCode="0.0000">
                  <c:v>-1.7955</c:v>
                </c:pt>
                <c:pt idx="189" c:formatCode="0.0000">
                  <c:v>-1.791</c:v>
                </c:pt>
                <c:pt idx="190" c:formatCode="0.0000">
                  <c:v>-1.7775</c:v>
                </c:pt>
                <c:pt idx="191" c:formatCode="0.0000">
                  <c:v>-1.7955</c:v>
                </c:pt>
                <c:pt idx="192" c:formatCode="0.0000">
                  <c:v>-1.782</c:v>
                </c:pt>
                <c:pt idx="193" c:formatCode="0.0000">
                  <c:v>-1.7595</c:v>
                </c:pt>
                <c:pt idx="194" c:formatCode="0.0000">
                  <c:v>-1.7955</c:v>
                </c:pt>
                <c:pt idx="195" c:formatCode="0.0000">
                  <c:v>-1.764</c:v>
                </c:pt>
                <c:pt idx="196" c:formatCode="0.0000">
                  <c:v>-1.8</c:v>
                </c:pt>
                <c:pt idx="197" c:formatCode="0.0000">
                  <c:v>-1.7685</c:v>
                </c:pt>
                <c:pt idx="198" c:formatCode="0.0000">
                  <c:v>-1.7955</c:v>
                </c:pt>
                <c:pt idx="199" c:formatCode="0.0000">
                  <c:v>-1.8</c:v>
                </c:pt>
                <c:pt idx="200" c:formatCode="0.0000">
                  <c:v>-1.7955</c:v>
                </c:pt>
                <c:pt idx="201" c:formatCode="0.0000">
                  <c:v>-1.7955</c:v>
                </c:pt>
                <c:pt idx="202" c:formatCode="0.0000">
                  <c:v>-1.8</c:v>
                </c:pt>
                <c:pt idx="203" c:formatCode="0.0000">
                  <c:v>-1.746</c:v>
                </c:pt>
                <c:pt idx="204" c:formatCode="0.0000">
                  <c:v>-1.7955</c:v>
                </c:pt>
                <c:pt idx="205" c:formatCode="0.0000">
                  <c:v>-1.7505</c:v>
                </c:pt>
                <c:pt idx="206" c:formatCode="0.0000">
                  <c:v>-1.8</c:v>
                </c:pt>
                <c:pt idx="207" c:formatCode="0.0000">
                  <c:v>-1.755</c:v>
                </c:pt>
                <c:pt idx="208" c:formatCode="0.0000">
                  <c:v>-1.7865</c:v>
                </c:pt>
                <c:pt idx="209" c:formatCode="0.0000">
                  <c:v>-1.7595</c:v>
                </c:pt>
                <c:pt idx="210" c:formatCode="0.0000">
                  <c:v>-1.782</c:v>
                </c:pt>
                <c:pt idx="211" c:formatCode="0.0000">
                  <c:v>-1.764</c:v>
                </c:pt>
                <c:pt idx="212" c:formatCode="0.0000">
                  <c:v>-1.7865</c:v>
                </c:pt>
                <c:pt idx="213" c:formatCode="0.0000">
                  <c:v>-1.8</c:v>
                </c:pt>
                <c:pt idx="214" c:formatCode="0.0000">
                  <c:v>-1.782</c:v>
                </c:pt>
                <c:pt idx="215" c:formatCode="0.0000">
                  <c:v>-1.7955</c:v>
                </c:pt>
                <c:pt idx="216" c:formatCode="0.0000">
                  <c:v>-1.7775</c:v>
                </c:pt>
                <c:pt idx="217" c:formatCode="0.0000">
                  <c:v>-1.791</c:v>
                </c:pt>
                <c:pt idx="218" c:formatCode="0.0000">
                  <c:v>-1.7505</c:v>
                </c:pt>
                <c:pt idx="219" c:formatCode="0.0000">
                  <c:v>-0.8235</c:v>
                </c:pt>
                <c:pt idx="220" c:formatCode="0.0000">
                  <c:v>0.468</c:v>
                </c:pt>
                <c:pt idx="221" c:formatCode="0.0000">
                  <c:v>1.8</c:v>
                </c:pt>
                <c:pt idx="222" c:formatCode="0.0000">
                  <c:v>1.7955</c:v>
                </c:pt>
                <c:pt idx="223" c:formatCode="0.0000">
                  <c:v>1.7505</c:v>
                </c:pt>
                <c:pt idx="224" c:formatCode="0.0000">
                  <c:v>0.72</c:v>
                </c:pt>
                <c:pt idx="225" c:formatCode="0.0000">
                  <c:v>-0.279</c:v>
                </c:pt>
                <c:pt idx="226" c:formatCode="0.0000">
                  <c:v>-0.8055</c:v>
                </c:pt>
                <c:pt idx="227" c:formatCode="0.0000">
                  <c:v>0.0765</c:v>
                </c:pt>
                <c:pt idx="228" c:formatCode="0.0000">
                  <c:v>0.621</c:v>
                </c:pt>
                <c:pt idx="229" c:formatCode="0.0000">
                  <c:v>1.593</c:v>
                </c:pt>
                <c:pt idx="230" c:formatCode="0.0000">
                  <c:v>1.7775</c:v>
                </c:pt>
                <c:pt idx="231" c:formatCode="0.0000">
                  <c:v>1.7955</c:v>
                </c:pt>
                <c:pt idx="232" c:formatCode="0.0000">
                  <c:v>1.782</c:v>
                </c:pt>
                <c:pt idx="233" c:formatCode="0.0000">
                  <c:v>1.8</c:v>
                </c:pt>
                <c:pt idx="234" c:formatCode="0.0000">
                  <c:v>1.7775</c:v>
                </c:pt>
                <c:pt idx="235" c:formatCode="0.0000">
                  <c:v>1.7955</c:v>
                </c:pt>
                <c:pt idx="236" c:formatCode="0.0000">
                  <c:v>1.773</c:v>
                </c:pt>
                <c:pt idx="237" c:formatCode="0.0000">
                  <c:v>1.8</c:v>
                </c:pt>
                <c:pt idx="238" c:formatCode="0.0000">
                  <c:v>1.7685</c:v>
                </c:pt>
                <c:pt idx="239" c:formatCode="0.0000">
                  <c:v>1.7955</c:v>
                </c:pt>
                <c:pt idx="240" c:formatCode="0.0000">
                  <c:v>1.764</c:v>
                </c:pt>
                <c:pt idx="241" c:formatCode="0.0000">
                  <c:v>1.8</c:v>
                </c:pt>
                <c:pt idx="242" c:formatCode="0.0000">
                  <c:v>1.7955</c:v>
                </c:pt>
                <c:pt idx="243" c:formatCode="0.0000">
                  <c:v>1.7955</c:v>
                </c:pt>
                <c:pt idx="244" c:formatCode="0.0000">
                  <c:v>1.8</c:v>
                </c:pt>
                <c:pt idx="245" c:formatCode="0.0000">
                  <c:v>1.8</c:v>
                </c:pt>
                <c:pt idx="246" c:formatCode="0.0000">
                  <c:v>1.7955</c:v>
                </c:pt>
                <c:pt idx="247" c:formatCode="0.0000">
                  <c:v>1.7955</c:v>
                </c:pt>
                <c:pt idx="248" c:formatCode="0.0000">
                  <c:v>1.8</c:v>
                </c:pt>
                <c:pt idx="249" c:formatCode="0.0000">
                  <c:v>1.7955</c:v>
                </c:pt>
                <c:pt idx="250" c:formatCode="0.0000">
                  <c:v>1.7955</c:v>
                </c:pt>
                <c:pt idx="251" c:formatCode="0.0000">
                  <c:v>1.8</c:v>
                </c:pt>
                <c:pt idx="252" c:formatCode="0.0000">
                  <c:v>1.584</c:v>
                </c:pt>
                <c:pt idx="253" c:formatCode="0.0000">
                  <c:v>0.7515</c:v>
                </c:pt>
                <c:pt idx="254" c:formatCode="0.0000">
                  <c:v>0.432</c:v>
                </c:pt>
                <c:pt idx="255" c:formatCode="0.0000">
                  <c:v>1.3005</c:v>
                </c:pt>
                <c:pt idx="256" c:formatCode="0.0000">
                  <c:v>1.8</c:v>
                </c:pt>
                <c:pt idx="257" c:formatCode="0.0000">
                  <c:v>1.791</c:v>
                </c:pt>
                <c:pt idx="258" c:formatCode="0.0000">
                  <c:v>1.7955</c:v>
                </c:pt>
                <c:pt idx="259" c:formatCode="0.0000">
                  <c:v>1.7865</c:v>
                </c:pt>
                <c:pt idx="260" c:formatCode="0.0000">
                  <c:v>1.8</c:v>
                </c:pt>
                <c:pt idx="261" c:formatCode="0.0000">
                  <c:v>1.782</c:v>
                </c:pt>
                <c:pt idx="262" c:formatCode="0.0000">
                  <c:v>1.7955</c:v>
                </c:pt>
                <c:pt idx="263" c:formatCode="0.0000">
                  <c:v>1.62</c:v>
                </c:pt>
                <c:pt idx="264" c:formatCode="0.0000">
                  <c:v>0.684</c:v>
                </c:pt>
                <c:pt idx="265" c:formatCode="0.0000">
                  <c:v>0.4815</c:v>
                </c:pt>
                <c:pt idx="266" c:formatCode="0.0000">
                  <c:v>0.927</c:v>
                </c:pt>
                <c:pt idx="267" c:formatCode="0.0000">
                  <c:v>1.323</c:v>
                </c:pt>
                <c:pt idx="268" c:formatCode="0.0000">
                  <c:v>1.1565</c:v>
                </c:pt>
                <c:pt idx="269" c:formatCode="0.0000">
                  <c:v>0.477</c:v>
                </c:pt>
                <c:pt idx="270" c:formatCode="0.0000">
                  <c:v>-0.783</c:v>
                </c:pt>
                <c:pt idx="271" c:formatCode="0.0000">
                  <c:v>-1.368</c:v>
                </c:pt>
                <c:pt idx="272" c:formatCode="0.0000">
                  <c:v>-1.7505</c:v>
                </c:pt>
                <c:pt idx="273" c:formatCode="0.0000">
                  <c:v>-1.782</c:v>
                </c:pt>
                <c:pt idx="274" c:formatCode="0.0000">
                  <c:v>-1.8</c:v>
                </c:pt>
                <c:pt idx="275" c:formatCode="0.0000">
                  <c:v>-1.224</c:v>
                </c:pt>
                <c:pt idx="276" c:formatCode="0.0000">
                  <c:v>-1.2375</c:v>
                </c:pt>
                <c:pt idx="277" c:formatCode="0.0000">
                  <c:v>-1.5975</c:v>
                </c:pt>
                <c:pt idx="278" c:formatCode="0.0000">
                  <c:v>-1.8</c:v>
                </c:pt>
                <c:pt idx="279" c:formatCode="0.0000">
                  <c:v>-1.7955</c:v>
                </c:pt>
                <c:pt idx="280" c:formatCode="0.0000">
                  <c:v>-1.782</c:v>
                </c:pt>
                <c:pt idx="281" c:formatCode="0.0000">
                  <c:v>-1.8</c:v>
                </c:pt>
                <c:pt idx="282" c:formatCode="0.0000">
                  <c:v>-1.7955</c:v>
                </c:pt>
                <c:pt idx="283" c:formatCode="0.0000">
                  <c:v>-1.773</c:v>
                </c:pt>
                <c:pt idx="284" c:formatCode="0.0000">
                  <c:v>-1.8</c:v>
                </c:pt>
                <c:pt idx="285" c:formatCode="0.0000">
                  <c:v>-1.7865</c:v>
                </c:pt>
                <c:pt idx="286" c:formatCode="0.0000">
                  <c:v>-1.737</c:v>
                </c:pt>
                <c:pt idx="287" c:formatCode="0.0000">
                  <c:v>-1.791</c:v>
                </c:pt>
                <c:pt idx="288" c:formatCode="0.0000">
                  <c:v>-1.7595</c:v>
                </c:pt>
                <c:pt idx="289" c:formatCode="0.0000">
                  <c:v>-1.7955</c:v>
                </c:pt>
                <c:pt idx="290" c:formatCode="0.0000">
                  <c:v>-1.8</c:v>
                </c:pt>
                <c:pt idx="291" c:formatCode="0.0000">
                  <c:v>-1.53</c:v>
                </c:pt>
                <c:pt idx="292" c:formatCode="0.0000">
                  <c:v>-0.2295</c:v>
                </c:pt>
                <c:pt idx="293" c:formatCode="0.0000">
                  <c:v>0.9045</c:v>
                </c:pt>
                <c:pt idx="294" c:formatCode="0.0000">
                  <c:v>0.8685</c:v>
                </c:pt>
                <c:pt idx="295" c:formatCode="0.0000">
                  <c:v>0.9315</c:v>
                </c:pt>
                <c:pt idx="296" c:formatCode="0.0000">
                  <c:v>1.1205</c:v>
                </c:pt>
                <c:pt idx="297" c:formatCode="0.0000">
                  <c:v>1.7955</c:v>
                </c:pt>
                <c:pt idx="298" c:formatCode="0.0000">
                  <c:v>1.7955</c:v>
                </c:pt>
                <c:pt idx="299" c:formatCode="0.0000">
                  <c:v>1.8</c:v>
                </c:pt>
                <c:pt idx="300" c:formatCode="0.0000">
                  <c:v>1.8</c:v>
                </c:pt>
                <c:pt idx="301" c:formatCode="0.0000">
                  <c:v>1.7955</c:v>
                </c:pt>
                <c:pt idx="302" c:formatCode="0.0000">
                  <c:v>1.7775</c:v>
                </c:pt>
                <c:pt idx="303" c:formatCode="0.0000">
                  <c:v>1.8</c:v>
                </c:pt>
                <c:pt idx="304" c:formatCode="0.0000">
                  <c:v>1.782</c:v>
                </c:pt>
                <c:pt idx="305" c:formatCode="0.0000">
                  <c:v>1.7955</c:v>
                </c:pt>
                <c:pt idx="306" c:formatCode="0.0000">
                  <c:v>1.7775</c:v>
                </c:pt>
                <c:pt idx="307" c:formatCode="0.0000">
                  <c:v>1.8</c:v>
                </c:pt>
                <c:pt idx="308" c:formatCode="0.0000">
                  <c:v>1.773</c:v>
                </c:pt>
                <c:pt idx="309" c:formatCode="0.0000">
                  <c:v>1.7955</c:v>
                </c:pt>
                <c:pt idx="310" c:formatCode="0.0000">
                  <c:v>1.8</c:v>
                </c:pt>
                <c:pt idx="311" c:formatCode="0.0000">
                  <c:v>1.791</c:v>
                </c:pt>
                <c:pt idx="312" c:formatCode="0.0000">
                  <c:v>1.7955</c:v>
                </c:pt>
                <c:pt idx="313" c:formatCode="0.0000">
                  <c:v>1.7865</c:v>
                </c:pt>
                <c:pt idx="314" c:formatCode="0.0000">
                  <c:v>1.8</c:v>
                </c:pt>
                <c:pt idx="315" c:formatCode="0.0000">
                  <c:v>1.782</c:v>
                </c:pt>
                <c:pt idx="316" c:formatCode="0.0000">
                  <c:v>1.7955</c:v>
                </c:pt>
                <c:pt idx="317" c:formatCode="0.0000">
                  <c:v>1.8</c:v>
                </c:pt>
                <c:pt idx="318" c:formatCode="0.0000">
                  <c:v>1.791</c:v>
                </c:pt>
                <c:pt idx="319" c:formatCode="0.0000">
                  <c:v>1.7955</c:v>
                </c:pt>
                <c:pt idx="320" c:formatCode="0.0000">
                  <c:v>1.7865</c:v>
                </c:pt>
                <c:pt idx="321" c:formatCode="0.0000">
                  <c:v>1.7775</c:v>
                </c:pt>
                <c:pt idx="322" c:formatCode="0.0000">
                  <c:v>1.7685</c:v>
                </c:pt>
                <c:pt idx="323" c:formatCode="0.0000">
                  <c:v>1.7595</c:v>
                </c:pt>
                <c:pt idx="324" c:formatCode="0.0000">
                  <c:v>1.7595</c:v>
                </c:pt>
                <c:pt idx="325" c:formatCode="0.0000">
                  <c:v>1.7505</c:v>
                </c:pt>
                <c:pt idx="326" c:formatCode="0.0000">
                  <c:v>1.7415</c:v>
                </c:pt>
                <c:pt idx="327" c:formatCode="0.0000">
                  <c:v>1.728</c:v>
                </c:pt>
                <c:pt idx="328" c:formatCode="0.0000">
                  <c:v>1.719</c:v>
                </c:pt>
                <c:pt idx="329" c:formatCode="0.0000">
                  <c:v>1.719</c:v>
                </c:pt>
                <c:pt idx="330" c:formatCode="0.0000">
                  <c:v>1.71</c:v>
                </c:pt>
                <c:pt idx="331" c:formatCode="0.0000">
                  <c:v>1.6965</c:v>
                </c:pt>
                <c:pt idx="332" c:formatCode="0.0000">
                  <c:v>1.6965</c:v>
                </c:pt>
                <c:pt idx="333" c:formatCode="0.0000">
                  <c:v>1.683</c:v>
                </c:pt>
                <c:pt idx="334" c:formatCode="0.0000">
                  <c:v>1.683</c:v>
                </c:pt>
                <c:pt idx="335" c:formatCode="0.0000">
                  <c:v>1.6695</c:v>
                </c:pt>
                <c:pt idx="336" c:formatCode="0.0000">
                  <c:v>1.6695</c:v>
                </c:pt>
                <c:pt idx="337" c:formatCode="0.0000">
                  <c:v>1.656</c:v>
                </c:pt>
                <c:pt idx="338" c:formatCode="0.0000">
                  <c:v>1.656</c:v>
                </c:pt>
                <c:pt idx="339" c:formatCode="0.0000">
                  <c:v>1.6425</c:v>
                </c:pt>
                <c:pt idx="340" c:formatCode="0.0000">
                  <c:v>1.638</c:v>
                </c:pt>
                <c:pt idx="341" c:formatCode="0.0000">
                  <c:v>1.638</c:v>
                </c:pt>
                <c:pt idx="342" c:formatCode="0.0000">
                  <c:v>1.6245</c:v>
                </c:pt>
                <c:pt idx="343" c:formatCode="0.0000">
                  <c:v>1.62</c:v>
                </c:pt>
                <c:pt idx="344" c:formatCode="0.0000">
                  <c:v>1.62</c:v>
                </c:pt>
                <c:pt idx="345" c:formatCode="0.0000">
                  <c:v>1.602</c:v>
                </c:pt>
                <c:pt idx="346" c:formatCode="0.0000">
                  <c:v>1.602</c:v>
                </c:pt>
                <c:pt idx="347" c:formatCode="0.0000">
                  <c:v>1.5975</c:v>
                </c:pt>
                <c:pt idx="348" c:formatCode="0.0000">
                  <c:v>1.5795</c:v>
                </c:pt>
                <c:pt idx="349" c:formatCode="0.0000">
                  <c:v>1.593</c:v>
                </c:pt>
                <c:pt idx="350" c:formatCode="0.0000">
                  <c:v>1.5885</c:v>
                </c:pt>
                <c:pt idx="351" c:formatCode="0.0000">
                  <c:v>1.5705</c:v>
                </c:pt>
                <c:pt idx="352" c:formatCode="0.0000">
                  <c:v>1.566</c:v>
                </c:pt>
                <c:pt idx="353" c:formatCode="0.0000">
                  <c:v>1.5615</c:v>
                </c:pt>
                <c:pt idx="354" c:formatCode="0.0000">
                  <c:v>1.5615</c:v>
                </c:pt>
                <c:pt idx="355" c:formatCode="0.0000">
                  <c:v>1.557</c:v>
                </c:pt>
                <c:pt idx="356" c:formatCode="0.0000">
                  <c:v>1.5525</c:v>
                </c:pt>
                <c:pt idx="357" c:formatCode="0.0000">
                  <c:v>1.548</c:v>
                </c:pt>
                <c:pt idx="358" c:formatCode="0.0000">
                  <c:v>1.5435</c:v>
                </c:pt>
                <c:pt idx="359" c:formatCode="0.0000">
                  <c:v>1.539</c:v>
                </c:pt>
                <c:pt idx="360" c:formatCode="0.0000">
                  <c:v>1.5345</c:v>
                </c:pt>
                <c:pt idx="361" c:formatCode="0.0000">
                  <c:v>1.53</c:v>
                </c:pt>
                <c:pt idx="362" c:formatCode="0.0000">
                  <c:v>1.521</c:v>
                </c:pt>
                <c:pt idx="363" c:formatCode="0.0000">
                  <c:v>1.5165</c:v>
                </c:pt>
                <c:pt idx="364" c:formatCode="0.0000">
                  <c:v>1.512</c:v>
                </c:pt>
                <c:pt idx="365" c:formatCode="0.0000">
                  <c:v>1.503</c:v>
                </c:pt>
                <c:pt idx="366" c:formatCode="0.0000">
                  <c:v>1.4985</c:v>
                </c:pt>
                <c:pt idx="367" c:formatCode="0.0000">
                  <c:v>1.476</c:v>
                </c:pt>
                <c:pt idx="368" c:formatCode="0.0000">
                  <c:v>1.467</c:v>
                </c:pt>
                <c:pt idx="369" c:formatCode="0.0000">
                  <c:v>1.476</c:v>
                </c:pt>
                <c:pt idx="370" c:formatCode="0.0000">
                  <c:v>1.4535</c:v>
                </c:pt>
                <c:pt idx="371" c:formatCode="0.0000">
                  <c:v>1.4445</c:v>
                </c:pt>
                <c:pt idx="372" c:formatCode="0.0000">
                  <c:v>1.4355</c:v>
                </c:pt>
                <c:pt idx="373" c:formatCode="0.0000">
                  <c:v>1.431</c:v>
                </c:pt>
                <c:pt idx="374" c:formatCode="0.0000">
                  <c:v>1.422</c:v>
                </c:pt>
                <c:pt idx="375" c:formatCode="0.0000">
                  <c:v>1.413</c:v>
                </c:pt>
                <c:pt idx="376" c:formatCode="0.0000">
                  <c:v>1.404</c:v>
                </c:pt>
                <c:pt idx="377" c:formatCode="0.0000">
                  <c:v>1.395</c:v>
                </c:pt>
                <c:pt idx="378" c:formatCode="0.0000">
                  <c:v>-1.458</c:v>
                </c:pt>
                <c:pt idx="379" c:formatCode="0.0000">
                  <c:v>-1.467</c:v>
                </c:pt>
                <c:pt idx="380" c:formatCode="0.0000">
                  <c:v>1.4175</c:v>
                </c:pt>
                <c:pt idx="381" c:formatCode="0.0000">
                  <c:v>1.4085</c:v>
                </c:pt>
                <c:pt idx="382" c:formatCode="0.0000">
                  <c:v>1.3995</c:v>
                </c:pt>
                <c:pt idx="383" c:formatCode="0.0000">
                  <c:v>1.3905</c:v>
                </c:pt>
                <c:pt idx="384" c:formatCode="0.0000">
                  <c:v>1.3815</c:v>
                </c:pt>
                <c:pt idx="385" c:formatCode="0.0000">
                  <c:v>1.3725</c:v>
                </c:pt>
                <c:pt idx="386" c:formatCode="0.0000">
                  <c:v>1.224</c:v>
                </c:pt>
                <c:pt idx="387" c:formatCode="0.0000">
                  <c:v>0.9675</c:v>
                </c:pt>
                <c:pt idx="388" c:formatCode="0.0000">
                  <c:v>0.7605</c:v>
                </c:pt>
                <c:pt idx="389" c:formatCode="0.0000">
                  <c:v>0.576</c:v>
                </c:pt>
                <c:pt idx="390" c:formatCode="0.0000">
                  <c:v>0.513</c:v>
                </c:pt>
                <c:pt idx="391" c:formatCode="0.0000">
                  <c:v>0.3465</c:v>
                </c:pt>
                <c:pt idx="392" c:formatCode="0.0000">
                  <c:v>0.3465</c:v>
                </c:pt>
                <c:pt idx="393" c:formatCode="0.0000">
                  <c:v>0.2745</c:v>
                </c:pt>
                <c:pt idx="394" c:formatCode="0.0000">
                  <c:v>0.234</c:v>
                </c:pt>
                <c:pt idx="395" c:formatCode="0.0000">
                  <c:v>0.234</c:v>
                </c:pt>
                <c:pt idx="396" c:formatCode="0.0000">
                  <c:v>0.234</c:v>
                </c:pt>
                <c:pt idx="397" c:formatCode="0.0000">
                  <c:v>0.234</c:v>
                </c:pt>
                <c:pt idx="398" c:formatCode="0.0000">
                  <c:v>0.234</c:v>
                </c:pt>
                <c:pt idx="399" c:formatCode="0.0000">
                  <c:v>0.234</c:v>
                </c:pt>
                <c:pt idx="400" c:formatCode="0.0000">
                  <c:v>0.234</c:v>
                </c:pt>
                <c:pt idx="401" c:formatCode="0.0000">
                  <c:v>0.234</c:v>
                </c:pt>
                <c:pt idx="402" c:formatCode="0.0000">
                  <c:v>0.234</c:v>
                </c:pt>
                <c:pt idx="403" c:formatCode="0.0000">
                  <c:v>0.234</c:v>
                </c:pt>
                <c:pt idx="404" c:formatCode="0.0000">
                  <c:v>0.234</c:v>
                </c:pt>
                <c:pt idx="405" c:formatCode="0.0000">
                  <c:v>0.234</c:v>
                </c:pt>
                <c:pt idx="406" c:formatCode="0.0000">
                  <c:v>0.234</c:v>
                </c:pt>
                <c:pt idx="407" c:formatCode="0.0000">
                  <c:v>0.234</c:v>
                </c:pt>
                <c:pt idx="408" c:formatCode="0.0000">
                  <c:v>0.234</c:v>
                </c:pt>
                <c:pt idx="409" c:formatCode="0.0000">
                  <c:v>0.234</c:v>
                </c:pt>
                <c:pt idx="410" c:formatCode="0.0000">
                  <c:v>0.234</c:v>
                </c:pt>
                <c:pt idx="411" c:formatCode="0.0000">
                  <c:v>0.234</c:v>
                </c:pt>
                <c:pt idx="412" c:formatCode="0.0000">
                  <c:v>0.234</c:v>
                </c:pt>
                <c:pt idx="413" c:formatCode="0.0000">
                  <c:v>0.234</c:v>
                </c:pt>
                <c:pt idx="414" c:formatCode="0.0000">
                  <c:v>-0.378</c:v>
                </c:pt>
                <c:pt idx="415" c:formatCode="0.0000">
                  <c:v>-0.675</c:v>
                </c:pt>
                <c:pt idx="416" c:formatCode="0.0000">
                  <c:v>-1.0215</c:v>
                </c:pt>
                <c:pt idx="417" c:formatCode="0.0000">
                  <c:v>-1.1475</c:v>
                </c:pt>
                <c:pt idx="418" c:formatCode="0.0000">
                  <c:v>-1.242</c:v>
                </c:pt>
                <c:pt idx="419" c:formatCode="0.0000">
                  <c:v>-1.3455</c:v>
                </c:pt>
                <c:pt idx="420" c:formatCode="0.0000">
                  <c:v>-1.3545</c:v>
                </c:pt>
                <c:pt idx="421" c:formatCode="0.0000">
                  <c:v>-1.3635</c:v>
                </c:pt>
                <c:pt idx="422" c:formatCode="0.0000">
                  <c:v>-1.3725</c:v>
                </c:pt>
                <c:pt idx="423" c:formatCode="0.0000">
                  <c:v>-1.332</c:v>
                </c:pt>
                <c:pt idx="424" c:formatCode="0.0000">
                  <c:v>-1.2375</c:v>
                </c:pt>
                <c:pt idx="425" c:formatCode="0.0000">
                  <c:v>-1.152</c:v>
                </c:pt>
                <c:pt idx="426" c:formatCode="0.0000">
                  <c:v>-1.242</c:v>
                </c:pt>
                <c:pt idx="427" c:formatCode="0.0000">
                  <c:v>-1.2645</c:v>
                </c:pt>
                <c:pt idx="428" c:formatCode="0.0000">
                  <c:v>-1.2735</c:v>
                </c:pt>
                <c:pt idx="429" c:formatCode="0.0000">
                  <c:v>-1.296</c:v>
                </c:pt>
                <c:pt idx="430" c:formatCode="0.0000">
                  <c:v>-1.305</c:v>
                </c:pt>
                <c:pt idx="431" c:formatCode="0.0000">
                  <c:v>-1.242</c:v>
                </c:pt>
                <c:pt idx="432" c:formatCode="0.0000">
                  <c:v>-1.2375</c:v>
                </c:pt>
                <c:pt idx="433" c:formatCode="0.0000">
                  <c:v>-1.2465</c:v>
                </c:pt>
                <c:pt idx="434" c:formatCode="0.0000">
                  <c:v>-1.2555</c:v>
                </c:pt>
                <c:pt idx="435" c:formatCode="0.0000">
                  <c:v>-1.332</c:v>
                </c:pt>
                <c:pt idx="436" c:formatCode="0.0000">
                  <c:v>-1.3545</c:v>
                </c:pt>
                <c:pt idx="437" c:formatCode="0.0000">
                  <c:v>-1.2915</c:v>
                </c:pt>
                <c:pt idx="438" c:formatCode="0.0000">
                  <c:v>-1.26</c:v>
                </c:pt>
                <c:pt idx="439" c:formatCode="0.0000">
                  <c:v>-1.242</c:v>
                </c:pt>
                <c:pt idx="440" c:formatCode="0.0000">
                  <c:v>-1.2375</c:v>
                </c:pt>
                <c:pt idx="441" c:formatCode="0.0000">
                  <c:v>-1.1835</c:v>
                </c:pt>
                <c:pt idx="442" c:formatCode="0.0000">
                  <c:v>-0.9945</c:v>
                </c:pt>
                <c:pt idx="443" c:formatCode="0.0000">
                  <c:v>-0.558</c:v>
                </c:pt>
                <c:pt idx="444" c:formatCode="0.0000">
                  <c:v>0.171</c:v>
                </c:pt>
                <c:pt idx="445" c:formatCode="0.0000">
                  <c:v>0.657</c:v>
                </c:pt>
                <c:pt idx="446" c:formatCode="0.0000">
                  <c:v>0.7695</c:v>
                </c:pt>
                <c:pt idx="447" c:formatCode="0.0000">
                  <c:v>0.441</c:v>
                </c:pt>
                <c:pt idx="448" c:formatCode="0.0000">
                  <c:v>0.162</c:v>
                </c:pt>
                <c:pt idx="449" c:formatCode="0.0000">
                  <c:v>-0.639</c:v>
                </c:pt>
                <c:pt idx="450" c:formatCode="0.0000">
                  <c:v>-0.9495</c:v>
                </c:pt>
                <c:pt idx="451" c:formatCode="0.0000">
                  <c:v>-0.657</c:v>
                </c:pt>
                <c:pt idx="452" c:formatCode="0.0000">
                  <c:v>-0.2565</c:v>
                </c:pt>
                <c:pt idx="453" c:formatCode="0.0000">
                  <c:v>0.171</c:v>
                </c:pt>
                <c:pt idx="454" c:formatCode="0.0000">
                  <c:v>-0.2565</c:v>
                </c:pt>
                <c:pt idx="455" c:formatCode="0.0000">
                  <c:v>-0.333</c:v>
                </c:pt>
                <c:pt idx="456" c:formatCode="0.0000">
                  <c:v>-0.6255</c:v>
                </c:pt>
                <c:pt idx="457" c:formatCode="0.0000">
                  <c:v>-0.9225</c:v>
                </c:pt>
                <c:pt idx="458" c:formatCode="0.0000">
                  <c:v>-1.1655</c:v>
                </c:pt>
                <c:pt idx="459" c:formatCode="0.0000">
                  <c:v>-1.296</c:v>
                </c:pt>
                <c:pt idx="460" c:formatCode="0.0000">
                  <c:v>-1.395</c:v>
                </c:pt>
                <c:pt idx="461" c:formatCode="0.0000">
                  <c:v>-1.4445</c:v>
                </c:pt>
                <c:pt idx="462" c:formatCode="0.0000">
                  <c:v>-1.494</c:v>
                </c:pt>
                <c:pt idx="463" c:formatCode="0.0000">
                  <c:v>-1.5615</c:v>
                </c:pt>
                <c:pt idx="464" c:formatCode="0.0000">
                  <c:v>-1.566</c:v>
                </c:pt>
                <c:pt idx="465" c:formatCode="0.0000">
                  <c:v>-1.5525</c:v>
                </c:pt>
                <c:pt idx="466" c:formatCode="0.0000">
                  <c:v>-1.5705</c:v>
                </c:pt>
                <c:pt idx="467" c:formatCode="0.0000">
                  <c:v>-1.5885</c:v>
                </c:pt>
                <c:pt idx="468" c:formatCode="0.0000">
                  <c:v>-1.575</c:v>
                </c:pt>
                <c:pt idx="469" c:formatCode="0.0000">
                  <c:v>-1.593</c:v>
                </c:pt>
                <c:pt idx="470" c:formatCode="0.0000">
                  <c:v>-1.5795</c:v>
                </c:pt>
                <c:pt idx="471" c:formatCode="0.0000">
                  <c:v>-1.5975</c:v>
                </c:pt>
                <c:pt idx="472" c:formatCode="0.0000">
                  <c:v>-1.6155</c:v>
                </c:pt>
                <c:pt idx="473" c:formatCode="0.0000">
                  <c:v>-1.6155</c:v>
                </c:pt>
                <c:pt idx="474" c:formatCode="0.0000">
                  <c:v>-1.6155</c:v>
                </c:pt>
                <c:pt idx="475" c:formatCode="0.0000">
                  <c:v>-1.602</c:v>
                </c:pt>
                <c:pt idx="476" c:formatCode="0.0000">
                  <c:v>-1.6335</c:v>
                </c:pt>
                <c:pt idx="477" c:formatCode="0.0000">
                  <c:v>-1.647</c:v>
                </c:pt>
                <c:pt idx="478" c:formatCode="0.0000">
                  <c:v>-1.647</c:v>
                </c:pt>
                <c:pt idx="479" c:formatCode="0.0000">
                  <c:v>-1.647</c:v>
                </c:pt>
                <c:pt idx="480" c:formatCode="0.0000">
                  <c:v>-1.647</c:v>
                </c:pt>
                <c:pt idx="481" c:formatCode="0.0000">
                  <c:v>-1.6605</c:v>
                </c:pt>
                <c:pt idx="482" c:formatCode="0.0000">
                  <c:v>-1.0035</c:v>
                </c:pt>
                <c:pt idx="483" c:formatCode="0.0000">
                  <c:v>-0.1215</c:v>
                </c:pt>
                <c:pt idx="484" c:formatCode="0.0000">
                  <c:v>0.675</c:v>
                </c:pt>
                <c:pt idx="485" c:formatCode="0.0000">
                  <c:v>1.683</c:v>
                </c:pt>
                <c:pt idx="486" c:formatCode="0.0000">
                  <c:v>1.6695</c:v>
                </c:pt>
                <c:pt idx="487" c:formatCode="0.0000">
                  <c:v>1.6695</c:v>
                </c:pt>
                <c:pt idx="488" c:formatCode="0.0000">
                  <c:v>1.656</c:v>
                </c:pt>
                <c:pt idx="489" c:formatCode="0.0000">
                  <c:v>1.656</c:v>
                </c:pt>
                <c:pt idx="490" c:formatCode="0.0000">
                  <c:v>1.6425</c:v>
                </c:pt>
                <c:pt idx="491" c:formatCode="0.0000">
                  <c:v>1.6425</c:v>
                </c:pt>
                <c:pt idx="492" c:formatCode="0.0000">
                  <c:v>1.638</c:v>
                </c:pt>
                <c:pt idx="493" c:formatCode="0.0000">
                  <c:v>1.6245</c:v>
                </c:pt>
                <c:pt idx="494" c:formatCode="0.0000">
                  <c:v>1.6065</c:v>
                </c:pt>
                <c:pt idx="495" c:formatCode="0.0000">
                  <c:v>1.62</c:v>
                </c:pt>
                <c:pt idx="496" c:formatCode="0.0000">
                  <c:v>1.602</c:v>
                </c:pt>
                <c:pt idx="497" c:formatCode="0.0000">
                  <c:v>1.602</c:v>
                </c:pt>
                <c:pt idx="498" c:formatCode="0.0000">
                  <c:v>1.5975</c:v>
                </c:pt>
                <c:pt idx="499" c:formatCode="0.0000">
                  <c:v>1.5975</c:v>
                </c:pt>
                <c:pt idx="500" c:formatCode="0.0000">
                  <c:v>1.593</c:v>
                </c:pt>
                <c:pt idx="501" c:formatCode="0.0000">
                  <c:v>1.5885</c:v>
                </c:pt>
                <c:pt idx="502" c:formatCode="0.0000">
                  <c:v>1.5705</c:v>
                </c:pt>
                <c:pt idx="503" c:formatCode="0.0000">
                  <c:v>1.566</c:v>
                </c:pt>
                <c:pt idx="504" c:formatCode="0.0000">
                  <c:v>1.566</c:v>
                </c:pt>
                <c:pt idx="505" c:formatCode="0.0000">
                  <c:v>1.5615</c:v>
                </c:pt>
                <c:pt idx="506" c:formatCode="0.0000">
                  <c:v>1.557</c:v>
                </c:pt>
                <c:pt idx="507" c:formatCode="0.0000">
                  <c:v>1.5525</c:v>
                </c:pt>
                <c:pt idx="508" c:formatCode="0.0000">
                  <c:v>1.548</c:v>
                </c:pt>
                <c:pt idx="509" c:formatCode="0.0000">
                  <c:v>1.5435</c:v>
                </c:pt>
                <c:pt idx="510" c:formatCode="0.0000">
                  <c:v>1.539</c:v>
                </c:pt>
                <c:pt idx="511" c:formatCode="0.0000">
                  <c:v>1.5345</c:v>
                </c:pt>
                <c:pt idx="512" c:formatCode="0.0000">
                  <c:v>1.53</c:v>
                </c:pt>
                <c:pt idx="513" c:formatCode="0.0000">
                  <c:v>1.521</c:v>
                </c:pt>
                <c:pt idx="514" c:formatCode="0.0000">
                  <c:v>1.5165</c:v>
                </c:pt>
                <c:pt idx="515" c:formatCode="0.0000">
                  <c:v>1.3275</c:v>
                </c:pt>
                <c:pt idx="516" c:formatCode="0.0000">
                  <c:v>1.188</c:v>
                </c:pt>
                <c:pt idx="517" c:formatCode="0.0000">
                  <c:v>1.1295</c:v>
                </c:pt>
                <c:pt idx="518" c:formatCode="0.0000">
                  <c:v>1.0845</c:v>
                </c:pt>
                <c:pt idx="519" c:formatCode="0.0000">
                  <c:v>1.224</c:v>
                </c:pt>
                <c:pt idx="520" c:formatCode="0.0000">
                  <c:v>1.4445</c:v>
                </c:pt>
                <c:pt idx="521" c:formatCode="0.0000">
                  <c:v>1.4715</c:v>
                </c:pt>
                <c:pt idx="522" c:formatCode="0.0000">
                  <c:v>1.4625</c:v>
                </c:pt>
                <c:pt idx="523" c:formatCode="0.0000">
                  <c:v>1.44</c:v>
                </c:pt>
                <c:pt idx="524" c:formatCode="0.0000">
                  <c:v>1.449</c:v>
                </c:pt>
                <c:pt idx="525" c:formatCode="0.0000">
                  <c:v>1.44</c:v>
                </c:pt>
                <c:pt idx="526" c:formatCode="0.0000">
                  <c:v>1.431</c:v>
                </c:pt>
                <c:pt idx="527" c:formatCode="0.0000">
                  <c:v>1.4085</c:v>
                </c:pt>
                <c:pt idx="528" c:formatCode="0.0000">
                  <c:v>1.3995</c:v>
                </c:pt>
                <c:pt idx="529" c:formatCode="0.0000">
                  <c:v>1.3905</c:v>
                </c:pt>
                <c:pt idx="530" c:formatCode="0.0000">
                  <c:v>1.3815</c:v>
                </c:pt>
                <c:pt idx="531" c:formatCode="0.0000">
                  <c:v>1.3725</c:v>
                </c:pt>
                <c:pt idx="532" c:formatCode="0.0000">
                  <c:v>1.395</c:v>
                </c:pt>
                <c:pt idx="533" c:formatCode="0.0000">
                  <c:v>1.26</c:v>
                </c:pt>
                <c:pt idx="534" c:formatCode="0.0000">
                  <c:v>1.296</c:v>
                </c:pt>
                <c:pt idx="535" c:formatCode="0.0000">
                  <c:v>1.116</c:v>
                </c:pt>
                <c:pt idx="536" c:formatCode="0.0000">
                  <c:v>0.8505</c:v>
                </c:pt>
                <c:pt idx="537" c:formatCode="0.0000">
                  <c:v>0.684</c:v>
                </c:pt>
                <c:pt idx="538" c:formatCode="0.0000">
                  <c:v>0.5445</c:v>
                </c:pt>
                <c:pt idx="539" c:formatCode="0.0000">
                  <c:v>0.45</c:v>
                </c:pt>
                <c:pt idx="540" c:formatCode="0.0000">
                  <c:v>0.3465</c:v>
                </c:pt>
                <c:pt idx="541" c:formatCode="0.0000">
                  <c:v>0.2745</c:v>
                </c:pt>
                <c:pt idx="542" c:formatCode="0.0000">
                  <c:v>0.2745</c:v>
                </c:pt>
                <c:pt idx="543" c:formatCode="0.0000">
                  <c:v>0.234</c:v>
                </c:pt>
                <c:pt idx="544" c:formatCode="0.0000">
                  <c:v>0.234</c:v>
                </c:pt>
                <c:pt idx="545" c:formatCode="0.0000">
                  <c:v>0.234</c:v>
                </c:pt>
                <c:pt idx="546" c:formatCode="0.0000">
                  <c:v>0.234</c:v>
                </c:pt>
                <c:pt idx="547" c:formatCode="0.0000">
                  <c:v>0.234</c:v>
                </c:pt>
                <c:pt idx="548" c:formatCode="0.0000">
                  <c:v>0.234</c:v>
                </c:pt>
                <c:pt idx="549" c:formatCode="0.0000">
                  <c:v>0.234</c:v>
                </c:pt>
                <c:pt idx="550" c:formatCode="0.0000">
                  <c:v>0.234</c:v>
                </c:pt>
                <c:pt idx="551" c:formatCode="0.0000">
                  <c:v>0.234</c:v>
                </c:pt>
                <c:pt idx="552" c:formatCode="0.0000">
                  <c:v>0.234</c:v>
                </c:pt>
                <c:pt idx="553" c:formatCode="0.0000">
                  <c:v>0.234</c:v>
                </c:pt>
                <c:pt idx="554" c:formatCode="0.0000">
                  <c:v>0.234</c:v>
                </c:pt>
                <c:pt idx="555" c:formatCode="0.0000">
                  <c:v>0.234</c:v>
                </c:pt>
                <c:pt idx="556" c:formatCode="0.0000">
                  <c:v>0.234</c:v>
                </c:pt>
                <c:pt idx="557" c:formatCode="0.0000">
                  <c:v>0.234</c:v>
                </c:pt>
                <c:pt idx="558" c:formatCode="0.0000">
                  <c:v>0.234</c:v>
                </c:pt>
                <c:pt idx="559" c:formatCode="0.0000">
                  <c:v>0.234</c:v>
                </c:pt>
                <c:pt idx="560" c:formatCode="0.0000">
                  <c:v>0.234</c:v>
                </c:pt>
                <c:pt idx="561" c:formatCode="0.0000">
                  <c:v>0.234</c:v>
                </c:pt>
                <c:pt idx="562" c:formatCode="0.0000">
                  <c:v>0.234</c:v>
                </c:pt>
                <c:pt idx="563" c:formatCode="0.0000">
                  <c:v>0.234</c:v>
                </c:pt>
                <c:pt idx="564" c:formatCode="0.0000">
                  <c:v>0.234</c:v>
                </c:pt>
                <c:pt idx="565" c:formatCode="0.0000">
                  <c:v>0.234</c:v>
                </c:pt>
                <c:pt idx="566" c:formatCode="0.0000">
                  <c:v>0.234</c:v>
                </c:pt>
                <c:pt idx="567" c:formatCode="0.0000">
                  <c:v>0.234</c:v>
                </c:pt>
                <c:pt idx="568" c:formatCode="0.0000">
                  <c:v>0.234</c:v>
                </c:pt>
                <c:pt idx="569" c:formatCode="0.0000">
                  <c:v>0.234</c:v>
                </c:pt>
                <c:pt idx="570" c:formatCode="0.0000">
                  <c:v>0.234</c:v>
                </c:pt>
                <c:pt idx="571" c:formatCode="0.0000">
                  <c:v>0.234</c:v>
                </c:pt>
                <c:pt idx="572" c:formatCode="0.0000">
                  <c:v>0.234</c:v>
                </c:pt>
                <c:pt idx="573" c:formatCode="0.0000">
                  <c:v>0.234</c:v>
                </c:pt>
                <c:pt idx="574" c:formatCode="0.0000">
                  <c:v>0.234</c:v>
                </c:pt>
                <c:pt idx="575" c:formatCode="0.0000">
                  <c:v>0.234</c:v>
                </c:pt>
                <c:pt idx="576" c:formatCode="0.0000">
                  <c:v>0.234</c:v>
                </c:pt>
                <c:pt idx="577" c:formatCode="0.0000">
                  <c:v>0.234</c:v>
                </c:pt>
                <c:pt idx="578" c:formatCode="0.0000">
                  <c:v>0.234</c:v>
                </c:pt>
                <c:pt idx="579" c:formatCode="0.0000">
                  <c:v>0.234</c:v>
                </c:pt>
                <c:pt idx="580" c:formatCode="0.0000">
                  <c:v>0.234</c:v>
                </c:pt>
                <c:pt idx="581" c:formatCode="0.0000">
                  <c:v>0.234</c:v>
                </c:pt>
                <c:pt idx="582" c:formatCode="0.0000">
                  <c:v>0.234</c:v>
                </c:pt>
                <c:pt idx="583" c:formatCode="0.0000">
                  <c:v>0.234</c:v>
                </c:pt>
                <c:pt idx="584" c:formatCode="0.0000">
                  <c:v>0.234</c:v>
                </c:pt>
                <c:pt idx="585" c:formatCode="0.0000">
                  <c:v>0.234</c:v>
                </c:pt>
                <c:pt idx="586" c:formatCode="0.0000">
                  <c:v>0.234</c:v>
                </c:pt>
                <c:pt idx="587" c:formatCode="0.0000">
                  <c:v>0.234</c:v>
                </c:pt>
                <c:pt idx="588" c:formatCode="0.0000">
                  <c:v>0.234</c:v>
                </c:pt>
                <c:pt idx="589" c:formatCode="0.0000">
                  <c:v>0.234</c:v>
                </c:pt>
                <c:pt idx="590" c:formatCode="0.0000">
                  <c:v>0.234</c:v>
                </c:pt>
                <c:pt idx="591" c:formatCode="0.0000">
                  <c:v>0.234</c:v>
                </c:pt>
                <c:pt idx="592" c:formatCode="0.0000">
                  <c:v>0.234</c:v>
                </c:pt>
                <c:pt idx="593" c:formatCode="0.0000">
                  <c:v>0.234</c:v>
                </c:pt>
                <c:pt idx="594" c:formatCode="0.0000">
                  <c:v>0.234</c:v>
                </c:pt>
                <c:pt idx="595" c:formatCode="0.0000">
                  <c:v>0.234</c:v>
                </c:pt>
                <c:pt idx="596" c:formatCode="0.0000">
                  <c:v>0.234</c:v>
                </c:pt>
                <c:pt idx="597" c:formatCode="0.0000">
                  <c:v>0.234</c:v>
                </c:pt>
                <c:pt idx="598" c:formatCode="0.0000">
                  <c:v>0.234</c:v>
                </c:pt>
                <c:pt idx="599" c:formatCode="0.0000">
                  <c:v>0.234</c:v>
                </c:pt>
                <c:pt idx="600" c:formatCode="0.0000">
                  <c:v>0.234</c:v>
                </c:pt>
                <c:pt idx="601" c:formatCode="0.0000">
                  <c:v>0.234</c:v>
                </c:pt>
                <c:pt idx="602" c:formatCode="0.0000">
                  <c:v>0.234</c:v>
                </c:pt>
                <c:pt idx="603" c:formatCode="0.0000">
                  <c:v>0.234</c:v>
                </c:pt>
                <c:pt idx="604" c:formatCode="0.0000">
                  <c:v>0.234</c:v>
                </c:pt>
                <c:pt idx="605" c:formatCode="0.0000">
                  <c:v>0.234</c:v>
                </c:pt>
                <c:pt idx="606" c:formatCode="0.0000">
                  <c:v>0.234</c:v>
                </c:pt>
                <c:pt idx="607" c:formatCode="0.0000">
                  <c:v>0.234</c:v>
                </c:pt>
                <c:pt idx="608" c:formatCode="0.0000">
                  <c:v>0.234</c:v>
                </c:pt>
                <c:pt idx="609" c:formatCode="0.0000">
                  <c:v>0.234</c:v>
                </c:pt>
                <c:pt idx="610" c:formatCode="0.0000">
                  <c:v>0.234</c:v>
                </c:pt>
                <c:pt idx="611" c:formatCode="0.0000">
                  <c:v>0.234</c:v>
                </c:pt>
                <c:pt idx="612" c:formatCode="0.0000">
                  <c:v>0.234</c:v>
                </c:pt>
                <c:pt idx="613" c:formatCode="0.0000">
                  <c:v>0.234</c:v>
                </c:pt>
                <c:pt idx="614" c:formatCode="0.0000">
                  <c:v>0.234</c:v>
                </c:pt>
                <c:pt idx="615" c:formatCode="0.0000">
                  <c:v>0.234</c:v>
                </c:pt>
                <c:pt idx="616" c:formatCode="0.0000">
                  <c:v>0.234</c:v>
                </c:pt>
                <c:pt idx="617" c:formatCode="0.0000">
                  <c:v>0.234</c:v>
                </c:pt>
                <c:pt idx="618" c:formatCode="0.0000">
                  <c:v>-0.234</c:v>
                </c:pt>
                <c:pt idx="619" c:formatCode="0.0000">
                  <c:v>-0.234</c:v>
                </c:pt>
                <c:pt idx="620" c:formatCode="0.0000">
                  <c:v>-0.234</c:v>
                </c:pt>
                <c:pt idx="621" c:formatCode="0.0000">
                  <c:v>0.0405</c:v>
                </c:pt>
                <c:pt idx="622" c:formatCode="0.0000">
                  <c:v>-0.0405</c:v>
                </c:pt>
                <c:pt idx="623" c:formatCode="0.0000">
                  <c:v>-0.2745</c:v>
                </c:pt>
                <c:pt idx="624" c:formatCode="0.0000">
                  <c:v>-0.2745</c:v>
                </c:pt>
                <c:pt idx="625" c:formatCode="0.0000">
                  <c:v>-0.0405</c:v>
                </c:pt>
                <c:pt idx="626" c:formatCode="0.0000">
                  <c:v>-0.0405</c:v>
                </c:pt>
                <c:pt idx="627" c:formatCode="0.0000">
                  <c:v>-0.081</c:v>
                </c:pt>
                <c:pt idx="628" c:formatCode="0.0000">
                  <c:v>-0.5445</c:v>
                </c:pt>
                <c:pt idx="629" c:formatCode="0.0000">
                  <c:v>-0.684</c:v>
                </c:pt>
                <c:pt idx="630" c:formatCode="0.0000">
                  <c:v>-0.909</c:v>
                </c:pt>
                <c:pt idx="631" c:formatCode="0.0000">
                  <c:v>-1.053</c:v>
                </c:pt>
                <c:pt idx="632" c:formatCode="0.0000">
                  <c:v>-1.2375</c:v>
                </c:pt>
                <c:pt idx="633" c:formatCode="0.0000">
                  <c:v>-1.233</c:v>
                </c:pt>
                <c:pt idx="634" c:formatCode="0.0000">
                  <c:v>-1.242</c:v>
                </c:pt>
                <c:pt idx="635" c:formatCode="0.0000">
                  <c:v>-1.116</c:v>
                </c:pt>
                <c:pt idx="636" c:formatCode="0.0000">
                  <c:v>-1.125</c:v>
                </c:pt>
                <c:pt idx="637" c:formatCode="0.0000">
                  <c:v>-1.161</c:v>
                </c:pt>
                <c:pt idx="638" c:formatCode="0.0000">
                  <c:v>-1.224</c:v>
                </c:pt>
                <c:pt idx="639" c:formatCode="0.0000">
                  <c:v>-1.305</c:v>
                </c:pt>
                <c:pt idx="640" c:formatCode="0.0000">
                  <c:v>-1.359</c:v>
                </c:pt>
                <c:pt idx="641" c:formatCode="0.0000">
                  <c:v>-1.368</c:v>
                </c:pt>
                <c:pt idx="642" c:formatCode="0.0000">
                  <c:v>-1.4085</c:v>
                </c:pt>
                <c:pt idx="643" c:formatCode="0.0000">
                  <c:v>-1.3995</c:v>
                </c:pt>
                <c:pt idx="644" c:formatCode="0.0000">
                  <c:v>-1.3905</c:v>
                </c:pt>
                <c:pt idx="645" c:formatCode="0.0000">
                  <c:v>-1.368</c:v>
                </c:pt>
                <c:pt idx="646" c:formatCode="0.0000">
                  <c:v>-1.26</c:v>
                </c:pt>
                <c:pt idx="647" c:formatCode="0.0000">
                  <c:v>-1.0215</c:v>
                </c:pt>
                <c:pt idx="648" c:formatCode="0.0000">
                  <c:v>-0.756</c:v>
                </c:pt>
                <c:pt idx="649" c:formatCode="0.0000">
                  <c:v>-0.4095</c:v>
                </c:pt>
                <c:pt idx="650" c:formatCode="0.0000">
                  <c:v>0.126</c:v>
                </c:pt>
                <c:pt idx="651" c:formatCode="0.0000">
                  <c:v>0.36</c:v>
                </c:pt>
                <c:pt idx="652" c:formatCode="0.0000">
                  <c:v>0.6615</c:v>
                </c:pt>
                <c:pt idx="653" c:formatCode="0.0000">
                  <c:v>0.9495</c:v>
                </c:pt>
                <c:pt idx="654" c:formatCode="0.0000">
                  <c:v>0.918</c:v>
                </c:pt>
                <c:pt idx="655" c:formatCode="0.0000">
                  <c:v>0.5715</c:v>
                </c:pt>
                <c:pt idx="656" c:formatCode="0.0000">
                  <c:v>0.342</c:v>
                </c:pt>
                <c:pt idx="657" c:formatCode="0.0000">
                  <c:v>0.234</c:v>
                </c:pt>
                <c:pt idx="658" c:formatCode="0.0000">
                  <c:v>0.234</c:v>
                </c:pt>
                <c:pt idx="659" c:formatCode="0.0000">
                  <c:v>0.234</c:v>
                </c:pt>
                <c:pt idx="660" c:formatCode="0.0000">
                  <c:v>0.234</c:v>
                </c:pt>
                <c:pt idx="661" c:formatCode="0.0000">
                  <c:v>0.3915</c:v>
                </c:pt>
                <c:pt idx="662" c:formatCode="0.0000">
                  <c:v>0.522</c:v>
                </c:pt>
                <c:pt idx="663" c:formatCode="0.0000">
                  <c:v>0.792</c:v>
                </c:pt>
                <c:pt idx="664" c:formatCode="0.0000">
                  <c:v>0.981</c:v>
                </c:pt>
                <c:pt idx="665" c:formatCode="0.0000">
                  <c:v>1.1385</c:v>
                </c:pt>
                <c:pt idx="666" c:formatCode="0.0000">
                  <c:v>1.359</c:v>
                </c:pt>
                <c:pt idx="667" c:formatCode="0.0000">
                  <c:v>1.431</c:v>
                </c:pt>
                <c:pt idx="668" c:formatCode="0.0000">
                  <c:v>1.44</c:v>
                </c:pt>
                <c:pt idx="669" c:formatCode="0.0000">
                  <c:v>1.431</c:v>
                </c:pt>
                <c:pt idx="670" c:formatCode="0.0000">
                  <c:v>1.422</c:v>
                </c:pt>
                <c:pt idx="671" c:formatCode="0.0000">
                  <c:v>1.413</c:v>
                </c:pt>
                <c:pt idx="672" c:formatCode="0.0000">
                  <c:v>1.404</c:v>
                </c:pt>
                <c:pt idx="673" c:formatCode="0.0000">
                  <c:v>1.395</c:v>
                </c:pt>
                <c:pt idx="674" c:formatCode="0.0000">
                  <c:v>1.386</c:v>
                </c:pt>
                <c:pt idx="675" c:formatCode="0.0000">
                  <c:v>1.395</c:v>
                </c:pt>
                <c:pt idx="676" c:formatCode="0.0000">
                  <c:v>1.386</c:v>
                </c:pt>
                <c:pt idx="677" c:formatCode="0.0000">
                  <c:v>1.2645</c:v>
                </c:pt>
                <c:pt idx="678" c:formatCode="0.0000">
                  <c:v>1.0395</c:v>
                </c:pt>
                <c:pt idx="679" c:formatCode="0.0000">
                  <c:v>0.8505</c:v>
                </c:pt>
                <c:pt idx="680" c:formatCode="0.0000">
                  <c:v>0.684</c:v>
                </c:pt>
                <c:pt idx="681" c:formatCode="0.0000">
                  <c:v>0.5445</c:v>
                </c:pt>
                <c:pt idx="682" c:formatCode="0.0000">
                  <c:v>0.45</c:v>
                </c:pt>
                <c:pt idx="683" c:formatCode="0.0000">
                  <c:v>0.3465</c:v>
                </c:pt>
                <c:pt idx="684" c:formatCode="0.0000">
                  <c:v>0.2745</c:v>
                </c:pt>
                <c:pt idx="685" c:formatCode="0.0000">
                  <c:v>0.234</c:v>
                </c:pt>
                <c:pt idx="686" c:formatCode="0.0000">
                  <c:v>0.234</c:v>
                </c:pt>
                <c:pt idx="687" c:formatCode="0.0000">
                  <c:v>0.081</c:v>
                </c:pt>
                <c:pt idx="688" c:formatCode="0.0000">
                  <c:v>-0.378</c:v>
                </c:pt>
                <c:pt idx="689" c:formatCode="0.0000">
                  <c:v>-0.5985</c:v>
                </c:pt>
                <c:pt idx="690" c:formatCode="0.0000">
                  <c:v>-0.729</c:v>
                </c:pt>
                <c:pt idx="691" c:formatCode="0.0000">
                  <c:v>-1.044</c:v>
                </c:pt>
                <c:pt idx="692" c:formatCode="0.0000">
                  <c:v>-1.0665</c:v>
                </c:pt>
                <c:pt idx="693" c:formatCode="0.0000">
                  <c:v>-1.026</c:v>
                </c:pt>
                <c:pt idx="694" c:formatCode="0.0000">
                  <c:v>-0.8235</c:v>
                </c:pt>
                <c:pt idx="695" c:formatCode="0.0000">
                  <c:v>-0.891</c:v>
                </c:pt>
                <c:pt idx="696" c:formatCode="0.0000">
                  <c:v>-0.765</c:v>
                </c:pt>
                <c:pt idx="697" c:formatCode="0.0000">
                  <c:v>-0.9225</c:v>
                </c:pt>
                <c:pt idx="698" c:formatCode="0.0000">
                  <c:v>-1.0035</c:v>
                </c:pt>
                <c:pt idx="699" c:formatCode="0.0000">
                  <c:v>-1.062</c:v>
                </c:pt>
                <c:pt idx="700" c:formatCode="0.0000">
                  <c:v>-1.2015</c:v>
                </c:pt>
                <c:pt idx="701" c:formatCode="0.0000">
                  <c:v>-1.3275</c:v>
                </c:pt>
                <c:pt idx="702" c:formatCode="0.0000">
                  <c:v>-1.3995</c:v>
                </c:pt>
                <c:pt idx="703" c:formatCode="0.0000">
                  <c:v>-1.4445</c:v>
                </c:pt>
                <c:pt idx="704" c:formatCode="0.0000">
                  <c:v>-1.4895</c:v>
                </c:pt>
                <c:pt idx="705" c:formatCode="0.0000">
                  <c:v>-1.494</c:v>
                </c:pt>
                <c:pt idx="706" c:formatCode="0.0000">
                  <c:v>-1.4985</c:v>
                </c:pt>
                <c:pt idx="707" c:formatCode="0.0000">
                  <c:v>-1.485</c:v>
                </c:pt>
                <c:pt idx="708" c:formatCode="0.0000">
                  <c:v>-1.458</c:v>
                </c:pt>
                <c:pt idx="709" c:formatCode="0.0000">
                  <c:v>-1.431</c:v>
                </c:pt>
                <c:pt idx="710" c:formatCode="0.0000">
                  <c:v>-1.4535</c:v>
                </c:pt>
                <c:pt idx="711" c:formatCode="0.0000">
                  <c:v>-1.4445</c:v>
                </c:pt>
                <c:pt idx="712" c:formatCode="0.0000">
                  <c:v>-1.467</c:v>
                </c:pt>
                <c:pt idx="713" c:formatCode="0.0000">
                  <c:v>-1.44</c:v>
                </c:pt>
                <c:pt idx="714" c:formatCode="0.0000">
                  <c:v>-1.4625</c:v>
                </c:pt>
                <c:pt idx="715" c:formatCode="0.0000">
                  <c:v>-1.422</c:v>
                </c:pt>
                <c:pt idx="716" c:formatCode="0.0000">
                  <c:v>-1.458</c:v>
                </c:pt>
                <c:pt idx="717" c:formatCode="0.0000">
                  <c:v>-1.449</c:v>
                </c:pt>
                <c:pt idx="718" c:formatCode="0.0000">
                  <c:v>-1.485</c:v>
                </c:pt>
                <c:pt idx="719" c:formatCode="0.0000">
                  <c:v>-1.476</c:v>
                </c:pt>
                <c:pt idx="720" c:formatCode="0.0000">
                  <c:v>-1.4355</c:v>
                </c:pt>
                <c:pt idx="721" c:formatCode="0.0000">
                  <c:v>-1.233</c:v>
                </c:pt>
                <c:pt idx="722" c:formatCode="0.0000">
                  <c:v>-1.0575</c:v>
                </c:pt>
                <c:pt idx="723" c:formatCode="0.0000">
                  <c:v>-0.5085</c:v>
                </c:pt>
                <c:pt idx="724" c:formatCode="0.0000">
                  <c:v>0.1305</c:v>
                </c:pt>
                <c:pt idx="725" c:formatCode="0.0000">
                  <c:v>0.3555</c:v>
                </c:pt>
                <c:pt idx="726" c:formatCode="0.0000">
                  <c:v>0.3465</c:v>
                </c:pt>
                <c:pt idx="727" c:formatCode="0.0000">
                  <c:v>0.1305</c:v>
                </c:pt>
                <c:pt idx="728" c:formatCode="0.0000">
                  <c:v>-0.1305</c:v>
                </c:pt>
                <c:pt idx="729" c:formatCode="0.0000">
                  <c:v>-0.243</c:v>
                </c:pt>
                <c:pt idx="730" c:formatCode="0.0000">
                  <c:v>-0.3555</c:v>
                </c:pt>
                <c:pt idx="731" c:formatCode="0.0000">
                  <c:v>-0.702</c:v>
                </c:pt>
                <c:pt idx="732" c:formatCode="0.0000">
                  <c:v>-0.801</c:v>
                </c:pt>
                <c:pt idx="733" c:formatCode="0.0000">
                  <c:v>-0.7695</c:v>
                </c:pt>
                <c:pt idx="734" c:formatCode="0.0000">
                  <c:v>-0.9</c:v>
                </c:pt>
                <c:pt idx="735" c:formatCode="0.0000">
                  <c:v>-1.0125</c:v>
                </c:pt>
                <c:pt idx="736" c:formatCode="0.0000">
                  <c:v>-1.152</c:v>
                </c:pt>
                <c:pt idx="737" c:formatCode="0.0000">
                  <c:v>-1.386</c:v>
                </c:pt>
                <c:pt idx="738" c:formatCode="0.0000">
                  <c:v>-1.4715</c:v>
                </c:pt>
                <c:pt idx="739" c:formatCode="0.0000">
                  <c:v>-1.5795</c:v>
                </c:pt>
                <c:pt idx="740" c:formatCode="0.0000">
                  <c:v>-1.5975</c:v>
                </c:pt>
                <c:pt idx="741" c:formatCode="0.0000">
                  <c:v>-1.584</c:v>
                </c:pt>
                <c:pt idx="742" c:formatCode="0.0000">
                  <c:v>-1.602</c:v>
                </c:pt>
                <c:pt idx="743" c:formatCode="0.0000">
                  <c:v>-1.602</c:v>
                </c:pt>
                <c:pt idx="744" c:formatCode="0.0000">
                  <c:v>-1.62</c:v>
                </c:pt>
                <c:pt idx="745" c:formatCode="0.0000">
                  <c:v>-1.62</c:v>
                </c:pt>
                <c:pt idx="746" c:formatCode="0.0000">
                  <c:v>-1.6065</c:v>
                </c:pt>
                <c:pt idx="747" c:formatCode="0.0000">
                  <c:v>-1.638</c:v>
                </c:pt>
                <c:pt idx="748" c:formatCode="0.0000">
                  <c:v>-1.638</c:v>
                </c:pt>
                <c:pt idx="749" c:formatCode="0.0000">
                  <c:v>-1.6515</c:v>
                </c:pt>
                <c:pt idx="750" c:formatCode="0.0000">
                  <c:v>-1.6515</c:v>
                </c:pt>
                <c:pt idx="751" c:formatCode="0.0000">
                  <c:v>-1.665</c:v>
                </c:pt>
                <c:pt idx="752" c:formatCode="0.0000">
                  <c:v>-1.665</c:v>
                </c:pt>
                <c:pt idx="753" c:formatCode="0.0000">
                  <c:v>-1.6785</c:v>
                </c:pt>
                <c:pt idx="754" c:formatCode="0.0000">
                  <c:v>-1.6785</c:v>
                </c:pt>
                <c:pt idx="755" c:formatCode="0.0000">
                  <c:v>-1.692</c:v>
                </c:pt>
                <c:pt idx="756" c:formatCode="0.0000">
                  <c:v>-1.701</c:v>
                </c:pt>
                <c:pt idx="757" c:formatCode="0.0000">
                  <c:v>-1.701</c:v>
                </c:pt>
                <c:pt idx="758" c:formatCode="0.0000">
                  <c:v>-1.71</c:v>
                </c:pt>
                <c:pt idx="759" c:formatCode="0.0000">
                  <c:v>-1.7235</c:v>
                </c:pt>
                <c:pt idx="760" c:formatCode="0.0000">
                  <c:v>-1.7325</c:v>
                </c:pt>
                <c:pt idx="761" c:formatCode="0.0000">
                  <c:v>-1.7055</c:v>
                </c:pt>
                <c:pt idx="762" c:formatCode="0.0000">
                  <c:v>-1.7415</c:v>
                </c:pt>
                <c:pt idx="763" c:formatCode="0.0000">
                  <c:v>-1.7505</c:v>
                </c:pt>
                <c:pt idx="764" c:formatCode="0.0000">
                  <c:v>-1.7235</c:v>
                </c:pt>
                <c:pt idx="765" c:formatCode="0.0000">
                  <c:v>-1.746</c:v>
                </c:pt>
                <c:pt idx="766" c:formatCode="0.0000">
                  <c:v>-1.7685</c:v>
                </c:pt>
                <c:pt idx="767" c:formatCode="0.0000">
                  <c:v>-1.728</c:v>
                </c:pt>
                <c:pt idx="768" c:formatCode="0.0000">
                  <c:v>-1.692</c:v>
                </c:pt>
                <c:pt idx="769" c:formatCode="0.0000">
                  <c:v>-1.242</c:v>
                </c:pt>
                <c:pt idx="770" c:formatCode="0.0000">
                  <c:v>-0.2115</c:v>
                </c:pt>
                <c:pt idx="771" c:formatCode="0.0000">
                  <c:v>0.342</c:v>
                </c:pt>
                <c:pt idx="772" c:formatCode="0.0000">
                  <c:v>0.648</c:v>
                </c:pt>
                <c:pt idx="773" c:formatCode="0.0000">
                  <c:v>0.981</c:v>
                </c:pt>
                <c:pt idx="774" c:formatCode="0.0000">
                  <c:v>1.152</c:v>
                </c:pt>
                <c:pt idx="775" c:formatCode="0.0000">
                  <c:v>1.2285</c:v>
                </c:pt>
                <c:pt idx="776" c:formatCode="0.0000">
                  <c:v>0.5355</c:v>
                </c:pt>
                <c:pt idx="777" c:formatCode="0.0000">
                  <c:v>0.1395</c:v>
                </c:pt>
                <c:pt idx="778" c:formatCode="0.0000">
                  <c:v>0.4365</c:v>
                </c:pt>
                <c:pt idx="779" c:formatCode="0.0000">
                  <c:v>1.044</c:v>
                </c:pt>
                <c:pt idx="780" c:formatCode="0.0000">
                  <c:v>1.422</c:v>
                </c:pt>
                <c:pt idx="781" c:formatCode="0.0000">
                  <c:v>1.755</c:v>
                </c:pt>
                <c:pt idx="782" c:formatCode="0.0000">
                  <c:v>1.773</c:v>
                </c:pt>
                <c:pt idx="783" c:formatCode="0.0000">
                  <c:v>1.7595</c:v>
                </c:pt>
                <c:pt idx="784" c:formatCode="0.0000">
                  <c:v>1.665</c:v>
                </c:pt>
                <c:pt idx="785" c:formatCode="0.0000">
                  <c:v>1.485</c:v>
                </c:pt>
                <c:pt idx="786" c:formatCode="0.0000">
                  <c:v>1.449</c:v>
                </c:pt>
                <c:pt idx="787" c:formatCode="0.0000">
                  <c:v>1.4445</c:v>
                </c:pt>
                <c:pt idx="788" c:formatCode="0.0000">
                  <c:v>1.485</c:v>
                </c:pt>
                <c:pt idx="789" c:formatCode="0.0000">
                  <c:v>1.4265</c:v>
                </c:pt>
                <c:pt idx="790" c:formatCode="0.0000">
                  <c:v>1.359</c:v>
                </c:pt>
                <c:pt idx="791" c:formatCode="0.0000">
                  <c:v>1.2015</c:v>
                </c:pt>
                <c:pt idx="792" c:formatCode="0.0000">
                  <c:v>1.098</c:v>
                </c:pt>
                <c:pt idx="793" c:formatCode="0.0000">
                  <c:v>0.765</c:v>
                </c:pt>
                <c:pt idx="794" c:formatCode="0.0000">
                  <c:v>0.5715</c:v>
                </c:pt>
                <c:pt idx="795" c:formatCode="0.0000">
                  <c:v>0.423</c:v>
                </c:pt>
                <c:pt idx="796" c:formatCode="0.0000">
                  <c:v>0.3015</c:v>
                </c:pt>
                <c:pt idx="797" c:formatCode="0.0000">
                  <c:v>0.198</c:v>
                </c:pt>
                <c:pt idx="798" c:formatCode="0.0000">
                  <c:v>0.198</c:v>
                </c:pt>
                <c:pt idx="799" c:formatCode="0.0000">
                  <c:v>0.3105</c:v>
                </c:pt>
                <c:pt idx="800" c:formatCode="0.0000">
                  <c:v>0.459</c:v>
                </c:pt>
                <c:pt idx="801" c:formatCode="0.0000">
                  <c:v>0.6615</c:v>
                </c:pt>
                <c:pt idx="802" c:formatCode="0.0000">
                  <c:v>0.495</c:v>
                </c:pt>
                <c:pt idx="803" c:formatCode="0.0000">
                  <c:v>0.846</c:v>
                </c:pt>
                <c:pt idx="804" c:formatCode="0.0000">
                  <c:v>0.792</c:v>
                </c:pt>
                <c:pt idx="805" c:formatCode="0.0000">
                  <c:v>0.999</c:v>
                </c:pt>
                <c:pt idx="806" c:formatCode="0.0000">
                  <c:v>1.1475</c:v>
                </c:pt>
                <c:pt idx="807" c:formatCode="0.0000">
                  <c:v>1.242</c:v>
                </c:pt>
                <c:pt idx="808" c:formatCode="0.0000">
                  <c:v>1.2465</c:v>
                </c:pt>
                <c:pt idx="809" c:formatCode="0.0000">
                  <c:v>1.1475</c:v>
                </c:pt>
                <c:pt idx="810" c:formatCode="0.0000">
                  <c:v>1.071</c:v>
                </c:pt>
                <c:pt idx="811" c:formatCode="0.0000">
                  <c:v>1.2375</c:v>
                </c:pt>
                <c:pt idx="812" c:formatCode="0.0000">
                  <c:v>1.539</c:v>
                </c:pt>
                <c:pt idx="813" c:formatCode="0.0000">
                  <c:v>1.656</c:v>
                </c:pt>
                <c:pt idx="814" c:formatCode="0.0000">
                  <c:v>1.6425</c:v>
                </c:pt>
                <c:pt idx="815" c:formatCode="0.0000">
                  <c:v>1.6425</c:v>
                </c:pt>
                <c:pt idx="816" c:formatCode="0.0000">
                  <c:v>1.629</c:v>
                </c:pt>
                <c:pt idx="817" c:formatCode="0.0000">
                  <c:v>1.6245</c:v>
                </c:pt>
                <c:pt idx="818" c:formatCode="0.0000">
                  <c:v>1.6245</c:v>
                </c:pt>
                <c:pt idx="819" c:formatCode="0.0000">
                  <c:v>1.6065</c:v>
                </c:pt>
                <c:pt idx="820" c:formatCode="0.0000">
                  <c:v>1.6065</c:v>
                </c:pt>
                <c:pt idx="821" c:formatCode="0.0000">
                  <c:v>1.602</c:v>
                </c:pt>
                <c:pt idx="822" c:formatCode="0.0000">
                  <c:v>1.602</c:v>
                </c:pt>
                <c:pt idx="823" c:formatCode="0.0000">
                  <c:v>1.5975</c:v>
                </c:pt>
                <c:pt idx="824" c:formatCode="0.0000">
                  <c:v>1.5795</c:v>
                </c:pt>
                <c:pt idx="825" c:formatCode="0.0000">
                  <c:v>1.575</c:v>
                </c:pt>
                <c:pt idx="826" c:formatCode="0.0000">
                  <c:v>1.557</c:v>
                </c:pt>
                <c:pt idx="827" c:formatCode="0.0000">
                  <c:v>1.5705</c:v>
                </c:pt>
                <c:pt idx="828" c:formatCode="0.0000">
                  <c:v>1.566</c:v>
                </c:pt>
                <c:pt idx="829" c:formatCode="0.0000">
                  <c:v>1.5615</c:v>
                </c:pt>
                <c:pt idx="830" c:formatCode="0.0000">
                  <c:v>1.557</c:v>
                </c:pt>
                <c:pt idx="831" c:formatCode="0.0000">
                  <c:v>1.5525</c:v>
                </c:pt>
                <c:pt idx="832" c:formatCode="0.0000">
                  <c:v>1.548</c:v>
                </c:pt>
                <c:pt idx="833" c:formatCode="0.0000">
                  <c:v>1.5435</c:v>
                </c:pt>
                <c:pt idx="834" c:formatCode="0.0000">
                  <c:v>1.539</c:v>
                </c:pt>
                <c:pt idx="835" c:formatCode="0.0000">
                  <c:v>1.5345</c:v>
                </c:pt>
                <c:pt idx="836" c:formatCode="0.0000">
                  <c:v>1.53</c:v>
                </c:pt>
                <c:pt idx="837" c:formatCode="0.0000">
                  <c:v>1.5255</c:v>
                </c:pt>
                <c:pt idx="838" c:formatCode="0.0000">
                  <c:v>1.521</c:v>
                </c:pt>
                <c:pt idx="839" c:formatCode="0.0000">
                  <c:v>1.512</c:v>
                </c:pt>
                <c:pt idx="840" c:formatCode="0.0000">
                  <c:v>1.4895</c:v>
                </c:pt>
                <c:pt idx="841" c:formatCode="0.0000">
                  <c:v>1.485</c:v>
                </c:pt>
                <c:pt idx="842" c:formatCode="0.0000">
                  <c:v>1.476</c:v>
                </c:pt>
                <c:pt idx="843" c:formatCode="0.0000">
                  <c:v>1.4715</c:v>
                </c:pt>
                <c:pt idx="844" c:formatCode="0.0000">
                  <c:v>1.4625</c:v>
                </c:pt>
                <c:pt idx="845" c:formatCode="0.0000">
                  <c:v>1.4535</c:v>
                </c:pt>
                <c:pt idx="846" c:formatCode="0.0000">
                  <c:v>1.431</c:v>
                </c:pt>
                <c:pt idx="847" c:formatCode="0.0000">
                  <c:v>1.422</c:v>
                </c:pt>
                <c:pt idx="848" c:formatCode="0.0000">
                  <c:v>1.431</c:v>
                </c:pt>
                <c:pt idx="849" c:formatCode="0.0000">
                  <c:v>1.422</c:v>
                </c:pt>
                <c:pt idx="850" c:formatCode="0.0000">
                  <c:v>1.413</c:v>
                </c:pt>
                <c:pt idx="851" c:formatCode="0.0000">
                  <c:v>1.404</c:v>
                </c:pt>
                <c:pt idx="852" c:formatCode="0.0000">
                  <c:v>1.395</c:v>
                </c:pt>
                <c:pt idx="853" c:formatCode="0.0000">
                  <c:v>1.386</c:v>
                </c:pt>
                <c:pt idx="854" c:formatCode="0.0000">
                  <c:v>1.377</c:v>
                </c:pt>
                <c:pt idx="855" c:formatCode="0.0000">
                  <c:v>1.368</c:v>
                </c:pt>
                <c:pt idx="856" c:formatCode="0.0000">
                  <c:v>1.3095</c:v>
                </c:pt>
                <c:pt idx="857" c:formatCode="0.0000">
                  <c:v>1.116</c:v>
                </c:pt>
                <c:pt idx="858" c:formatCode="0.0000">
                  <c:v>0.8505</c:v>
                </c:pt>
                <c:pt idx="859" c:formatCode="0.0000">
                  <c:v>0.684</c:v>
                </c:pt>
                <c:pt idx="860" c:formatCode="0.0000">
                  <c:v>0.5445</c:v>
                </c:pt>
                <c:pt idx="861" c:formatCode="0.0000">
                  <c:v>0.45</c:v>
                </c:pt>
                <c:pt idx="862" c:formatCode="0.0000">
                  <c:v>0.3465</c:v>
                </c:pt>
                <c:pt idx="863" c:formatCode="0.0000">
                  <c:v>0.2745</c:v>
                </c:pt>
                <c:pt idx="864" c:formatCode="0.0000">
                  <c:v>0.2745</c:v>
                </c:pt>
                <c:pt idx="865" c:formatCode="0.0000">
                  <c:v>0.234</c:v>
                </c:pt>
                <c:pt idx="866" c:formatCode="0.0000">
                  <c:v>0.234</c:v>
                </c:pt>
                <c:pt idx="867" c:formatCode="0.0000">
                  <c:v>0.234</c:v>
                </c:pt>
                <c:pt idx="868" c:formatCode="0.0000">
                  <c:v>0.234</c:v>
                </c:pt>
                <c:pt idx="869" c:formatCode="0.0000">
                  <c:v>0.234</c:v>
                </c:pt>
                <c:pt idx="870" c:formatCode="0.0000">
                  <c:v>0.234</c:v>
                </c:pt>
                <c:pt idx="871" c:formatCode="0.0000">
                  <c:v>0.234</c:v>
                </c:pt>
                <c:pt idx="872" c:formatCode="0.0000">
                  <c:v>0.234</c:v>
                </c:pt>
                <c:pt idx="873" c:formatCode="0.0000">
                  <c:v>0.234</c:v>
                </c:pt>
                <c:pt idx="874" c:formatCode="0.0000">
                  <c:v>0.234</c:v>
                </c:pt>
                <c:pt idx="875" c:formatCode="0.0000">
                  <c:v>0.234</c:v>
                </c:pt>
                <c:pt idx="876" c:formatCode="0.0000">
                  <c:v>0.234</c:v>
                </c:pt>
                <c:pt idx="877" c:formatCode="0.0000">
                  <c:v>0.234</c:v>
                </c:pt>
                <c:pt idx="878" c:formatCode="0.0000">
                  <c:v>0.234</c:v>
                </c:pt>
                <c:pt idx="879" c:formatCode="0.0000">
                  <c:v>0.234</c:v>
                </c:pt>
                <c:pt idx="880" c:formatCode="0.0000">
                  <c:v>0.234</c:v>
                </c:pt>
                <c:pt idx="881" c:formatCode="0.0000">
                  <c:v>0.234</c:v>
                </c:pt>
                <c:pt idx="882" c:formatCode="0.0000">
                  <c:v>0.234</c:v>
                </c:pt>
                <c:pt idx="883" c:formatCode="0.0000">
                  <c:v>0.234</c:v>
                </c:pt>
                <c:pt idx="884" c:formatCode="0.0000">
                  <c:v>0.234</c:v>
                </c:pt>
                <c:pt idx="885" c:formatCode="0.0000">
                  <c:v>0.234</c:v>
                </c:pt>
                <c:pt idx="886" c:formatCode="0.0000">
                  <c:v>0.234</c:v>
                </c:pt>
                <c:pt idx="887" c:formatCode="0.0000">
                  <c:v>0.234</c:v>
                </c:pt>
                <c:pt idx="888" c:formatCode="0.0000">
                  <c:v>0.234</c:v>
                </c:pt>
                <c:pt idx="889" c:formatCode="0.0000">
                  <c:v>0.234</c:v>
                </c:pt>
                <c:pt idx="890" c:formatCode="0.0000">
                  <c:v>0.234</c:v>
                </c:pt>
                <c:pt idx="891" c:formatCode="0.0000">
                  <c:v>0.234</c:v>
                </c:pt>
                <c:pt idx="892" c:formatCode="0.0000">
                  <c:v>0.234</c:v>
                </c:pt>
                <c:pt idx="893" c:formatCode="0.0000">
                  <c:v>0.234</c:v>
                </c:pt>
                <c:pt idx="894" c:formatCode="0.0000">
                  <c:v>0.234</c:v>
                </c:pt>
                <c:pt idx="895" c:formatCode="0.0000">
                  <c:v>0.234</c:v>
                </c:pt>
                <c:pt idx="896" c:formatCode="0.0000">
                  <c:v>0.234</c:v>
                </c:pt>
                <c:pt idx="897" c:formatCode="0.0000">
                  <c:v>0.234</c:v>
                </c:pt>
                <c:pt idx="898" c:formatCode="0.0000">
                  <c:v>0.234</c:v>
                </c:pt>
                <c:pt idx="899" c:formatCode="0.0000">
                  <c:v>0.234</c:v>
                </c:pt>
                <c:pt idx="900" c:formatCode="0.0000">
                  <c:v>0.234</c:v>
                </c:pt>
                <c:pt idx="901" c:formatCode="0.0000">
                  <c:v>0.234</c:v>
                </c:pt>
                <c:pt idx="902" c:formatCode="0.0000">
                  <c:v>0.234</c:v>
                </c:pt>
                <c:pt idx="903" c:formatCode="0.0000">
                  <c:v>0.234</c:v>
                </c:pt>
                <c:pt idx="904" c:formatCode="0.0000">
                  <c:v>0.234</c:v>
                </c:pt>
                <c:pt idx="905" c:formatCode="0.0000">
                  <c:v>0.234</c:v>
                </c:pt>
                <c:pt idx="906" c:formatCode="0.0000">
                  <c:v>0.234</c:v>
                </c:pt>
                <c:pt idx="907" c:formatCode="0.0000">
                  <c:v>0.234</c:v>
                </c:pt>
                <c:pt idx="908" c:formatCode="0.0000">
                  <c:v>0.234</c:v>
                </c:pt>
                <c:pt idx="909" c:formatCode="0.0000">
                  <c:v>0.234</c:v>
                </c:pt>
                <c:pt idx="910" c:formatCode="0.0000">
                  <c:v>0.234</c:v>
                </c:pt>
                <c:pt idx="911" c:formatCode="0.0000">
                  <c:v>0.234</c:v>
                </c:pt>
                <c:pt idx="912" c:formatCode="0.0000">
                  <c:v>0.234</c:v>
                </c:pt>
                <c:pt idx="913" c:formatCode="0.0000">
                  <c:v>0.234</c:v>
                </c:pt>
                <c:pt idx="914" c:formatCode="0.0000">
                  <c:v>0.234</c:v>
                </c:pt>
                <c:pt idx="915" c:formatCode="0.0000">
                  <c:v>0.234</c:v>
                </c:pt>
                <c:pt idx="916" c:formatCode="0.0000">
                  <c:v>0.234</c:v>
                </c:pt>
                <c:pt idx="917" c:formatCode="0.0000">
                  <c:v>0.234</c:v>
                </c:pt>
                <c:pt idx="918" c:formatCode="0.0000">
                  <c:v>0.234</c:v>
                </c:pt>
                <c:pt idx="919" c:formatCode="0.0000">
                  <c:v>0.234</c:v>
                </c:pt>
                <c:pt idx="920" c:formatCode="0.0000">
                  <c:v>0.234</c:v>
                </c:pt>
                <c:pt idx="921" c:formatCode="0.0000">
                  <c:v>0.234</c:v>
                </c:pt>
                <c:pt idx="922" c:formatCode="0.0000">
                  <c:v>0.234</c:v>
                </c:pt>
                <c:pt idx="923" c:formatCode="0.0000">
                  <c:v>0.234</c:v>
                </c:pt>
                <c:pt idx="924" c:formatCode="0.0000">
                  <c:v>0.234</c:v>
                </c:pt>
                <c:pt idx="925" c:formatCode="0.0000">
                  <c:v>0.234</c:v>
                </c:pt>
                <c:pt idx="926" c:formatCode="0.0000">
                  <c:v>0.234</c:v>
                </c:pt>
                <c:pt idx="927" c:formatCode="0.0000">
                  <c:v>0.234</c:v>
                </c:pt>
                <c:pt idx="928" c:formatCode="0.0000">
                  <c:v>0.234</c:v>
                </c:pt>
                <c:pt idx="929" c:formatCode="0.0000">
                  <c:v>0.234</c:v>
                </c:pt>
                <c:pt idx="930" c:formatCode="0.0000">
                  <c:v>0.234</c:v>
                </c:pt>
                <c:pt idx="931" c:formatCode="0.0000">
                  <c:v>0.234</c:v>
                </c:pt>
                <c:pt idx="932" c:formatCode="0.0000">
                  <c:v>0.234</c:v>
                </c:pt>
                <c:pt idx="933" c:formatCode="0.0000">
                  <c:v>0.234</c:v>
                </c:pt>
                <c:pt idx="934" c:formatCode="0.0000">
                  <c:v>0.234</c:v>
                </c:pt>
                <c:pt idx="935" c:formatCode="0.0000">
                  <c:v>0.234</c:v>
                </c:pt>
                <c:pt idx="936" c:formatCode="0.0000">
                  <c:v>0.234</c:v>
                </c:pt>
                <c:pt idx="937" c:formatCode="0.0000">
                  <c:v>0.234</c:v>
                </c:pt>
                <c:pt idx="938" c:formatCode="0.0000">
                  <c:v>0.234</c:v>
                </c:pt>
                <c:pt idx="939" c:formatCode="0.0000">
                  <c:v>0.234</c:v>
                </c:pt>
                <c:pt idx="940" c:formatCode="0.0000">
                  <c:v>0.234</c:v>
                </c:pt>
                <c:pt idx="941" c:formatCode="0.0000">
                  <c:v>0.234</c:v>
                </c:pt>
                <c:pt idx="942" c:formatCode="0.0000">
                  <c:v>0.234</c:v>
                </c:pt>
                <c:pt idx="943" c:formatCode="0.0000">
                  <c:v>0.234</c:v>
                </c:pt>
                <c:pt idx="944" c:formatCode="0.0000">
                  <c:v>0.234</c:v>
                </c:pt>
                <c:pt idx="945" c:formatCode="0.0000">
                  <c:v>0.234</c:v>
                </c:pt>
                <c:pt idx="946" c:formatCode="0.0000">
                  <c:v>0.234</c:v>
                </c:pt>
                <c:pt idx="947" c:formatCode="0.0000">
                  <c:v>0.234</c:v>
                </c:pt>
                <c:pt idx="948" c:formatCode="0.0000">
                  <c:v>0.234</c:v>
                </c:pt>
                <c:pt idx="949" c:formatCode="0.0000">
                  <c:v>0.234</c:v>
                </c:pt>
                <c:pt idx="950" c:formatCode="0.0000">
                  <c:v>0.234</c:v>
                </c:pt>
                <c:pt idx="951" c:formatCode="0.0000">
                  <c:v>0.234</c:v>
                </c:pt>
                <c:pt idx="952" c:formatCode="0.0000">
                  <c:v>0.234</c:v>
                </c:pt>
                <c:pt idx="953" c:formatCode="0.0000">
                  <c:v>0.234</c:v>
                </c:pt>
                <c:pt idx="954" c:formatCode="0.0000">
                  <c:v>0.234</c:v>
                </c:pt>
                <c:pt idx="955" c:formatCode="0.0000">
                  <c:v>0.234</c:v>
                </c:pt>
                <c:pt idx="956" c:formatCode="0.0000">
                  <c:v>0.234</c:v>
                </c:pt>
                <c:pt idx="957" c:formatCode="0.0000">
                  <c:v>0.234</c:v>
                </c:pt>
                <c:pt idx="958" c:formatCode="0.0000">
                  <c:v>0.234</c:v>
                </c:pt>
                <c:pt idx="959" c:formatCode="0.0000">
                  <c:v>0.234</c:v>
                </c:pt>
                <c:pt idx="960" c:formatCode="0.0000">
                  <c:v>0.234</c:v>
                </c:pt>
                <c:pt idx="961" c:formatCode="0.0000">
                  <c:v>0.234</c:v>
                </c:pt>
                <c:pt idx="962" c:formatCode="0.0000">
                  <c:v>0.234</c:v>
                </c:pt>
                <c:pt idx="963" c:formatCode="0.0000">
                  <c:v>0.234</c:v>
                </c:pt>
                <c:pt idx="964" c:formatCode="0.0000">
                  <c:v>0.234</c:v>
                </c:pt>
                <c:pt idx="965" c:formatCode="0.0000">
                  <c:v>0.234</c:v>
                </c:pt>
                <c:pt idx="966" c:formatCode="0.0000">
                  <c:v>0.234</c:v>
                </c:pt>
                <c:pt idx="967" c:formatCode="0.0000">
                  <c:v>-0.234</c:v>
                </c:pt>
                <c:pt idx="968" c:formatCode="0.0000">
                  <c:v>-0.621</c:v>
                </c:pt>
                <c:pt idx="969" c:formatCode="0.0000">
                  <c:v>-1.035</c:v>
                </c:pt>
                <c:pt idx="970" c:formatCode="0.0000">
                  <c:v>-1.278</c:v>
                </c:pt>
                <c:pt idx="971" c:formatCode="0.0000">
                  <c:v>-1.4445</c:v>
                </c:pt>
                <c:pt idx="972" c:formatCode="0.0000">
                  <c:v>-1.4535</c:v>
                </c:pt>
                <c:pt idx="973" c:formatCode="0.0000">
                  <c:v>-1.44</c:v>
                </c:pt>
                <c:pt idx="974" c:formatCode="0.0000">
                  <c:v>-1.467</c:v>
                </c:pt>
                <c:pt idx="975" c:formatCode="0.0000">
                  <c:v>-1.476</c:v>
                </c:pt>
                <c:pt idx="976" c:formatCode="0.0000">
                  <c:v>-1.4625</c:v>
                </c:pt>
                <c:pt idx="977" c:formatCode="0.0000">
                  <c:v>-1.4715</c:v>
                </c:pt>
                <c:pt idx="978" c:formatCode="0.0000">
                  <c:v>-1.476</c:v>
                </c:pt>
                <c:pt idx="979" c:formatCode="0.0000">
                  <c:v>-1.485</c:v>
                </c:pt>
                <c:pt idx="980" c:formatCode="0.0000">
                  <c:v>-1.4895</c:v>
                </c:pt>
                <c:pt idx="981" c:formatCode="0.0000">
                  <c:v>-1.494</c:v>
                </c:pt>
                <c:pt idx="982" c:formatCode="0.0000">
                  <c:v>-1.503</c:v>
                </c:pt>
                <c:pt idx="983" c:formatCode="0.0000">
                  <c:v>-1.5075</c:v>
                </c:pt>
                <c:pt idx="984" c:formatCode="0.0000">
                  <c:v>-1.512</c:v>
                </c:pt>
                <c:pt idx="985" c:formatCode="0.0000">
                  <c:v>-1.5165</c:v>
                </c:pt>
                <c:pt idx="986" c:formatCode="0.0000">
                  <c:v>-1.521</c:v>
                </c:pt>
                <c:pt idx="987" c:formatCode="0.0000">
                  <c:v>-1.5255</c:v>
                </c:pt>
                <c:pt idx="988" c:formatCode="0.0000">
                  <c:v>-1.5165</c:v>
                </c:pt>
                <c:pt idx="989" c:formatCode="0.0000">
                  <c:v>-1.503</c:v>
                </c:pt>
                <c:pt idx="990" c:formatCode="0.0000">
                  <c:v>-1.5075</c:v>
                </c:pt>
                <c:pt idx="991" c:formatCode="0.0000">
                  <c:v>-1.512</c:v>
                </c:pt>
                <c:pt idx="992" c:formatCode="0.0000">
                  <c:v>-1.5165</c:v>
                </c:pt>
                <c:pt idx="993" c:formatCode="0.0000">
                  <c:v>-1.521</c:v>
                </c:pt>
                <c:pt idx="994" c:formatCode="0.0000">
                  <c:v>-1.449</c:v>
                </c:pt>
                <c:pt idx="995" c:formatCode="0.0000">
                  <c:v>-1.3185</c:v>
                </c:pt>
                <c:pt idx="996" c:formatCode="0.0000">
                  <c:v>-1.3005</c:v>
                </c:pt>
                <c:pt idx="997" c:formatCode="0.0000">
                  <c:v>-1.2825</c:v>
                </c:pt>
                <c:pt idx="998" c:formatCode="0.0000">
                  <c:v>-1.3905</c:v>
                </c:pt>
                <c:pt idx="999" c:formatCode="0.0000">
                  <c:v>-1.494</c:v>
                </c:pt>
                <c:pt idx="1000" c:formatCode="0.0000">
                  <c:v>-1.575</c:v>
                </c:pt>
                <c:pt idx="1001" c:formatCode="0.0000">
                  <c:v>-1.5615</c:v>
                </c:pt>
                <c:pt idx="1002" c:formatCode="0.0000">
                  <c:v>-1.5795</c:v>
                </c:pt>
                <c:pt idx="1003" c:formatCode="0.0000">
                  <c:v>-1.5975</c:v>
                </c:pt>
                <c:pt idx="1004" c:formatCode="0.0000">
                  <c:v>-1.5255</c:v>
                </c:pt>
                <c:pt idx="1005" c:formatCode="0.0000">
                  <c:v>-1.422</c:v>
                </c:pt>
                <c:pt idx="1006" c:formatCode="0.0000">
                  <c:v>-1.341</c:v>
                </c:pt>
                <c:pt idx="1007" c:formatCode="0.0000">
                  <c:v>-1.359</c:v>
                </c:pt>
              </c:numCache>
            </c:numRef>
          </c:val>
        </c:ser>
        <c:ser>
          <c:idx val="1"/>
          <c:order val="1"/>
          <c:tx>
            <c:strRef>
              <c:f>Sheet2!$R$3</c:f>
              <c:strCache>
                <c:ptCount val="1"/>
                <c:pt idx="0">
                  <c:v>Wobble Angle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Sheet2!$R$4:$R$1011</c:f>
              <c:numCache>
                <c:formatCode>0.0_);[Red]\(0.0\)</c:formatCode>
                <c:ptCount val="1008"/>
                <c:pt idx="0">
                  <c:v>0.0549778714378214</c:v>
                </c:pt>
                <c:pt idx="1">
                  <c:v>0.149225651045515</c:v>
                </c:pt>
                <c:pt idx="2">
                  <c:v>0.251327412287183</c:v>
                </c:pt>
                <c:pt idx="3">
                  <c:v>0.325940237809941</c:v>
                </c:pt>
                <c:pt idx="4">
                  <c:v>0.581194640914112</c:v>
                </c:pt>
                <c:pt idx="5">
                  <c:v>0.702931356240716</c:v>
                </c:pt>
                <c:pt idx="6">
                  <c:v>0.589048622548086</c:v>
                </c:pt>
                <c:pt idx="7">
                  <c:v>0.530143760293278</c:v>
                </c:pt>
                <c:pt idx="8">
                  <c:v>0.451603943953533</c:v>
                </c:pt>
                <c:pt idx="9">
                  <c:v>0.475165888855456</c:v>
                </c:pt>
                <c:pt idx="10">
                  <c:v>0.416261026600648</c:v>
                </c:pt>
                <c:pt idx="11">
                  <c:v>0.467311907221482</c:v>
                </c:pt>
                <c:pt idx="12">
                  <c:v>0.565486677646163</c:v>
                </c:pt>
                <c:pt idx="13">
                  <c:v>0.695077374606742</c:v>
                </c:pt>
                <c:pt idx="14">
                  <c:v>0.781471172580461</c:v>
                </c:pt>
                <c:pt idx="15">
                  <c:v>0.781471172580461</c:v>
                </c:pt>
                <c:pt idx="16">
                  <c:v>0.769690200129499</c:v>
                </c:pt>
                <c:pt idx="17">
                  <c:v>0.679369411338793</c:v>
                </c:pt>
                <c:pt idx="18">
                  <c:v>0.722566310325652</c:v>
                </c:pt>
                <c:pt idx="19">
                  <c:v>0.691150383789754</c:v>
                </c:pt>
                <c:pt idx="20">
                  <c:v>0.679369411338793</c:v>
                </c:pt>
                <c:pt idx="21">
                  <c:v>0.589048622548086</c:v>
                </c:pt>
                <c:pt idx="22">
                  <c:v>0.585121631731099</c:v>
                </c:pt>
                <c:pt idx="23">
                  <c:v>0.608683576633022</c:v>
                </c:pt>
                <c:pt idx="24">
                  <c:v>0.56941366846315</c:v>
                </c:pt>
                <c:pt idx="25">
                  <c:v>0.600829594999048</c:v>
                </c:pt>
                <c:pt idx="26">
                  <c:v>0.553705705195201</c:v>
                </c:pt>
                <c:pt idx="27">
                  <c:v>0.490873852123405</c:v>
                </c:pt>
                <c:pt idx="28">
                  <c:v>0.518362787842316</c:v>
                </c:pt>
                <c:pt idx="29">
                  <c:v>0.494800842940392</c:v>
                </c:pt>
                <c:pt idx="30">
                  <c:v>0.428041999051609</c:v>
                </c:pt>
                <c:pt idx="31">
                  <c:v>0.424115008234622</c:v>
                </c:pt>
                <c:pt idx="32">
                  <c:v>0.545851723561227</c:v>
                </c:pt>
                <c:pt idx="33">
                  <c:v>0.514435797025329</c:v>
                </c:pt>
                <c:pt idx="34">
                  <c:v>0.337721210260903</c:v>
                </c:pt>
                <c:pt idx="35">
                  <c:v>-0.0667588438887831</c:v>
                </c:pt>
                <c:pt idx="36">
                  <c:v>-0.459457925587507</c:v>
                </c:pt>
                <c:pt idx="37">
                  <c:v>-0.451603943953533</c:v>
                </c:pt>
                <c:pt idx="38">
                  <c:v>-0.369137136796801</c:v>
                </c:pt>
                <c:pt idx="39">
                  <c:v>-0.38484510006475</c:v>
                </c:pt>
                <c:pt idx="40">
                  <c:v>-0.459457925587507</c:v>
                </c:pt>
                <c:pt idx="41">
                  <c:v>-0.200276531666349</c:v>
                </c:pt>
                <c:pt idx="42">
                  <c:v>-0.180641577581413</c:v>
                </c:pt>
                <c:pt idx="43">
                  <c:v>-0.679369411338793</c:v>
                </c:pt>
                <c:pt idx="44">
                  <c:v>-0.710785337874691</c:v>
                </c:pt>
                <c:pt idx="45">
                  <c:v>-0.318086256175967</c:v>
                </c:pt>
                <c:pt idx="46">
                  <c:v>0.0510508806208341</c:v>
                </c:pt>
                <c:pt idx="47">
                  <c:v>-0.710785337874691</c:v>
                </c:pt>
                <c:pt idx="48">
                  <c:v>-0.781471172580461</c:v>
                </c:pt>
                <c:pt idx="49">
                  <c:v>-0.781471172580461</c:v>
                </c:pt>
                <c:pt idx="50">
                  <c:v>-0.781471172580461</c:v>
                </c:pt>
                <c:pt idx="51">
                  <c:v>-0.781471172580461</c:v>
                </c:pt>
                <c:pt idx="52">
                  <c:v>-0.785398163397448</c:v>
                </c:pt>
                <c:pt idx="53">
                  <c:v>-0.785398163397448</c:v>
                </c:pt>
                <c:pt idx="54">
                  <c:v>-0.785398163397448</c:v>
                </c:pt>
                <c:pt idx="55">
                  <c:v>-0.785398163397448</c:v>
                </c:pt>
                <c:pt idx="56">
                  <c:v>-0.785398163397448</c:v>
                </c:pt>
                <c:pt idx="57">
                  <c:v>-0.785398163397448</c:v>
                </c:pt>
                <c:pt idx="58">
                  <c:v>-0.761836218495525</c:v>
                </c:pt>
                <c:pt idx="59">
                  <c:v>-0.761836218495525</c:v>
                </c:pt>
                <c:pt idx="60">
                  <c:v>-0.761836218495525</c:v>
                </c:pt>
                <c:pt idx="61">
                  <c:v>-0.761836218495525</c:v>
                </c:pt>
                <c:pt idx="62">
                  <c:v>-0.781471172580461</c:v>
                </c:pt>
                <c:pt idx="63">
                  <c:v>-0.781471172580461</c:v>
                </c:pt>
                <c:pt idx="64">
                  <c:v>-0.769690200129499</c:v>
                </c:pt>
                <c:pt idx="65">
                  <c:v>-0.777544181763474</c:v>
                </c:pt>
                <c:pt idx="66">
                  <c:v>-0.777544181763474</c:v>
                </c:pt>
                <c:pt idx="67">
                  <c:v>-0.785398163397448</c:v>
                </c:pt>
                <c:pt idx="68">
                  <c:v>-0.773617190946487</c:v>
                </c:pt>
                <c:pt idx="69">
                  <c:v>-0.781471172580461</c:v>
                </c:pt>
                <c:pt idx="70">
                  <c:v>-0.777544181763474</c:v>
                </c:pt>
                <c:pt idx="71">
                  <c:v>-0.785398163397448</c:v>
                </c:pt>
                <c:pt idx="72">
                  <c:v>-0.781471172580461</c:v>
                </c:pt>
                <c:pt idx="73">
                  <c:v>-0.769690200129499</c:v>
                </c:pt>
                <c:pt idx="74">
                  <c:v>-0.785398163397448</c:v>
                </c:pt>
                <c:pt idx="75">
                  <c:v>-0.773617190946487</c:v>
                </c:pt>
                <c:pt idx="76">
                  <c:v>-0.557632696012188</c:v>
                </c:pt>
                <c:pt idx="77">
                  <c:v>-0.302378292908018</c:v>
                </c:pt>
                <c:pt idx="78">
                  <c:v>0.15707963267949</c:v>
                </c:pt>
                <c:pt idx="79">
                  <c:v>0.15707963267949</c:v>
                </c:pt>
                <c:pt idx="80">
                  <c:v>0.306305283725005</c:v>
                </c:pt>
                <c:pt idx="81">
                  <c:v>0.463384916404494</c:v>
                </c:pt>
                <c:pt idx="82">
                  <c:v>0.777544181763474</c:v>
                </c:pt>
                <c:pt idx="83">
                  <c:v>0.781471172580461</c:v>
                </c:pt>
                <c:pt idx="84">
                  <c:v>0.785398163397448</c:v>
                </c:pt>
                <c:pt idx="85">
                  <c:v>0.785398163397448</c:v>
                </c:pt>
                <c:pt idx="86">
                  <c:v>0.781471172580461</c:v>
                </c:pt>
                <c:pt idx="87">
                  <c:v>0.781471172580461</c:v>
                </c:pt>
                <c:pt idx="88">
                  <c:v>0.785398163397448</c:v>
                </c:pt>
                <c:pt idx="89">
                  <c:v>0.722566310325652</c:v>
                </c:pt>
                <c:pt idx="90">
                  <c:v>0.514435797025329</c:v>
                </c:pt>
                <c:pt idx="91">
                  <c:v>0.337721210260903</c:v>
                </c:pt>
                <c:pt idx="92">
                  <c:v>0.102101761241668</c:v>
                </c:pt>
                <c:pt idx="93">
                  <c:v>0.102101761241668</c:v>
                </c:pt>
                <c:pt idx="94">
                  <c:v>-0.102101761241668</c:v>
                </c:pt>
                <c:pt idx="95">
                  <c:v>0.102101761241668</c:v>
                </c:pt>
                <c:pt idx="96">
                  <c:v>-0.424115008234622</c:v>
                </c:pt>
                <c:pt idx="97">
                  <c:v>-0.781471172580461</c:v>
                </c:pt>
                <c:pt idx="98">
                  <c:v>-0.769690200129499</c:v>
                </c:pt>
                <c:pt idx="99">
                  <c:v>-0.785398163397448</c:v>
                </c:pt>
                <c:pt idx="100">
                  <c:v>-0.773617190946487</c:v>
                </c:pt>
                <c:pt idx="101">
                  <c:v>-0.781471172580461</c:v>
                </c:pt>
                <c:pt idx="102">
                  <c:v>-0.777544181763474</c:v>
                </c:pt>
                <c:pt idx="103">
                  <c:v>-0.765763209312512</c:v>
                </c:pt>
                <c:pt idx="104">
                  <c:v>-0.781471172580461</c:v>
                </c:pt>
                <c:pt idx="105">
                  <c:v>-0.699004365423729</c:v>
                </c:pt>
                <c:pt idx="106">
                  <c:v>-0.785398163397448</c:v>
                </c:pt>
                <c:pt idx="107">
                  <c:v>-0.781471172580461</c:v>
                </c:pt>
                <c:pt idx="108">
                  <c:v>-0.785398163397448</c:v>
                </c:pt>
                <c:pt idx="109">
                  <c:v>-0.781471172580461</c:v>
                </c:pt>
                <c:pt idx="110">
                  <c:v>-0.785398163397448</c:v>
                </c:pt>
                <c:pt idx="111">
                  <c:v>-0.781471172580461</c:v>
                </c:pt>
                <c:pt idx="112">
                  <c:v>-0.781471172580461</c:v>
                </c:pt>
                <c:pt idx="113">
                  <c:v>-0.785398163397448</c:v>
                </c:pt>
                <c:pt idx="114">
                  <c:v>-0.781471172580461</c:v>
                </c:pt>
                <c:pt idx="115">
                  <c:v>-0.781471172580461</c:v>
                </c:pt>
                <c:pt idx="116">
                  <c:v>-0.785398163397448</c:v>
                </c:pt>
                <c:pt idx="117">
                  <c:v>-0.785398163397448</c:v>
                </c:pt>
                <c:pt idx="118">
                  <c:v>-0.781471172580461</c:v>
                </c:pt>
                <c:pt idx="119">
                  <c:v>-0.781471172580461</c:v>
                </c:pt>
                <c:pt idx="120">
                  <c:v>-0.761836218495525</c:v>
                </c:pt>
                <c:pt idx="121">
                  <c:v>-0.777544181763474</c:v>
                </c:pt>
                <c:pt idx="122">
                  <c:v>-0.785398163397448</c:v>
                </c:pt>
                <c:pt idx="123">
                  <c:v>-0.777544181763474</c:v>
                </c:pt>
                <c:pt idx="124">
                  <c:v>-0.777544181763474</c:v>
                </c:pt>
                <c:pt idx="125">
                  <c:v>-0.777544181763474</c:v>
                </c:pt>
                <c:pt idx="126">
                  <c:v>-0.769690200129499</c:v>
                </c:pt>
                <c:pt idx="127">
                  <c:v>-0.769690200129499</c:v>
                </c:pt>
                <c:pt idx="128">
                  <c:v>-0.761836218495525</c:v>
                </c:pt>
                <c:pt idx="129">
                  <c:v>-0.404480054149686</c:v>
                </c:pt>
                <c:pt idx="130">
                  <c:v>-0.117809724509617</c:v>
                </c:pt>
                <c:pt idx="131">
                  <c:v>-0.102101761241668</c:v>
                </c:pt>
                <c:pt idx="132">
                  <c:v>-0.408407044966673</c:v>
                </c:pt>
                <c:pt idx="133">
                  <c:v>-0.64009950316892</c:v>
                </c:pt>
                <c:pt idx="134">
                  <c:v>-0.706858347057703</c:v>
                </c:pt>
                <c:pt idx="135">
                  <c:v>-0.706858347057703</c:v>
                </c:pt>
                <c:pt idx="136">
                  <c:v>-0.644026493985908</c:v>
                </c:pt>
                <c:pt idx="137">
                  <c:v>-0.475165888855456</c:v>
                </c:pt>
                <c:pt idx="138">
                  <c:v>-0.380918109247762</c:v>
                </c:pt>
                <c:pt idx="139">
                  <c:v>-0.247400421470196</c:v>
                </c:pt>
                <c:pt idx="140">
                  <c:v>-0.176714586764426</c:v>
                </c:pt>
                <c:pt idx="141">
                  <c:v>-0.102101761241668</c:v>
                </c:pt>
                <c:pt idx="142">
                  <c:v>0.0903207887907066</c:v>
                </c:pt>
                <c:pt idx="143">
                  <c:v>0.149225651045515</c:v>
                </c:pt>
                <c:pt idx="144">
                  <c:v>0.404480054149686</c:v>
                </c:pt>
                <c:pt idx="145">
                  <c:v>0.655807466436869</c:v>
                </c:pt>
                <c:pt idx="146">
                  <c:v>0.734347282776614</c:v>
                </c:pt>
                <c:pt idx="147">
                  <c:v>0.746128255227576</c:v>
                </c:pt>
                <c:pt idx="148">
                  <c:v>0.742201264410589</c:v>
                </c:pt>
                <c:pt idx="149">
                  <c:v>0.75398223686155</c:v>
                </c:pt>
                <c:pt idx="150">
                  <c:v>0.761836218495525</c:v>
                </c:pt>
                <c:pt idx="151">
                  <c:v>0.761836218495525</c:v>
                </c:pt>
                <c:pt idx="152">
                  <c:v>0.769690200129499</c:v>
                </c:pt>
                <c:pt idx="153">
                  <c:v>0.769690200129499</c:v>
                </c:pt>
                <c:pt idx="154">
                  <c:v>0.781471172580461</c:v>
                </c:pt>
                <c:pt idx="155">
                  <c:v>0.785398163397448</c:v>
                </c:pt>
                <c:pt idx="156">
                  <c:v>0.785398163397448</c:v>
                </c:pt>
                <c:pt idx="157">
                  <c:v>0.785398163397448</c:v>
                </c:pt>
                <c:pt idx="158">
                  <c:v>0.785398163397448</c:v>
                </c:pt>
                <c:pt idx="159">
                  <c:v>0.781471172580461</c:v>
                </c:pt>
                <c:pt idx="160">
                  <c:v>0.781471172580461</c:v>
                </c:pt>
                <c:pt idx="161">
                  <c:v>0.781471172580461</c:v>
                </c:pt>
                <c:pt idx="162">
                  <c:v>0.785398163397448</c:v>
                </c:pt>
                <c:pt idx="163">
                  <c:v>0.706858347057703</c:v>
                </c:pt>
                <c:pt idx="164">
                  <c:v>0.494800842940392</c:v>
                </c:pt>
                <c:pt idx="165">
                  <c:v>0.231692458202247</c:v>
                </c:pt>
                <c:pt idx="166">
                  <c:v>0.0667588438887831</c:v>
                </c:pt>
                <c:pt idx="167">
                  <c:v>-0.420188017417635</c:v>
                </c:pt>
                <c:pt idx="168" c:formatCode="0.00000">
                  <c:v>-0.636172512351933</c:v>
                </c:pt>
                <c:pt idx="169" c:formatCode="0.00000">
                  <c:v>-0.663661448070844</c:v>
                </c:pt>
                <c:pt idx="170" c:formatCode="0.00000">
                  <c:v>-0.710785337874691</c:v>
                </c:pt>
                <c:pt idx="171" c:formatCode="0.00000">
                  <c:v>-0.781471172580461</c:v>
                </c:pt>
                <c:pt idx="172" c:formatCode="0.00000">
                  <c:v>-0.761836218495525</c:v>
                </c:pt>
                <c:pt idx="173" c:formatCode="0.00000">
                  <c:v>-0.777544181763474</c:v>
                </c:pt>
                <c:pt idx="174" c:formatCode="0.00000">
                  <c:v>-0.785398163397448</c:v>
                </c:pt>
                <c:pt idx="175" c:formatCode="0.00000">
                  <c:v>-0.785398163397448</c:v>
                </c:pt>
                <c:pt idx="176" c:formatCode="0.00000">
                  <c:v>-0.785398163397448</c:v>
                </c:pt>
                <c:pt idx="177" c:formatCode="0.00000">
                  <c:v>-0.785398163397448</c:v>
                </c:pt>
                <c:pt idx="178" c:formatCode="0.00000">
                  <c:v>-0.777544181763474</c:v>
                </c:pt>
                <c:pt idx="179" c:formatCode="0.00000">
                  <c:v>-0.769690200129499</c:v>
                </c:pt>
                <c:pt idx="180" c:formatCode="0.00000">
                  <c:v>-0.769690200129499</c:v>
                </c:pt>
                <c:pt idx="181" c:formatCode="0.00000">
                  <c:v>-0.761836218495525</c:v>
                </c:pt>
                <c:pt idx="182" c:formatCode="0.00000">
                  <c:v>-0.75398223686155</c:v>
                </c:pt>
                <c:pt idx="183" c:formatCode="0.00000">
                  <c:v>-0.75398223686155</c:v>
                </c:pt>
                <c:pt idx="184" c:formatCode="0.00000">
                  <c:v>-0.746128255227576</c:v>
                </c:pt>
                <c:pt idx="185" c:formatCode="0.00000">
                  <c:v>-0.734347282776614</c:v>
                </c:pt>
                <c:pt idx="186" c:formatCode="0.00000">
                  <c:v>-0.738274273593601</c:v>
                </c:pt>
                <c:pt idx="187" c:formatCode="0.00000">
                  <c:v>-0.730420291959627</c:v>
                </c:pt>
                <c:pt idx="188" c:formatCode="0.00000">
                  <c:v>-0.730420291959627</c:v>
                </c:pt>
                <c:pt idx="189" c:formatCode="0.00000">
                  <c:v>-0.722566310325652</c:v>
                </c:pt>
                <c:pt idx="190" c:formatCode="0.00000">
                  <c:v>-0.710785337874691</c:v>
                </c:pt>
                <c:pt idx="191" c:formatCode="0.00000">
                  <c:v>-0.714712328691678</c:v>
                </c:pt>
                <c:pt idx="192" c:formatCode="0.00000">
                  <c:v>-0.702931356240716</c:v>
                </c:pt>
                <c:pt idx="193" c:formatCode="0.00000">
                  <c:v>-0.687223392972767</c:v>
                </c:pt>
                <c:pt idx="194" c:formatCode="0.00000">
                  <c:v>-0.699004365423729</c:v>
                </c:pt>
                <c:pt idx="195" c:formatCode="0.00000">
                  <c:v>-0.679369411338793</c:v>
                </c:pt>
                <c:pt idx="196" c:formatCode="0.00000">
                  <c:v>-0.691150383789754</c:v>
                </c:pt>
                <c:pt idx="197" c:formatCode="0.00000">
                  <c:v>-0.671515429704818</c:v>
                </c:pt>
                <c:pt idx="198" c:formatCode="0.00000">
                  <c:v>-0.679369411338793</c:v>
                </c:pt>
                <c:pt idx="199" c:formatCode="0.00000">
                  <c:v>-0.675442420521805</c:v>
                </c:pt>
                <c:pt idx="200" c:formatCode="0.00000">
                  <c:v>-0.667588438887831</c:v>
                </c:pt>
                <c:pt idx="201" c:formatCode="0.00000">
                  <c:v>-0.663661448070844</c:v>
                </c:pt>
                <c:pt idx="202" c:formatCode="0.00000">
                  <c:v>-0.659734457253857</c:v>
                </c:pt>
                <c:pt idx="203" c:formatCode="0.00000">
                  <c:v>-0.632245521534946</c:v>
                </c:pt>
                <c:pt idx="204" c:formatCode="0.00000">
                  <c:v>-0.647953484802895</c:v>
                </c:pt>
                <c:pt idx="205" c:formatCode="0.00000">
                  <c:v>-0.624391539900971</c:v>
                </c:pt>
                <c:pt idx="206" c:formatCode="0.00000">
                  <c:v>-0.64009950316892</c:v>
                </c:pt>
                <c:pt idx="207" c:formatCode="0.00000">
                  <c:v>-0.616537558266997</c:v>
                </c:pt>
                <c:pt idx="208" c:formatCode="0.00000">
                  <c:v>-0.624391539900971</c:v>
                </c:pt>
                <c:pt idx="209" c:formatCode="0.00000">
                  <c:v>-0.608683576633022</c:v>
                </c:pt>
                <c:pt idx="210" c:formatCode="0.00000">
                  <c:v>-0.61261056745001</c:v>
                </c:pt>
                <c:pt idx="211" c:formatCode="0.00000">
                  <c:v>-0.600829594999048</c:v>
                </c:pt>
                <c:pt idx="212" c:formatCode="0.00000">
                  <c:v>-0.604756585816035</c:v>
                </c:pt>
                <c:pt idx="213" c:formatCode="0.00000">
                  <c:v>-0.604756585816035</c:v>
                </c:pt>
                <c:pt idx="214" c:formatCode="0.00000">
                  <c:v>-0.592975613365073</c:v>
                </c:pt>
                <c:pt idx="215" c:formatCode="0.00000">
                  <c:v>-0.592975613365073</c:v>
                </c:pt>
                <c:pt idx="216" c:formatCode="0.00000">
                  <c:v>-0.581194640914112</c:v>
                </c:pt>
                <c:pt idx="217" c:formatCode="0.00000">
                  <c:v>-0.581194640914112</c:v>
                </c:pt>
                <c:pt idx="218" c:formatCode="0.00000">
                  <c:v>-0.561559686829175</c:v>
                </c:pt>
                <c:pt idx="219" c:formatCode="0.00000">
                  <c:v>-0.251327412287183</c:v>
                </c:pt>
                <c:pt idx="220" c:formatCode="0.00000">
                  <c:v>0.141371669411541</c:v>
                </c:pt>
                <c:pt idx="221" c:formatCode="0.00000">
                  <c:v>0.573340659280137</c:v>
                </c:pt>
                <c:pt idx="222" c:formatCode="0.00000">
                  <c:v>0.577267650097124</c:v>
                </c:pt>
                <c:pt idx="223" c:formatCode="0.00000">
                  <c:v>0.565486677646163</c:v>
                </c:pt>
                <c:pt idx="224" c:formatCode="0.00000">
                  <c:v>0.223838476568273</c:v>
                </c:pt>
                <c:pt idx="225" c:formatCode="0.00000">
                  <c:v>-0.0863937979737193</c:v>
                </c:pt>
                <c:pt idx="226" c:formatCode="0.00000">
                  <c:v>-0.251327412287183</c:v>
                </c:pt>
                <c:pt idx="227" c:formatCode="0.00000">
                  <c:v>0.0235619449019235</c:v>
                </c:pt>
                <c:pt idx="228" c:formatCode="0.00000">
                  <c:v>0.192422550032375</c:v>
                </c:pt>
                <c:pt idx="229" c:formatCode="0.00000">
                  <c:v>0.514435797025329</c:v>
                </c:pt>
                <c:pt idx="230" c:formatCode="0.00000">
                  <c:v>0.585121631731099</c:v>
                </c:pt>
                <c:pt idx="231" c:formatCode="0.00000">
                  <c:v>0.596902604182061</c:v>
                </c:pt>
                <c:pt idx="232" c:formatCode="0.00000">
                  <c:v>0.596902604182061</c:v>
                </c:pt>
                <c:pt idx="233" c:formatCode="0.00000">
                  <c:v>0.608683576633022</c:v>
                </c:pt>
                <c:pt idx="234" c:formatCode="0.00000">
                  <c:v>0.604756585816035</c:v>
                </c:pt>
                <c:pt idx="235" c:formatCode="0.00000">
                  <c:v>0.616537558266997</c:v>
                </c:pt>
                <c:pt idx="236" c:formatCode="0.00000">
                  <c:v>0.61261056745001</c:v>
                </c:pt>
                <c:pt idx="237" c:formatCode="0.00000">
                  <c:v>0.628318530717959</c:v>
                </c:pt>
                <c:pt idx="238" c:formatCode="0.00000">
                  <c:v>0.620464549083984</c:v>
                </c:pt>
                <c:pt idx="239" c:formatCode="0.00000">
                  <c:v>0.636172512351933</c:v>
                </c:pt>
                <c:pt idx="240" c:formatCode="0.00000">
                  <c:v>0.628318530717959</c:v>
                </c:pt>
                <c:pt idx="241" c:formatCode="0.00000">
                  <c:v>0.647953484802895</c:v>
                </c:pt>
                <c:pt idx="242" c:formatCode="0.00000">
                  <c:v>0.651880475619882</c:v>
                </c:pt>
                <c:pt idx="243" c:formatCode="0.00000">
                  <c:v>0.655807466436869</c:v>
                </c:pt>
                <c:pt idx="244" c:formatCode="0.00000">
                  <c:v>0.663661448070844</c:v>
                </c:pt>
                <c:pt idx="245" c:formatCode="0.00000">
                  <c:v>0.667588438887831</c:v>
                </c:pt>
                <c:pt idx="246" c:formatCode="0.00000">
                  <c:v>0.671515429704818</c:v>
                </c:pt>
                <c:pt idx="247" c:formatCode="0.00000">
                  <c:v>0.675442420521805</c:v>
                </c:pt>
                <c:pt idx="248" c:formatCode="0.00000">
                  <c:v>0.68329640215578</c:v>
                </c:pt>
                <c:pt idx="249" c:formatCode="0.00000">
                  <c:v>0.687223392972767</c:v>
                </c:pt>
                <c:pt idx="250" c:formatCode="0.00000">
                  <c:v>0.691150383789754</c:v>
                </c:pt>
                <c:pt idx="251" c:formatCode="0.00000">
                  <c:v>0.699004365423729</c:v>
                </c:pt>
                <c:pt idx="252" c:formatCode="0.00000">
                  <c:v>0.604756585816035</c:v>
                </c:pt>
                <c:pt idx="253" c:formatCode="0.00000">
                  <c:v>0.274889357189107</c:v>
                </c:pt>
                <c:pt idx="254" c:formatCode="0.00000">
                  <c:v>0.15707963267949</c:v>
                </c:pt>
                <c:pt idx="255" c:formatCode="0.00000">
                  <c:v>0.490873852123405</c:v>
                </c:pt>
                <c:pt idx="256" c:formatCode="0.00000">
                  <c:v>0.714712328691678</c:v>
                </c:pt>
                <c:pt idx="257" c:formatCode="0.00000">
                  <c:v>0.714712328691678</c:v>
                </c:pt>
                <c:pt idx="258" c:formatCode="0.00000">
                  <c:v>0.722566310325652</c:v>
                </c:pt>
                <c:pt idx="259" c:formatCode="0.00000">
                  <c:v>0.722566310325652</c:v>
                </c:pt>
                <c:pt idx="260" c:formatCode="0.00000">
                  <c:v>0.734347282776614</c:v>
                </c:pt>
                <c:pt idx="261" c:formatCode="0.00000">
                  <c:v>0.730420291959627</c:v>
                </c:pt>
                <c:pt idx="262" c:formatCode="0.00000">
                  <c:v>0.742201264410589</c:v>
                </c:pt>
                <c:pt idx="263" c:formatCode="0.00000">
                  <c:v>0.659734457253857</c:v>
                </c:pt>
                <c:pt idx="264" c:formatCode="0.00000">
                  <c:v>0.263108384738145</c:v>
                </c:pt>
                <c:pt idx="265" c:formatCode="0.00000">
                  <c:v>0.1845685683984</c:v>
                </c:pt>
                <c:pt idx="266" c:formatCode="0.00000">
                  <c:v>0.361283155162826</c:v>
                </c:pt>
                <c:pt idx="267" c:formatCode="0.00000">
                  <c:v>0.530143760293278</c:v>
                </c:pt>
                <c:pt idx="268" c:formatCode="0.00000">
                  <c:v>0.459457925587507</c:v>
                </c:pt>
                <c:pt idx="269" c:formatCode="0.00000">
                  <c:v>0.1845685683984</c:v>
                </c:pt>
                <c:pt idx="270" c:formatCode="0.00000">
                  <c:v>-0.306305283725005</c:v>
                </c:pt>
                <c:pt idx="271" c:formatCode="0.00000">
                  <c:v>-0.553705705195201</c:v>
                </c:pt>
                <c:pt idx="272" c:formatCode="0.00000">
                  <c:v>-0.734347282776614</c:v>
                </c:pt>
                <c:pt idx="273" c:formatCode="0.00000">
                  <c:v>-0.746128255227576</c:v>
                </c:pt>
                <c:pt idx="274" c:formatCode="0.00000">
                  <c:v>-0.750055246044563</c:v>
                </c:pt>
                <c:pt idx="275" c:formatCode="0.00000">
                  <c:v>-0.479092879672443</c:v>
                </c:pt>
                <c:pt idx="276" c:formatCode="0.00000">
                  <c:v>-0.483019870489431</c:v>
                </c:pt>
                <c:pt idx="277" c:formatCode="0.00000">
                  <c:v>-0.64009950316892</c:v>
                </c:pt>
                <c:pt idx="278" c:formatCode="0.00000">
                  <c:v>-0.734347282776614</c:v>
                </c:pt>
                <c:pt idx="279" c:formatCode="0.00000">
                  <c:v>-0.72649330114264</c:v>
                </c:pt>
                <c:pt idx="280" c:formatCode="0.00000">
                  <c:v>-0.714712328691678</c:v>
                </c:pt>
                <c:pt idx="281" c:formatCode="0.00000">
                  <c:v>-0.718639319508665</c:v>
                </c:pt>
                <c:pt idx="282" c:formatCode="0.00000">
                  <c:v>-0.710785337874691</c:v>
                </c:pt>
                <c:pt idx="283" c:formatCode="0.00000">
                  <c:v>-0.695077374606742</c:v>
                </c:pt>
                <c:pt idx="284" c:formatCode="0.00000">
                  <c:v>-0.702931356240716</c:v>
                </c:pt>
                <c:pt idx="285" c:formatCode="0.00000">
                  <c:v>-0.691150383789754</c:v>
                </c:pt>
                <c:pt idx="286" c:formatCode="0.00000">
                  <c:v>-0.663661448070844</c:v>
                </c:pt>
                <c:pt idx="287" c:formatCode="0.00000">
                  <c:v>-0.68329640215578</c:v>
                </c:pt>
                <c:pt idx="288" c:formatCode="0.00000">
                  <c:v>-0.663661448070844</c:v>
                </c:pt>
                <c:pt idx="289" c:formatCode="0.00000">
                  <c:v>-0.675442420521805</c:v>
                </c:pt>
                <c:pt idx="290" c:formatCode="0.00000">
                  <c:v>-0.671515429704818</c:v>
                </c:pt>
                <c:pt idx="291" c:formatCode="0.00000">
                  <c:v>-0.553705705195201</c:v>
                </c:pt>
                <c:pt idx="292" c:formatCode="0.00000">
                  <c:v>-0.0785398163397448</c:v>
                </c:pt>
                <c:pt idx="293" c:formatCode="0.00000">
                  <c:v>0.314159265358979</c:v>
                </c:pt>
                <c:pt idx="294" c:formatCode="0.00000">
                  <c:v>0.302378292908018</c:v>
                </c:pt>
                <c:pt idx="295" c:formatCode="0.00000">
                  <c:v>0.325940237809941</c:v>
                </c:pt>
                <c:pt idx="296" c:formatCode="0.00000">
                  <c:v>0.396626072515711</c:v>
                </c:pt>
                <c:pt idx="297" c:formatCode="0.00000">
                  <c:v>0.671515429704818</c:v>
                </c:pt>
                <c:pt idx="298" c:formatCode="0.00000">
                  <c:v>0.675442420521805</c:v>
                </c:pt>
                <c:pt idx="299" c:formatCode="0.00000">
                  <c:v>0.68329640215578</c:v>
                </c:pt>
                <c:pt idx="300" c:formatCode="0.00000">
                  <c:v>0.687223392972767</c:v>
                </c:pt>
                <c:pt idx="301" c:formatCode="0.00000">
                  <c:v>0.691150383789754</c:v>
                </c:pt>
                <c:pt idx="302" c:formatCode="0.00000">
                  <c:v>0.687223392972767</c:v>
                </c:pt>
                <c:pt idx="303" c:formatCode="0.00000">
                  <c:v>0.702931356240716</c:v>
                </c:pt>
                <c:pt idx="304" c:formatCode="0.00000">
                  <c:v>0.699004365423729</c:v>
                </c:pt>
                <c:pt idx="305" c:formatCode="0.00000">
                  <c:v>0.710785337874691</c:v>
                </c:pt>
                <c:pt idx="306" c:formatCode="0.00000">
                  <c:v>0.706858347057703</c:v>
                </c:pt>
                <c:pt idx="307" c:formatCode="0.00000">
                  <c:v>0.722566310325652</c:v>
                </c:pt>
                <c:pt idx="308" c:formatCode="0.00000">
                  <c:v>0.714712328691678</c:v>
                </c:pt>
                <c:pt idx="309" c:formatCode="0.00000">
                  <c:v>0.730420291959627</c:v>
                </c:pt>
                <c:pt idx="310" c:formatCode="0.00000">
                  <c:v>0.738274273593601</c:v>
                </c:pt>
                <c:pt idx="311" c:formatCode="0.00000">
                  <c:v>0.738274273593601</c:v>
                </c:pt>
                <c:pt idx="312" c:formatCode="0.00000">
                  <c:v>0.746128255227576</c:v>
                </c:pt>
                <c:pt idx="313" c:formatCode="0.00000">
                  <c:v>0.746128255227576</c:v>
                </c:pt>
                <c:pt idx="314" c:formatCode="0.00000">
                  <c:v>0.757909227678538</c:v>
                </c:pt>
                <c:pt idx="315" c:formatCode="0.00000">
                  <c:v>0.75398223686155</c:v>
                </c:pt>
                <c:pt idx="316" c:formatCode="0.00000">
                  <c:v>0.765763209312512</c:v>
                </c:pt>
                <c:pt idx="317" c:formatCode="0.00000">
                  <c:v>0.773617190946487</c:v>
                </c:pt>
                <c:pt idx="318" c:formatCode="0.00000">
                  <c:v>0.773617190946487</c:v>
                </c:pt>
                <c:pt idx="319" c:formatCode="0.00000">
                  <c:v>0.781471172580461</c:v>
                </c:pt>
                <c:pt idx="320" c:formatCode="0.00000">
                  <c:v>0.781471172580461</c:v>
                </c:pt>
                <c:pt idx="321" c:formatCode="0.00000">
                  <c:v>0.781471172580461</c:v>
                </c:pt>
                <c:pt idx="322" c:formatCode="0.00000">
                  <c:v>0.781471172580461</c:v>
                </c:pt>
                <c:pt idx="323" c:formatCode="0.00000">
                  <c:v>0.781471172580461</c:v>
                </c:pt>
                <c:pt idx="324" c:formatCode="0.00000">
                  <c:v>0.785398163397448</c:v>
                </c:pt>
                <c:pt idx="325" c:formatCode="0.00000">
                  <c:v>0.785398163397448</c:v>
                </c:pt>
                <c:pt idx="326" c:formatCode="0.00000">
                  <c:v>0.785398163397448</c:v>
                </c:pt>
                <c:pt idx="327" c:formatCode="0.00000">
                  <c:v>0.781471172580461</c:v>
                </c:pt>
                <c:pt idx="328" c:formatCode="0.00000">
                  <c:v>0.781471172580461</c:v>
                </c:pt>
                <c:pt idx="329" c:formatCode="0.00000">
                  <c:v>0.785398163397448</c:v>
                </c:pt>
                <c:pt idx="330" c:formatCode="0.00000">
                  <c:v>0.785398163397448</c:v>
                </c:pt>
                <c:pt idx="331" c:formatCode="0.00000">
                  <c:v>0.781471172580461</c:v>
                </c:pt>
                <c:pt idx="332" c:formatCode="0.00000">
                  <c:v>0.785398163397448</c:v>
                </c:pt>
                <c:pt idx="333" c:formatCode="0.00000">
                  <c:v>0.781471172580461</c:v>
                </c:pt>
                <c:pt idx="334" c:formatCode="0.00000">
                  <c:v>0.785398163397448</c:v>
                </c:pt>
                <c:pt idx="335" c:formatCode="0.00000">
                  <c:v>0.781471172580461</c:v>
                </c:pt>
                <c:pt idx="336" c:formatCode="0.00000">
                  <c:v>0.785398163397448</c:v>
                </c:pt>
                <c:pt idx="337" c:formatCode="0.00000">
                  <c:v>0.781471172580461</c:v>
                </c:pt>
                <c:pt idx="338" c:formatCode="0.00000">
                  <c:v>0.785398163397448</c:v>
                </c:pt>
                <c:pt idx="339" c:formatCode="0.00000">
                  <c:v>0.781471172580461</c:v>
                </c:pt>
                <c:pt idx="340" c:formatCode="0.00000">
                  <c:v>0.781471172580461</c:v>
                </c:pt>
                <c:pt idx="341" c:formatCode="0.00000">
                  <c:v>0.785398163397448</c:v>
                </c:pt>
                <c:pt idx="342" c:formatCode="0.00000">
                  <c:v>0.781471172580461</c:v>
                </c:pt>
                <c:pt idx="343" c:formatCode="0.00000">
                  <c:v>0.781471172580461</c:v>
                </c:pt>
                <c:pt idx="344" c:formatCode="0.00000">
                  <c:v>0.785398163397448</c:v>
                </c:pt>
                <c:pt idx="345" c:formatCode="0.00000">
                  <c:v>0.777544181763474</c:v>
                </c:pt>
                <c:pt idx="346" c:formatCode="0.00000">
                  <c:v>0.781471172580461</c:v>
                </c:pt>
                <c:pt idx="347" c:formatCode="0.00000">
                  <c:v>0.781471172580461</c:v>
                </c:pt>
                <c:pt idx="348" c:formatCode="0.00000">
                  <c:v>0.773617190946487</c:v>
                </c:pt>
                <c:pt idx="349" c:formatCode="0.00000">
                  <c:v>0.785398163397448</c:v>
                </c:pt>
                <c:pt idx="350" c:formatCode="0.00000">
                  <c:v>0.785398163397448</c:v>
                </c:pt>
                <c:pt idx="351" c:formatCode="0.00000">
                  <c:v>0.777544181763474</c:v>
                </c:pt>
                <c:pt idx="352" c:formatCode="0.00000">
                  <c:v>0.777544181763474</c:v>
                </c:pt>
                <c:pt idx="353" c:formatCode="0.00000">
                  <c:v>0.777544181763474</c:v>
                </c:pt>
                <c:pt idx="354" c:formatCode="0.00000">
                  <c:v>0.781471172580461</c:v>
                </c:pt>
                <c:pt idx="355" c:formatCode="0.00000">
                  <c:v>0.781471172580461</c:v>
                </c:pt>
                <c:pt idx="356" c:formatCode="0.00000">
                  <c:v>0.781471172580461</c:v>
                </c:pt>
                <c:pt idx="357" c:formatCode="0.00000">
                  <c:v>0.781471172580461</c:v>
                </c:pt>
                <c:pt idx="358" c:formatCode="0.00000">
                  <c:v>0.781471172580461</c:v>
                </c:pt>
                <c:pt idx="359" c:formatCode="0.00000">
                  <c:v>0.781471172580461</c:v>
                </c:pt>
                <c:pt idx="360" c:formatCode="0.00000">
                  <c:v>0.781471172580461</c:v>
                </c:pt>
                <c:pt idx="361" c:formatCode="0.00000">
                  <c:v>0.781471172580461</c:v>
                </c:pt>
                <c:pt idx="362" c:formatCode="0.00000">
                  <c:v>0.777544181763474</c:v>
                </c:pt>
                <c:pt idx="363" c:formatCode="0.00000">
                  <c:v>0.777544181763474</c:v>
                </c:pt>
                <c:pt idx="364" c:formatCode="0.00000">
                  <c:v>0.777544181763474</c:v>
                </c:pt>
                <c:pt idx="365" c:formatCode="0.00000">
                  <c:v>0.773617190946487</c:v>
                </c:pt>
                <c:pt idx="366" c:formatCode="0.00000">
                  <c:v>0.773617190946487</c:v>
                </c:pt>
                <c:pt idx="367" c:formatCode="0.00000">
                  <c:v>0.761836218495525</c:v>
                </c:pt>
                <c:pt idx="368" c:formatCode="0.00000">
                  <c:v>0.757909227678538</c:v>
                </c:pt>
                <c:pt idx="369" c:formatCode="0.00000">
                  <c:v>0.765763209312512</c:v>
                </c:pt>
                <c:pt idx="370" c:formatCode="0.00000">
                  <c:v>0.75398223686155</c:v>
                </c:pt>
                <c:pt idx="371" c:formatCode="0.00000">
                  <c:v>0.750055246044563</c:v>
                </c:pt>
                <c:pt idx="372" c:formatCode="0.00000">
                  <c:v>0.746128255227576</c:v>
                </c:pt>
                <c:pt idx="373" c:formatCode="0.00000">
                  <c:v>0.746128255227576</c:v>
                </c:pt>
                <c:pt idx="374" c:formatCode="0.00000">
                  <c:v>0.742201264410589</c:v>
                </c:pt>
                <c:pt idx="375" c:formatCode="0.00000">
                  <c:v>0.738274273593601</c:v>
                </c:pt>
                <c:pt idx="376" c:formatCode="0.00000">
                  <c:v>0.734347282776614</c:v>
                </c:pt>
                <c:pt idx="377" c:formatCode="0.00000">
                  <c:v>0.730420291959627</c:v>
                </c:pt>
                <c:pt idx="378" c:formatCode="0.00000">
                  <c:v>-0.773617190946487</c:v>
                </c:pt>
                <c:pt idx="379" c:formatCode="0.00000">
                  <c:v>-0.777544181763474</c:v>
                </c:pt>
                <c:pt idx="380" c:formatCode="0.00000">
                  <c:v>0.742201264410589</c:v>
                </c:pt>
                <c:pt idx="381" c:formatCode="0.00000">
                  <c:v>0.738274273593601</c:v>
                </c:pt>
                <c:pt idx="382" c:formatCode="0.00000">
                  <c:v>0.734347282776614</c:v>
                </c:pt>
                <c:pt idx="383" c:formatCode="0.00000">
                  <c:v>0.730420291959627</c:v>
                </c:pt>
                <c:pt idx="384" c:formatCode="0.00000">
                  <c:v>0.72649330114264</c:v>
                </c:pt>
                <c:pt idx="385" c:formatCode="0.00000">
                  <c:v>0.722566310325652</c:v>
                </c:pt>
                <c:pt idx="386" c:formatCode="0.00000">
                  <c:v>0.632245521534946</c:v>
                </c:pt>
                <c:pt idx="387" c:formatCode="0.00000">
                  <c:v>0.486946861306418</c:v>
                </c:pt>
                <c:pt idx="388" c:formatCode="0.00000">
                  <c:v>0.376991118430775</c:v>
                </c:pt>
                <c:pt idx="389" c:formatCode="0.00000">
                  <c:v>0.282743338823081</c:v>
                </c:pt>
                <c:pt idx="390" c:formatCode="0.00000">
                  <c:v>0.251327412287183</c:v>
                </c:pt>
                <c:pt idx="391" c:formatCode="0.00000">
                  <c:v>0.168860605130451</c:v>
                </c:pt>
                <c:pt idx="392" c:formatCode="0.00000">
                  <c:v>0.168860605130451</c:v>
                </c:pt>
                <c:pt idx="393" c:formatCode="0.00000">
                  <c:v>0.133517687777566</c:v>
                </c:pt>
                <c:pt idx="394" c:formatCode="0.00000">
                  <c:v>0.11388273369263</c:v>
                </c:pt>
                <c:pt idx="395" c:formatCode="0.00000">
                  <c:v>0.11388273369263</c:v>
                </c:pt>
                <c:pt idx="396" c:formatCode="0.00000">
                  <c:v>0.11388273369263</c:v>
                </c:pt>
                <c:pt idx="397" c:formatCode="0.00000">
                  <c:v>0.11388273369263</c:v>
                </c:pt>
                <c:pt idx="398" c:formatCode="0.00000">
                  <c:v>0.11388273369263</c:v>
                </c:pt>
                <c:pt idx="399" c:formatCode="0.00000">
                  <c:v>0.11388273369263</c:v>
                </c:pt>
                <c:pt idx="400" c:formatCode="0.00000">
                  <c:v>0.11388273369263</c:v>
                </c:pt>
                <c:pt idx="401" c:formatCode="0.00000">
                  <c:v>0.11388273369263</c:v>
                </c:pt>
                <c:pt idx="402" c:formatCode="0.00000">
                  <c:v>0.11388273369263</c:v>
                </c:pt>
                <c:pt idx="403" c:formatCode="0.00000">
                  <c:v>0.11388273369263</c:v>
                </c:pt>
                <c:pt idx="404" c:formatCode="0.00000">
                  <c:v>0.11388273369263</c:v>
                </c:pt>
                <c:pt idx="405" c:formatCode="0.00000">
                  <c:v>0.11388273369263</c:v>
                </c:pt>
                <c:pt idx="406" c:formatCode="0.00000">
                  <c:v>0.11388273369263</c:v>
                </c:pt>
                <c:pt idx="407" c:formatCode="0.00000">
                  <c:v>0.11388273369263</c:v>
                </c:pt>
                <c:pt idx="408" c:formatCode="0.00000">
                  <c:v>0.11388273369263</c:v>
                </c:pt>
                <c:pt idx="409" c:formatCode="0.00000">
                  <c:v>0.11388273369263</c:v>
                </c:pt>
                <c:pt idx="410" c:formatCode="0.00000">
                  <c:v>0.11388273369263</c:v>
                </c:pt>
                <c:pt idx="411" c:formatCode="0.00000">
                  <c:v>0.11388273369263</c:v>
                </c:pt>
                <c:pt idx="412" c:formatCode="0.00000">
                  <c:v>0.11388273369263</c:v>
                </c:pt>
                <c:pt idx="413" c:formatCode="0.00000">
                  <c:v>0.11388273369263</c:v>
                </c:pt>
                <c:pt idx="414" c:formatCode="0.00000">
                  <c:v>-0.1845685683984</c:v>
                </c:pt>
                <c:pt idx="415" c:formatCode="0.00000">
                  <c:v>-0.333794219443916</c:v>
                </c:pt>
                <c:pt idx="416" c:formatCode="0.00000">
                  <c:v>-0.518362787842316</c:v>
                </c:pt>
                <c:pt idx="417" c:formatCode="0.00000">
                  <c:v>-0.589048622548086</c:v>
                </c:pt>
                <c:pt idx="418" c:formatCode="0.00000">
                  <c:v>-0.644026493985908</c:v>
                </c:pt>
                <c:pt idx="419" c:formatCode="0.00000">
                  <c:v>-0.706858347057703</c:v>
                </c:pt>
                <c:pt idx="420" c:formatCode="0.00000">
                  <c:v>-0.710785337874691</c:v>
                </c:pt>
                <c:pt idx="421" c:formatCode="0.00000">
                  <c:v>-0.714712328691678</c:v>
                </c:pt>
                <c:pt idx="422" c:formatCode="0.00000">
                  <c:v>-0.718639319508665</c:v>
                </c:pt>
                <c:pt idx="423" c:formatCode="0.00000">
                  <c:v>-0.691150383789754</c:v>
                </c:pt>
                <c:pt idx="424" c:formatCode="0.00000">
                  <c:v>-0.632245521534946</c:v>
                </c:pt>
                <c:pt idx="425" c:formatCode="0.00000">
                  <c:v>-0.581194640914112</c:v>
                </c:pt>
                <c:pt idx="426" c:formatCode="0.00000">
                  <c:v>-0.632245521534946</c:v>
                </c:pt>
                <c:pt idx="427" c:formatCode="0.00000">
                  <c:v>-0.644026493985908</c:v>
                </c:pt>
                <c:pt idx="428" c:formatCode="0.00000">
                  <c:v>-0.647953484802895</c:v>
                </c:pt>
                <c:pt idx="429" c:formatCode="0.00000">
                  <c:v>-0.659734457253857</c:v>
                </c:pt>
                <c:pt idx="430" c:formatCode="0.00000">
                  <c:v>-0.663661448070844</c:v>
                </c:pt>
                <c:pt idx="431" c:formatCode="0.00000">
                  <c:v>-0.624391539900971</c:v>
                </c:pt>
                <c:pt idx="432" c:formatCode="0.00000">
                  <c:v>-0.620464549083984</c:v>
                </c:pt>
                <c:pt idx="433" c:formatCode="0.00000">
                  <c:v>-0.624391539900971</c:v>
                </c:pt>
                <c:pt idx="434" c:formatCode="0.00000">
                  <c:v>-0.628318530717959</c:v>
                </c:pt>
                <c:pt idx="435" c:formatCode="0.00000">
                  <c:v>-0.671515429704818</c:v>
                </c:pt>
                <c:pt idx="436" c:formatCode="0.00000">
                  <c:v>-0.68329640215578</c:v>
                </c:pt>
                <c:pt idx="437" c:formatCode="0.00000">
                  <c:v>-0.644026493985908</c:v>
                </c:pt>
                <c:pt idx="438" c:formatCode="0.00000">
                  <c:v>-0.624391539900971</c:v>
                </c:pt>
                <c:pt idx="439" c:formatCode="0.00000">
                  <c:v>-0.61261056745001</c:v>
                </c:pt>
                <c:pt idx="440" c:formatCode="0.00000">
                  <c:v>-0.608683576633022</c:v>
                </c:pt>
                <c:pt idx="441" c:formatCode="0.00000">
                  <c:v>-0.577267650097124</c:v>
                </c:pt>
                <c:pt idx="442" c:formatCode="0.00000">
                  <c:v>-0.475165888855456</c:v>
                </c:pt>
                <c:pt idx="443" c:formatCode="0.00000">
                  <c:v>-0.259181393921158</c:v>
                </c:pt>
                <c:pt idx="444" c:formatCode="0.00000">
                  <c:v>0.0785398163397448</c:v>
                </c:pt>
                <c:pt idx="445" c:formatCode="0.00000">
                  <c:v>0.306305283725005</c:v>
                </c:pt>
                <c:pt idx="446" c:formatCode="0.00000">
                  <c:v>0.361283155162826</c:v>
                </c:pt>
                <c:pt idx="447" c:formatCode="0.00000">
                  <c:v>0.204203522483337</c:v>
                </c:pt>
                <c:pt idx="448" c:formatCode="0.00000">
                  <c:v>0.0746128255227576</c:v>
                </c:pt>
                <c:pt idx="449" c:formatCode="0.00000">
                  <c:v>-0.29845130209103</c:v>
                </c:pt>
                <c:pt idx="450" c:formatCode="0.00000">
                  <c:v>-0.451603943953533</c:v>
                </c:pt>
                <c:pt idx="451" c:formatCode="0.00000">
                  <c:v>-0.306305283725005</c:v>
                </c:pt>
                <c:pt idx="452" c:formatCode="0.00000">
                  <c:v>-0.117809724509617</c:v>
                </c:pt>
                <c:pt idx="453" c:formatCode="0.00000">
                  <c:v>0.0785398163397448</c:v>
                </c:pt>
                <c:pt idx="454" c:formatCode="0.00000">
                  <c:v>-0.117809724509617</c:v>
                </c:pt>
                <c:pt idx="455" c:formatCode="0.00000">
                  <c:v>-0.153152641862502</c:v>
                </c:pt>
                <c:pt idx="456" c:formatCode="0.00000">
                  <c:v>-0.290597320457056</c:v>
                </c:pt>
                <c:pt idx="457" c:formatCode="0.00000">
                  <c:v>-0.435895980685584</c:v>
                </c:pt>
                <c:pt idx="458" c:formatCode="0.00000">
                  <c:v>-0.561559686829175</c:v>
                </c:pt>
                <c:pt idx="459" c:formatCode="0.00000">
                  <c:v>-0.632245521534946</c:v>
                </c:pt>
                <c:pt idx="460" c:formatCode="0.00000">
                  <c:v>-0.687223392972767</c:v>
                </c:pt>
                <c:pt idx="461" c:formatCode="0.00000">
                  <c:v>-0.714712328691678</c:v>
                </c:pt>
                <c:pt idx="462" c:formatCode="0.00000">
                  <c:v>-0.742201264410589</c:v>
                </c:pt>
                <c:pt idx="463" c:formatCode="0.00000">
                  <c:v>-0.781471172580461</c:v>
                </c:pt>
                <c:pt idx="464" c:formatCode="0.00000">
                  <c:v>-0.781471172580461</c:v>
                </c:pt>
                <c:pt idx="465" c:formatCode="0.00000">
                  <c:v>-0.769690200129499</c:v>
                </c:pt>
                <c:pt idx="466" c:formatCode="0.00000">
                  <c:v>-0.777544181763474</c:v>
                </c:pt>
                <c:pt idx="467" c:formatCode="0.00000">
                  <c:v>-0.785398163397448</c:v>
                </c:pt>
                <c:pt idx="468" c:formatCode="0.00000">
                  <c:v>-0.773617190946487</c:v>
                </c:pt>
                <c:pt idx="469" c:formatCode="0.00000">
                  <c:v>-0.781471172580461</c:v>
                </c:pt>
                <c:pt idx="470" c:formatCode="0.00000">
                  <c:v>-0.769690200129499</c:v>
                </c:pt>
                <c:pt idx="471" c:formatCode="0.00000">
                  <c:v>-0.777544181763474</c:v>
                </c:pt>
                <c:pt idx="472" c:formatCode="0.00000">
                  <c:v>-0.785398163397448</c:v>
                </c:pt>
                <c:pt idx="473" c:formatCode="0.00000">
                  <c:v>-0.781471172580461</c:v>
                </c:pt>
                <c:pt idx="474" c:formatCode="0.00000">
                  <c:v>-0.777544181763474</c:v>
                </c:pt>
                <c:pt idx="475" c:formatCode="0.00000">
                  <c:v>-0.765763209312512</c:v>
                </c:pt>
                <c:pt idx="476" c:formatCode="0.00000">
                  <c:v>-0.781471172580461</c:v>
                </c:pt>
                <c:pt idx="477" c:formatCode="0.00000">
                  <c:v>-0.785398163397448</c:v>
                </c:pt>
                <c:pt idx="478" c:formatCode="0.00000">
                  <c:v>-0.781471172580461</c:v>
                </c:pt>
                <c:pt idx="479" c:formatCode="0.00000">
                  <c:v>-0.777544181763474</c:v>
                </c:pt>
                <c:pt idx="480" c:formatCode="0.00000">
                  <c:v>-0.773617190946487</c:v>
                </c:pt>
                <c:pt idx="481" c:formatCode="0.00000">
                  <c:v>-0.777544181763474</c:v>
                </c:pt>
                <c:pt idx="482" c:formatCode="0.00000">
                  <c:v>-0.435895980685584</c:v>
                </c:pt>
                <c:pt idx="483" c:formatCode="0.00000">
                  <c:v>-0.0510508806208341</c:v>
                </c:pt>
                <c:pt idx="484" c:formatCode="0.00000">
                  <c:v>0.286670329640069</c:v>
                </c:pt>
                <c:pt idx="485" c:formatCode="0.00000">
                  <c:v>0.785398163397448</c:v>
                </c:pt>
                <c:pt idx="486" c:formatCode="0.00000">
                  <c:v>0.781471172580461</c:v>
                </c:pt>
                <c:pt idx="487" c:formatCode="0.00000">
                  <c:v>0.785398163397448</c:v>
                </c:pt>
                <c:pt idx="488" c:formatCode="0.00000">
                  <c:v>0.781471172580461</c:v>
                </c:pt>
                <c:pt idx="489" c:formatCode="0.00000">
                  <c:v>0.785398163397448</c:v>
                </c:pt>
                <c:pt idx="490" c:formatCode="0.00000">
                  <c:v>0.781471172580461</c:v>
                </c:pt>
                <c:pt idx="491" c:formatCode="0.00000">
                  <c:v>0.785398163397448</c:v>
                </c:pt>
                <c:pt idx="492" c:formatCode="0.00000">
                  <c:v>0.785398163397448</c:v>
                </c:pt>
                <c:pt idx="493" c:formatCode="0.00000">
                  <c:v>0.781471172580461</c:v>
                </c:pt>
                <c:pt idx="494" c:formatCode="0.00000">
                  <c:v>0.773617190946487</c:v>
                </c:pt>
                <c:pt idx="495" c:formatCode="0.00000">
                  <c:v>0.785398163397448</c:v>
                </c:pt>
                <c:pt idx="496" c:formatCode="0.00000">
                  <c:v>0.777544181763474</c:v>
                </c:pt>
                <c:pt idx="497" c:formatCode="0.00000">
                  <c:v>0.781471172580461</c:v>
                </c:pt>
                <c:pt idx="498" c:formatCode="0.00000">
                  <c:v>0.781471172580461</c:v>
                </c:pt>
                <c:pt idx="499" c:formatCode="0.00000">
                  <c:v>0.785398163397448</c:v>
                </c:pt>
                <c:pt idx="500" c:formatCode="0.00000">
                  <c:v>0.785398163397448</c:v>
                </c:pt>
                <c:pt idx="501" c:formatCode="0.00000">
                  <c:v>0.785398163397448</c:v>
                </c:pt>
                <c:pt idx="502" c:formatCode="0.00000">
                  <c:v>0.777544181763474</c:v>
                </c:pt>
                <c:pt idx="503" c:formatCode="0.00000">
                  <c:v>0.777544181763474</c:v>
                </c:pt>
                <c:pt idx="504" c:formatCode="0.00000">
                  <c:v>0.781471172580461</c:v>
                </c:pt>
                <c:pt idx="505" c:formatCode="0.00000">
                  <c:v>0.781471172580461</c:v>
                </c:pt>
                <c:pt idx="506" c:formatCode="0.00000">
                  <c:v>0.781471172580461</c:v>
                </c:pt>
                <c:pt idx="507" c:formatCode="0.00000">
                  <c:v>0.781471172580461</c:v>
                </c:pt>
                <c:pt idx="508" c:formatCode="0.00000">
                  <c:v>0.781471172580461</c:v>
                </c:pt>
                <c:pt idx="509" c:formatCode="0.00000">
                  <c:v>0.781471172580461</c:v>
                </c:pt>
                <c:pt idx="510" c:formatCode="0.00000">
                  <c:v>0.781471172580461</c:v>
                </c:pt>
                <c:pt idx="511" c:formatCode="0.00000">
                  <c:v>0.781471172580461</c:v>
                </c:pt>
                <c:pt idx="512" c:formatCode="0.00000">
                  <c:v>0.781471172580461</c:v>
                </c:pt>
                <c:pt idx="513" c:formatCode="0.00000">
                  <c:v>0.777544181763474</c:v>
                </c:pt>
                <c:pt idx="514" c:formatCode="0.00000">
                  <c:v>0.777544181763474</c:v>
                </c:pt>
                <c:pt idx="515" c:formatCode="0.00000">
                  <c:v>0.663661448070844</c:v>
                </c:pt>
                <c:pt idx="516" c:formatCode="0.00000">
                  <c:v>0.585121631731099</c:v>
                </c:pt>
                <c:pt idx="517" c:formatCode="0.00000">
                  <c:v>0.553705705195201</c:v>
                </c:pt>
                <c:pt idx="518" c:formatCode="0.00000">
                  <c:v>0.530143760293278</c:v>
                </c:pt>
                <c:pt idx="519" c:formatCode="0.00000">
                  <c:v>0.608683576633022</c:v>
                </c:pt>
                <c:pt idx="520" c:formatCode="0.00000">
                  <c:v>0.742201264410589</c:v>
                </c:pt>
                <c:pt idx="521" c:formatCode="0.00000">
                  <c:v>0.761836218495525</c:v>
                </c:pt>
                <c:pt idx="522" c:formatCode="0.00000">
                  <c:v>0.757909227678538</c:v>
                </c:pt>
                <c:pt idx="523" c:formatCode="0.00000">
                  <c:v>0.746128255227576</c:v>
                </c:pt>
                <c:pt idx="524" c:formatCode="0.00000">
                  <c:v>0.75398223686155</c:v>
                </c:pt>
                <c:pt idx="525" c:formatCode="0.00000">
                  <c:v>0.750055246044563</c:v>
                </c:pt>
                <c:pt idx="526" c:formatCode="0.00000">
                  <c:v>0.746128255227576</c:v>
                </c:pt>
                <c:pt idx="527" c:formatCode="0.00000">
                  <c:v>0.734347282776614</c:v>
                </c:pt>
                <c:pt idx="528" c:formatCode="0.00000">
                  <c:v>0.730420291959627</c:v>
                </c:pt>
                <c:pt idx="529" c:formatCode="0.00000">
                  <c:v>0.72649330114264</c:v>
                </c:pt>
                <c:pt idx="530" c:formatCode="0.00000">
                  <c:v>0.722566310325652</c:v>
                </c:pt>
                <c:pt idx="531" c:formatCode="0.00000">
                  <c:v>0.718639319508665</c:v>
                </c:pt>
                <c:pt idx="532" c:formatCode="0.00000">
                  <c:v>0.734347282776614</c:v>
                </c:pt>
                <c:pt idx="533" c:formatCode="0.00000">
                  <c:v>0.651880475619882</c:v>
                </c:pt>
                <c:pt idx="534" c:formatCode="0.00000">
                  <c:v>0.675442420521805</c:v>
                </c:pt>
                <c:pt idx="535" c:formatCode="0.00000">
                  <c:v>0.56941366846315</c:v>
                </c:pt>
                <c:pt idx="536" c:formatCode="0.00000">
                  <c:v>0.424115008234622</c:v>
                </c:pt>
                <c:pt idx="537" c:formatCode="0.00000">
                  <c:v>0.337721210260903</c:v>
                </c:pt>
                <c:pt idx="538" c:formatCode="0.00000">
                  <c:v>0.267035375555132</c:v>
                </c:pt>
                <c:pt idx="539" c:formatCode="0.00000">
                  <c:v>0.219911485751286</c:v>
                </c:pt>
                <c:pt idx="540" c:formatCode="0.00000">
                  <c:v>0.168860605130451</c:v>
                </c:pt>
                <c:pt idx="541" c:formatCode="0.00000">
                  <c:v>0.133517687777566</c:v>
                </c:pt>
                <c:pt idx="542" c:formatCode="0.00000">
                  <c:v>0.133517687777566</c:v>
                </c:pt>
                <c:pt idx="543" c:formatCode="0.00000">
                  <c:v>0.11388273369263</c:v>
                </c:pt>
                <c:pt idx="544" c:formatCode="0.00000">
                  <c:v>0.11388273369263</c:v>
                </c:pt>
                <c:pt idx="545" c:formatCode="0.00000">
                  <c:v>0.11388273369263</c:v>
                </c:pt>
                <c:pt idx="546" c:formatCode="0.00000">
                  <c:v>0.11388273369263</c:v>
                </c:pt>
                <c:pt idx="547" c:formatCode="0.00000">
                  <c:v>0.11388273369263</c:v>
                </c:pt>
                <c:pt idx="548" c:formatCode="0.00000">
                  <c:v>0.11388273369263</c:v>
                </c:pt>
                <c:pt idx="549" c:formatCode="0.00000">
                  <c:v>0.11388273369263</c:v>
                </c:pt>
                <c:pt idx="550" c:formatCode="0.00000">
                  <c:v>0.11388273369263</c:v>
                </c:pt>
                <c:pt idx="551" c:formatCode="0.00000">
                  <c:v>0.11388273369263</c:v>
                </c:pt>
                <c:pt idx="552" c:formatCode="0.00000">
                  <c:v>0.11388273369263</c:v>
                </c:pt>
                <c:pt idx="553" c:formatCode="0.00000">
                  <c:v>0.11388273369263</c:v>
                </c:pt>
                <c:pt idx="554" c:formatCode="0.00000">
                  <c:v>0.11388273369263</c:v>
                </c:pt>
                <c:pt idx="555" c:formatCode="0.00000">
                  <c:v>0.11388273369263</c:v>
                </c:pt>
                <c:pt idx="556" c:formatCode="0.00000">
                  <c:v>0.11388273369263</c:v>
                </c:pt>
                <c:pt idx="557" c:formatCode="0.00000">
                  <c:v>0.11388273369263</c:v>
                </c:pt>
                <c:pt idx="558" c:formatCode="0.00000">
                  <c:v>0.11388273369263</c:v>
                </c:pt>
                <c:pt idx="559" c:formatCode="0.00000">
                  <c:v>0.11388273369263</c:v>
                </c:pt>
                <c:pt idx="560" c:formatCode="0.00000">
                  <c:v>0.11388273369263</c:v>
                </c:pt>
                <c:pt idx="561" c:formatCode="0.00000">
                  <c:v>0.11388273369263</c:v>
                </c:pt>
                <c:pt idx="562" c:formatCode="0.00000">
                  <c:v>0.11388273369263</c:v>
                </c:pt>
                <c:pt idx="563" c:formatCode="0.00000">
                  <c:v>0.11388273369263</c:v>
                </c:pt>
                <c:pt idx="564" c:formatCode="0.00000">
                  <c:v>0.11388273369263</c:v>
                </c:pt>
                <c:pt idx="565" c:formatCode="0.00000">
                  <c:v>0.11388273369263</c:v>
                </c:pt>
                <c:pt idx="566" c:formatCode="0.00000">
                  <c:v>0.11388273369263</c:v>
                </c:pt>
                <c:pt idx="567" c:formatCode="0.00000">
                  <c:v>0.11388273369263</c:v>
                </c:pt>
                <c:pt idx="568" c:formatCode="0.00000">
                  <c:v>0.11388273369263</c:v>
                </c:pt>
                <c:pt idx="569" c:formatCode="0.00000">
                  <c:v>0.11388273369263</c:v>
                </c:pt>
                <c:pt idx="570" c:formatCode="0.00000">
                  <c:v>0.11388273369263</c:v>
                </c:pt>
                <c:pt idx="571" c:formatCode="0.00000">
                  <c:v>0.11388273369263</c:v>
                </c:pt>
                <c:pt idx="572" c:formatCode="0.00000">
                  <c:v>0.11388273369263</c:v>
                </c:pt>
                <c:pt idx="573" c:formatCode="0.00000">
                  <c:v>0.11388273369263</c:v>
                </c:pt>
                <c:pt idx="574" c:formatCode="0.00000">
                  <c:v>0.11388273369263</c:v>
                </c:pt>
                <c:pt idx="575" c:formatCode="0.00000">
                  <c:v>0.11388273369263</c:v>
                </c:pt>
                <c:pt idx="576" c:formatCode="0.00000">
                  <c:v>0.11388273369263</c:v>
                </c:pt>
                <c:pt idx="577" c:formatCode="0.00000">
                  <c:v>0.11388273369263</c:v>
                </c:pt>
                <c:pt idx="578" c:formatCode="0.00000">
                  <c:v>0.11388273369263</c:v>
                </c:pt>
                <c:pt idx="579" c:formatCode="0.00000">
                  <c:v>0.11388273369263</c:v>
                </c:pt>
                <c:pt idx="580" c:formatCode="0.00000">
                  <c:v>0.11388273369263</c:v>
                </c:pt>
                <c:pt idx="581" c:formatCode="0.00000">
                  <c:v>0.11388273369263</c:v>
                </c:pt>
                <c:pt idx="582" c:formatCode="0.00000">
                  <c:v>0.11388273369263</c:v>
                </c:pt>
                <c:pt idx="583" c:formatCode="0.00000">
                  <c:v>0.11388273369263</c:v>
                </c:pt>
                <c:pt idx="584" c:formatCode="0.00000">
                  <c:v>0.11388273369263</c:v>
                </c:pt>
                <c:pt idx="585" c:formatCode="0.00000">
                  <c:v>0.11388273369263</c:v>
                </c:pt>
                <c:pt idx="586" c:formatCode="0.00000">
                  <c:v>0.11388273369263</c:v>
                </c:pt>
                <c:pt idx="587" c:formatCode="0.00000">
                  <c:v>0.11388273369263</c:v>
                </c:pt>
                <c:pt idx="588" c:formatCode="0.00000">
                  <c:v>0.11388273369263</c:v>
                </c:pt>
                <c:pt idx="589" c:formatCode="0.00000">
                  <c:v>0.11388273369263</c:v>
                </c:pt>
                <c:pt idx="590" c:formatCode="0.00000">
                  <c:v>0.11388273369263</c:v>
                </c:pt>
                <c:pt idx="591" c:formatCode="0.00000">
                  <c:v>0.11388273369263</c:v>
                </c:pt>
                <c:pt idx="592" c:formatCode="0.00000">
                  <c:v>0.11388273369263</c:v>
                </c:pt>
                <c:pt idx="593" c:formatCode="0.00000">
                  <c:v>0.11388273369263</c:v>
                </c:pt>
                <c:pt idx="594" c:formatCode="0.00000">
                  <c:v>0.11388273369263</c:v>
                </c:pt>
                <c:pt idx="595" c:formatCode="0.00000">
                  <c:v>0.11388273369263</c:v>
                </c:pt>
                <c:pt idx="596" c:formatCode="0.00000">
                  <c:v>0.11388273369263</c:v>
                </c:pt>
                <c:pt idx="597" c:formatCode="0.00000">
                  <c:v>0.11388273369263</c:v>
                </c:pt>
                <c:pt idx="598" c:formatCode="0.00000">
                  <c:v>0.11388273369263</c:v>
                </c:pt>
                <c:pt idx="599" c:formatCode="0.00000">
                  <c:v>0.11388273369263</c:v>
                </c:pt>
                <c:pt idx="600" c:formatCode="0.00000">
                  <c:v>0.11388273369263</c:v>
                </c:pt>
                <c:pt idx="601" c:formatCode="0.00000">
                  <c:v>0.11388273369263</c:v>
                </c:pt>
                <c:pt idx="602" c:formatCode="0.00000">
                  <c:v>0.11388273369263</c:v>
                </c:pt>
                <c:pt idx="603" c:formatCode="0.00000">
                  <c:v>0.11388273369263</c:v>
                </c:pt>
                <c:pt idx="604" c:formatCode="0.00000">
                  <c:v>0.11388273369263</c:v>
                </c:pt>
                <c:pt idx="605" c:formatCode="0.00000">
                  <c:v>0.11388273369263</c:v>
                </c:pt>
                <c:pt idx="606" c:formatCode="0.00000">
                  <c:v>0.11388273369263</c:v>
                </c:pt>
                <c:pt idx="607" c:formatCode="0.00000">
                  <c:v>0.11388273369263</c:v>
                </c:pt>
                <c:pt idx="608" c:formatCode="0.00000">
                  <c:v>0.11388273369263</c:v>
                </c:pt>
                <c:pt idx="609" c:formatCode="0.00000">
                  <c:v>0.11388273369263</c:v>
                </c:pt>
                <c:pt idx="610" c:formatCode="0.00000">
                  <c:v>0.11388273369263</c:v>
                </c:pt>
                <c:pt idx="611" c:formatCode="0.00000">
                  <c:v>0.11388273369263</c:v>
                </c:pt>
                <c:pt idx="612" c:formatCode="0.00000">
                  <c:v>0.11388273369263</c:v>
                </c:pt>
                <c:pt idx="613" c:formatCode="0.00000">
                  <c:v>0.11388273369263</c:v>
                </c:pt>
                <c:pt idx="614" c:formatCode="0.00000">
                  <c:v>0.11388273369263</c:v>
                </c:pt>
                <c:pt idx="615" c:formatCode="0.00000">
                  <c:v>0.11388273369263</c:v>
                </c:pt>
                <c:pt idx="616" c:formatCode="0.00000">
                  <c:v>0.11388273369263</c:v>
                </c:pt>
                <c:pt idx="617" c:formatCode="0.00000">
                  <c:v>0.11388273369263</c:v>
                </c:pt>
                <c:pt idx="618" c:formatCode="0.00000">
                  <c:v>-0.11388273369263</c:v>
                </c:pt>
                <c:pt idx="619" c:formatCode="0.00000">
                  <c:v>-0.11388273369263</c:v>
                </c:pt>
                <c:pt idx="620" c:formatCode="0.00000">
                  <c:v>-0.11388273369263</c:v>
                </c:pt>
                <c:pt idx="621" c:formatCode="0.00000">
                  <c:v>0.0196349540849362</c:v>
                </c:pt>
                <c:pt idx="622" c:formatCode="0.00000">
                  <c:v>-0.0196349540849362</c:v>
                </c:pt>
                <c:pt idx="623" c:formatCode="0.00000">
                  <c:v>-0.133517687777566</c:v>
                </c:pt>
                <c:pt idx="624" c:formatCode="0.00000">
                  <c:v>-0.133517687777566</c:v>
                </c:pt>
                <c:pt idx="625" c:formatCode="0.00000">
                  <c:v>-0.0196349540849362</c:v>
                </c:pt>
                <c:pt idx="626" c:formatCode="0.00000">
                  <c:v>-0.0196349540849362</c:v>
                </c:pt>
                <c:pt idx="627" c:formatCode="0.00000">
                  <c:v>-0.0392699081698724</c:v>
                </c:pt>
                <c:pt idx="628" c:formatCode="0.00000">
                  <c:v>-0.267035375555132</c:v>
                </c:pt>
                <c:pt idx="629" c:formatCode="0.00000">
                  <c:v>-0.337721210260903</c:v>
                </c:pt>
                <c:pt idx="630" c:formatCode="0.00000">
                  <c:v>-0.45553093477052</c:v>
                </c:pt>
                <c:pt idx="631" c:formatCode="0.00000">
                  <c:v>-0.534070751110265</c:v>
                </c:pt>
                <c:pt idx="632" c:formatCode="0.00000">
                  <c:v>-0.64009950316892</c:v>
                </c:pt>
                <c:pt idx="633" c:formatCode="0.00000">
                  <c:v>-0.636172512351933</c:v>
                </c:pt>
                <c:pt idx="634" c:formatCode="0.00000">
                  <c:v>-0.64009950316892</c:v>
                </c:pt>
                <c:pt idx="635" c:formatCode="0.00000">
                  <c:v>-0.565486677646163</c:v>
                </c:pt>
                <c:pt idx="636" c:formatCode="0.00000">
                  <c:v>-0.56941366846315</c:v>
                </c:pt>
                <c:pt idx="637" c:formatCode="0.00000">
                  <c:v>-0.589048622548086</c:v>
                </c:pt>
                <c:pt idx="638" c:formatCode="0.00000">
                  <c:v>-0.624391539900971</c:v>
                </c:pt>
                <c:pt idx="639" c:formatCode="0.00000">
                  <c:v>-0.671515429704818</c:v>
                </c:pt>
                <c:pt idx="640" c:formatCode="0.00000">
                  <c:v>-0.702931356240716</c:v>
                </c:pt>
                <c:pt idx="641" c:formatCode="0.00000">
                  <c:v>-0.706858347057703</c:v>
                </c:pt>
                <c:pt idx="642" c:formatCode="0.00000">
                  <c:v>-0.730420291959627</c:v>
                </c:pt>
                <c:pt idx="643" c:formatCode="0.00000">
                  <c:v>-0.722566310325652</c:v>
                </c:pt>
                <c:pt idx="644" c:formatCode="0.00000">
                  <c:v>-0.714712328691678</c:v>
                </c:pt>
                <c:pt idx="645" c:formatCode="0.00000">
                  <c:v>-0.699004365423729</c:v>
                </c:pt>
                <c:pt idx="646" c:formatCode="0.00000">
                  <c:v>-0.632245521534946</c:v>
                </c:pt>
                <c:pt idx="647" c:formatCode="0.00000">
                  <c:v>-0.49872783375738</c:v>
                </c:pt>
                <c:pt idx="648" c:formatCode="0.00000">
                  <c:v>-0.361283155162826</c:v>
                </c:pt>
                <c:pt idx="649" c:formatCode="0.00000">
                  <c:v>-0.192422550032375</c:v>
                </c:pt>
                <c:pt idx="650" c:formatCode="0.00000">
                  <c:v>0.0589048622548086</c:v>
                </c:pt>
                <c:pt idx="651" c:formatCode="0.00000">
                  <c:v>0.168860605130451</c:v>
                </c:pt>
                <c:pt idx="652" c:formatCode="0.00000">
                  <c:v>0.314159265358979</c:v>
                </c:pt>
                <c:pt idx="653" c:formatCode="0.00000">
                  <c:v>0.459457925587507</c:v>
                </c:pt>
                <c:pt idx="654" c:formatCode="0.00000">
                  <c:v>0.443749962319558</c:v>
                </c:pt>
                <c:pt idx="655" c:formatCode="0.00000">
                  <c:v>0.27096236637212</c:v>
                </c:pt>
                <c:pt idx="656" c:formatCode="0.00000">
                  <c:v>0.161006623496477</c:v>
                </c:pt>
                <c:pt idx="657" c:formatCode="0.00000">
                  <c:v>0.109955742875643</c:v>
                </c:pt>
                <c:pt idx="658" c:formatCode="0.00000">
                  <c:v>0.109955742875643</c:v>
                </c:pt>
                <c:pt idx="659" c:formatCode="0.00000">
                  <c:v>0.109955742875643</c:v>
                </c:pt>
                <c:pt idx="660" c:formatCode="0.00000">
                  <c:v>0.109955742875643</c:v>
                </c:pt>
                <c:pt idx="661" c:formatCode="0.00000">
                  <c:v>0.1845685683984</c:v>
                </c:pt>
                <c:pt idx="662" c:formatCode="0.00000">
                  <c:v>0.247400421470196</c:v>
                </c:pt>
                <c:pt idx="663" c:formatCode="0.00000">
                  <c:v>0.380918109247762</c:v>
                </c:pt>
                <c:pt idx="664" c:formatCode="0.00000">
                  <c:v>0.479092879672443</c:v>
                </c:pt>
                <c:pt idx="665" c:formatCode="0.00000">
                  <c:v>0.565486677646163</c:v>
                </c:pt>
                <c:pt idx="666" c:formatCode="0.00000">
                  <c:v>0.695077374606742</c:v>
                </c:pt>
                <c:pt idx="667" c:formatCode="0.00000">
                  <c:v>0.742201264410589</c:v>
                </c:pt>
                <c:pt idx="668" c:formatCode="0.00000">
                  <c:v>0.750055246044563</c:v>
                </c:pt>
                <c:pt idx="669" c:formatCode="0.00000">
                  <c:v>0.746128255227576</c:v>
                </c:pt>
                <c:pt idx="670" c:formatCode="0.00000">
                  <c:v>0.742201264410589</c:v>
                </c:pt>
                <c:pt idx="671" c:formatCode="0.00000">
                  <c:v>0.738274273593601</c:v>
                </c:pt>
                <c:pt idx="672" c:formatCode="0.00000">
                  <c:v>0.734347282776614</c:v>
                </c:pt>
                <c:pt idx="673" c:formatCode="0.00000">
                  <c:v>0.730420291959627</c:v>
                </c:pt>
                <c:pt idx="674" c:formatCode="0.00000">
                  <c:v>0.72649330114264</c:v>
                </c:pt>
                <c:pt idx="675" c:formatCode="0.00000">
                  <c:v>0.734347282776614</c:v>
                </c:pt>
                <c:pt idx="676" c:formatCode="0.00000">
                  <c:v>0.730420291959627</c:v>
                </c:pt>
                <c:pt idx="677" c:formatCode="0.00000">
                  <c:v>0.655807466436869</c:v>
                </c:pt>
                <c:pt idx="678" c:formatCode="0.00000">
                  <c:v>0.52621676947629</c:v>
                </c:pt>
                <c:pt idx="679" c:formatCode="0.00000">
                  <c:v>0.424115008234622</c:v>
                </c:pt>
                <c:pt idx="680" c:formatCode="0.00000">
                  <c:v>0.337721210260903</c:v>
                </c:pt>
                <c:pt idx="681" c:formatCode="0.00000">
                  <c:v>0.267035375555132</c:v>
                </c:pt>
                <c:pt idx="682" c:formatCode="0.00000">
                  <c:v>0.219911485751286</c:v>
                </c:pt>
                <c:pt idx="683" c:formatCode="0.00000">
                  <c:v>0.168860605130451</c:v>
                </c:pt>
                <c:pt idx="684" c:formatCode="0.00000">
                  <c:v>0.133517687777566</c:v>
                </c:pt>
                <c:pt idx="685" c:formatCode="0.00000">
                  <c:v>0.11388273369263</c:v>
                </c:pt>
                <c:pt idx="686" c:formatCode="0.00000">
                  <c:v>0.11388273369263</c:v>
                </c:pt>
                <c:pt idx="687" c:formatCode="0.00000">
                  <c:v>0.0392699081698724</c:v>
                </c:pt>
                <c:pt idx="688" c:formatCode="0.00000">
                  <c:v>-0.1845685683984</c:v>
                </c:pt>
                <c:pt idx="689" c:formatCode="0.00000">
                  <c:v>-0.294524311274043</c:v>
                </c:pt>
                <c:pt idx="690" c:formatCode="0.00000">
                  <c:v>-0.361283155162826</c:v>
                </c:pt>
                <c:pt idx="691" c:formatCode="0.00000">
                  <c:v>-0.530143760293278</c:v>
                </c:pt>
                <c:pt idx="692" c:formatCode="0.00000">
                  <c:v>-0.541924732744239</c:v>
                </c:pt>
                <c:pt idx="693" c:formatCode="0.00000">
                  <c:v>-0.518362787842316</c:v>
                </c:pt>
                <c:pt idx="694" c:formatCode="0.00000">
                  <c:v>-0.408407044966673</c:v>
                </c:pt>
                <c:pt idx="695" c:formatCode="0.00000">
                  <c:v>-0.443749962319558</c:v>
                </c:pt>
                <c:pt idx="696" c:formatCode="0.00000">
                  <c:v>-0.376991118430775</c:v>
                </c:pt>
                <c:pt idx="697" c:formatCode="0.00000">
                  <c:v>-0.459457925587507</c:v>
                </c:pt>
                <c:pt idx="698" c:formatCode="0.00000">
                  <c:v>-0.502654824574367</c:v>
                </c:pt>
                <c:pt idx="699" c:formatCode="0.00000">
                  <c:v>-0.534070751110265</c:v>
                </c:pt>
                <c:pt idx="700" c:formatCode="0.00000">
                  <c:v>-0.61261056745001</c:v>
                </c:pt>
                <c:pt idx="701" c:formatCode="0.00000">
                  <c:v>-0.687223392972767</c:v>
                </c:pt>
                <c:pt idx="702" c:formatCode="0.00000">
                  <c:v>-0.730420291959627</c:v>
                </c:pt>
                <c:pt idx="703" c:formatCode="0.00000">
                  <c:v>-0.757909227678538</c:v>
                </c:pt>
                <c:pt idx="704" c:formatCode="0.00000">
                  <c:v>-0.785398163397448</c:v>
                </c:pt>
                <c:pt idx="705" c:formatCode="0.00000">
                  <c:v>-0.785398163397448</c:v>
                </c:pt>
                <c:pt idx="706" c:formatCode="0.00000">
                  <c:v>-0.785398163397448</c:v>
                </c:pt>
                <c:pt idx="707" c:formatCode="0.00000">
                  <c:v>-0.773617190946487</c:v>
                </c:pt>
                <c:pt idx="708" c:formatCode="0.00000">
                  <c:v>-0.75398223686155</c:v>
                </c:pt>
                <c:pt idx="709" c:formatCode="0.00000">
                  <c:v>-0.734347282776614</c:v>
                </c:pt>
                <c:pt idx="710" c:formatCode="0.00000">
                  <c:v>-0.746128255227576</c:v>
                </c:pt>
                <c:pt idx="711" c:formatCode="0.00000">
                  <c:v>-0.738274273593601</c:v>
                </c:pt>
                <c:pt idx="712" c:formatCode="0.00000">
                  <c:v>-0.750055246044563</c:v>
                </c:pt>
                <c:pt idx="713" c:formatCode="0.00000">
                  <c:v>-0.730420291959627</c:v>
                </c:pt>
                <c:pt idx="714" c:formatCode="0.00000">
                  <c:v>-0.742201264410589</c:v>
                </c:pt>
                <c:pt idx="715" c:formatCode="0.00000">
                  <c:v>-0.714712328691678</c:v>
                </c:pt>
                <c:pt idx="716" c:formatCode="0.00000">
                  <c:v>-0.734347282776614</c:v>
                </c:pt>
                <c:pt idx="717" c:formatCode="0.00000">
                  <c:v>-0.72649330114264</c:v>
                </c:pt>
                <c:pt idx="718" c:formatCode="0.00000">
                  <c:v>-0.746128255227576</c:v>
                </c:pt>
                <c:pt idx="719" c:formatCode="0.00000">
                  <c:v>-0.738274273593601</c:v>
                </c:pt>
                <c:pt idx="720" c:formatCode="0.00000">
                  <c:v>-0.710785337874691</c:v>
                </c:pt>
                <c:pt idx="721" c:formatCode="0.00000">
                  <c:v>-0.592975613365073</c:v>
                </c:pt>
                <c:pt idx="722" c:formatCode="0.00000">
                  <c:v>-0.49872783375738</c:v>
                </c:pt>
                <c:pt idx="723" c:formatCode="0.00000">
                  <c:v>-0.231692458202247</c:v>
                </c:pt>
                <c:pt idx="724" c:formatCode="0.00000">
                  <c:v>0.0589048622548086</c:v>
                </c:pt>
                <c:pt idx="725" c:formatCode="0.00000">
                  <c:v>0.161006623496477</c:v>
                </c:pt>
                <c:pt idx="726" c:formatCode="0.00000">
                  <c:v>0.15707963267949</c:v>
                </c:pt>
                <c:pt idx="727" c:formatCode="0.00000">
                  <c:v>0.0589048622548086</c:v>
                </c:pt>
                <c:pt idx="728" c:formatCode="0.00000">
                  <c:v>-0.0589048622548086</c:v>
                </c:pt>
                <c:pt idx="729" c:formatCode="0.00000">
                  <c:v>-0.109955742875643</c:v>
                </c:pt>
                <c:pt idx="730" c:formatCode="0.00000">
                  <c:v>-0.161006623496477</c:v>
                </c:pt>
                <c:pt idx="731" c:formatCode="0.00000">
                  <c:v>-0.322013246992954</c:v>
                </c:pt>
                <c:pt idx="732" c:formatCode="0.00000">
                  <c:v>-0.369137136796801</c:v>
                </c:pt>
                <c:pt idx="733" c:formatCode="0.00000">
                  <c:v>-0.353429173528852</c:v>
                </c:pt>
                <c:pt idx="734" c:formatCode="0.00000">
                  <c:v>-0.416261026600648</c:v>
                </c:pt>
                <c:pt idx="735" c:formatCode="0.00000">
                  <c:v>-0.471238898038469</c:v>
                </c:pt>
                <c:pt idx="736" c:formatCode="0.00000">
                  <c:v>-0.541924732744239</c:v>
                </c:pt>
                <c:pt idx="737" c:formatCode="0.00000">
                  <c:v>-0.667588438887831</c:v>
                </c:pt>
                <c:pt idx="738" c:formatCode="0.00000">
                  <c:v>-0.714712328691678</c:v>
                </c:pt>
                <c:pt idx="739" c:formatCode="0.00000">
                  <c:v>-0.777544181763474</c:v>
                </c:pt>
                <c:pt idx="740" c:formatCode="0.00000">
                  <c:v>-0.785398163397448</c:v>
                </c:pt>
                <c:pt idx="741" c:formatCode="0.00000">
                  <c:v>-0.773617190946487</c:v>
                </c:pt>
                <c:pt idx="742" c:formatCode="0.00000">
                  <c:v>-0.781471172580461</c:v>
                </c:pt>
                <c:pt idx="743" c:formatCode="0.00000">
                  <c:v>-0.777544181763474</c:v>
                </c:pt>
                <c:pt idx="744" c:formatCode="0.00000">
                  <c:v>-0.785398163397448</c:v>
                </c:pt>
                <c:pt idx="745" c:formatCode="0.00000">
                  <c:v>-0.781471172580461</c:v>
                </c:pt>
                <c:pt idx="746" c:formatCode="0.00000">
                  <c:v>-0.769690200129499</c:v>
                </c:pt>
                <c:pt idx="747" c:formatCode="0.00000">
                  <c:v>-0.785398163397448</c:v>
                </c:pt>
                <c:pt idx="748" c:formatCode="0.00000">
                  <c:v>-0.781471172580461</c:v>
                </c:pt>
                <c:pt idx="749" c:formatCode="0.00000">
                  <c:v>-0.785398163397448</c:v>
                </c:pt>
                <c:pt idx="750" c:formatCode="0.00000">
                  <c:v>-0.781471172580461</c:v>
                </c:pt>
                <c:pt idx="751" c:formatCode="0.00000">
                  <c:v>-0.785398163397448</c:v>
                </c:pt>
                <c:pt idx="752" c:formatCode="0.00000">
                  <c:v>-0.781471172580461</c:v>
                </c:pt>
                <c:pt idx="753" c:formatCode="0.00000">
                  <c:v>-0.785398163397448</c:v>
                </c:pt>
                <c:pt idx="754" c:formatCode="0.00000">
                  <c:v>-0.781471172580461</c:v>
                </c:pt>
                <c:pt idx="755" c:formatCode="0.00000">
                  <c:v>-0.785398163397448</c:v>
                </c:pt>
                <c:pt idx="756" c:formatCode="0.00000">
                  <c:v>-0.785398163397448</c:v>
                </c:pt>
                <c:pt idx="757" c:formatCode="0.00000">
                  <c:v>-0.781471172580461</c:v>
                </c:pt>
                <c:pt idx="758" c:formatCode="0.00000">
                  <c:v>-0.781471172580461</c:v>
                </c:pt>
                <c:pt idx="759" c:formatCode="0.00000">
                  <c:v>-0.785398163397448</c:v>
                </c:pt>
                <c:pt idx="760" c:formatCode="0.00000">
                  <c:v>-0.785398163397448</c:v>
                </c:pt>
                <c:pt idx="761" c:formatCode="0.00000">
                  <c:v>-0.765763209312512</c:v>
                </c:pt>
                <c:pt idx="762" c:formatCode="0.00000">
                  <c:v>-0.781471172580461</c:v>
                </c:pt>
                <c:pt idx="763" c:formatCode="0.00000">
                  <c:v>-0.781471172580461</c:v>
                </c:pt>
                <c:pt idx="764" c:formatCode="0.00000">
                  <c:v>-0.761836218495525</c:v>
                </c:pt>
                <c:pt idx="765" c:formatCode="0.00000">
                  <c:v>-0.769690200129499</c:v>
                </c:pt>
                <c:pt idx="766" c:formatCode="0.00000">
                  <c:v>-0.777544181763474</c:v>
                </c:pt>
                <c:pt idx="767" c:formatCode="0.00000">
                  <c:v>-0.750055246044563</c:v>
                </c:pt>
                <c:pt idx="768" c:formatCode="0.00000">
                  <c:v>-0.72649330114264</c:v>
                </c:pt>
                <c:pt idx="769" c:formatCode="0.00000">
                  <c:v>-0.506581815391354</c:v>
                </c:pt>
                <c:pt idx="770" c:formatCode="0.00000">
                  <c:v>-0.0824668071567321</c:v>
                </c:pt>
                <c:pt idx="771" c:formatCode="0.00000">
                  <c:v>0.133517687777566</c:v>
                </c:pt>
                <c:pt idx="772" c:formatCode="0.00000">
                  <c:v>0.255254403104171</c:v>
                </c:pt>
                <c:pt idx="773" c:formatCode="0.00000">
                  <c:v>0.392699081698724</c:v>
                </c:pt>
                <c:pt idx="774" c:formatCode="0.00000">
                  <c:v>0.467311907221482</c:v>
                </c:pt>
                <c:pt idx="775" c:formatCode="0.00000">
                  <c:v>0.502654824574367</c:v>
                </c:pt>
                <c:pt idx="776" c:formatCode="0.00000">
                  <c:v>0.212057504117311</c:v>
                </c:pt>
                <c:pt idx="777" c:formatCode="0.00000">
                  <c:v>0.0549778714378214</c:v>
                </c:pt>
                <c:pt idx="778" c:formatCode="0.00000">
                  <c:v>0.172787595947439</c:v>
                </c:pt>
                <c:pt idx="779" c:formatCode="0.00000">
                  <c:v>0.424115008234622</c:v>
                </c:pt>
                <c:pt idx="780" c:formatCode="0.00000">
                  <c:v>0.596902604182061</c:v>
                </c:pt>
                <c:pt idx="781" c:formatCode="0.00000">
                  <c:v>0.769690200129499</c:v>
                </c:pt>
                <c:pt idx="782" c:formatCode="0.00000">
                  <c:v>0.785398163397448</c:v>
                </c:pt>
                <c:pt idx="783" c:formatCode="0.00000">
                  <c:v>0.781471172580461</c:v>
                </c:pt>
                <c:pt idx="784" c:formatCode="0.00000">
                  <c:v>0.734347282776614</c:v>
                </c:pt>
                <c:pt idx="785" c:formatCode="0.00000">
                  <c:v>0.644026493985908</c:v>
                </c:pt>
                <c:pt idx="786" c:formatCode="0.00000">
                  <c:v>0.628318530717959</c:v>
                </c:pt>
                <c:pt idx="787" c:formatCode="0.00000">
                  <c:v>0.628318530717959</c:v>
                </c:pt>
                <c:pt idx="788" c:formatCode="0.00000">
                  <c:v>0.651880475619882</c:v>
                </c:pt>
                <c:pt idx="789" c:formatCode="0.00000">
                  <c:v>0.624391539900971</c:v>
                </c:pt>
                <c:pt idx="790" c:formatCode="0.00000">
                  <c:v>0.592975613365073</c:v>
                </c:pt>
                <c:pt idx="791" c:formatCode="0.00000">
                  <c:v>0.518362787842316</c:v>
                </c:pt>
                <c:pt idx="792" c:formatCode="0.00000">
                  <c:v>0.471238898038469</c:v>
                </c:pt>
                <c:pt idx="793" c:formatCode="0.00000">
                  <c:v>0.322013246992954</c:v>
                </c:pt>
                <c:pt idx="794" c:formatCode="0.00000">
                  <c:v>0.239546439836222</c:v>
                </c:pt>
                <c:pt idx="795" c:formatCode="0.00000">
                  <c:v>0.176714586764426</c:v>
                </c:pt>
                <c:pt idx="796" c:formatCode="0.00000">
                  <c:v>0.125663706143592</c:v>
                </c:pt>
                <c:pt idx="797" c:formatCode="0.00000">
                  <c:v>0.0824668071567321</c:v>
                </c:pt>
                <c:pt idx="798" c:formatCode="0.00000">
                  <c:v>0.0824668071567321</c:v>
                </c:pt>
                <c:pt idx="799" c:formatCode="0.00000">
                  <c:v>0.129590696960579</c:v>
                </c:pt>
                <c:pt idx="800" c:formatCode="0.00000">
                  <c:v>0.192422550032375</c:v>
                </c:pt>
                <c:pt idx="801" c:formatCode="0.00000">
                  <c:v>0.278816348006094</c:v>
                </c:pt>
                <c:pt idx="802" c:formatCode="0.00000">
                  <c:v>0.208130513300324</c:v>
                </c:pt>
                <c:pt idx="803" c:formatCode="0.00000">
                  <c:v>0.361283155162826</c:v>
                </c:pt>
                <c:pt idx="804" c:formatCode="0.00000">
                  <c:v>0.337721210260903</c:v>
                </c:pt>
                <c:pt idx="805" c:formatCode="0.00000">
                  <c:v>0.431968989868596</c:v>
                </c:pt>
                <c:pt idx="806" c:formatCode="0.00000">
                  <c:v>0.502654824574367</c:v>
                </c:pt>
                <c:pt idx="807" c:formatCode="0.00000">
                  <c:v>0.549778714378214</c:v>
                </c:pt>
                <c:pt idx="808" c:formatCode="0.00000">
                  <c:v>0.553705705195201</c:v>
                </c:pt>
                <c:pt idx="809" c:formatCode="0.00000">
                  <c:v>0.506581815391354</c:v>
                </c:pt>
                <c:pt idx="810" c:formatCode="0.00000">
                  <c:v>0.471238898038469</c:v>
                </c:pt>
                <c:pt idx="811" c:formatCode="0.00000">
                  <c:v>0.553705705195201</c:v>
                </c:pt>
                <c:pt idx="812" c:formatCode="0.00000">
                  <c:v>0.714712328691678</c:v>
                </c:pt>
                <c:pt idx="813" c:formatCode="0.00000">
                  <c:v>0.785398163397448</c:v>
                </c:pt>
                <c:pt idx="814" c:formatCode="0.00000">
                  <c:v>0.781471172580461</c:v>
                </c:pt>
                <c:pt idx="815" c:formatCode="0.00000">
                  <c:v>0.785398163397448</c:v>
                </c:pt>
                <c:pt idx="816" c:formatCode="0.00000">
                  <c:v>0.781471172580461</c:v>
                </c:pt>
                <c:pt idx="817" c:formatCode="0.00000">
                  <c:v>0.781471172580461</c:v>
                </c:pt>
                <c:pt idx="818" c:formatCode="0.00000">
                  <c:v>0.785398163397448</c:v>
                </c:pt>
                <c:pt idx="819" c:formatCode="0.00000">
                  <c:v>0.777544181763474</c:v>
                </c:pt>
                <c:pt idx="820" c:formatCode="0.00000">
                  <c:v>0.781471172580461</c:v>
                </c:pt>
                <c:pt idx="821" c:formatCode="0.00000">
                  <c:v>0.781471172580461</c:v>
                </c:pt>
                <c:pt idx="822" c:formatCode="0.00000">
                  <c:v>0.785398163397448</c:v>
                </c:pt>
                <c:pt idx="823" c:formatCode="0.00000">
                  <c:v>0.785398163397448</c:v>
                </c:pt>
                <c:pt idx="824" c:formatCode="0.00000">
                  <c:v>0.777544181763474</c:v>
                </c:pt>
                <c:pt idx="825" c:formatCode="0.00000">
                  <c:v>0.777544181763474</c:v>
                </c:pt>
                <c:pt idx="826" c:formatCode="0.00000">
                  <c:v>0.769690200129499</c:v>
                </c:pt>
                <c:pt idx="827" c:formatCode="0.00000">
                  <c:v>0.781471172580461</c:v>
                </c:pt>
                <c:pt idx="828" c:formatCode="0.00000">
                  <c:v>0.781471172580461</c:v>
                </c:pt>
                <c:pt idx="829" c:formatCode="0.00000">
                  <c:v>0.781471172580461</c:v>
                </c:pt>
                <c:pt idx="830" c:formatCode="0.00000">
                  <c:v>0.781471172580461</c:v>
                </c:pt>
                <c:pt idx="831" c:formatCode="0.00000">
                  <c:v>0.781471172580461</c:v>
                </c:pt>
                <c:pt idx="832" c:formatCode="0.00000">
                  <c:v>0.781471172580461</c:v>
                </c:pt>
                <c:pt idx="833" c:formatCode="0.00000">
                  <c:v>0.781471172580461</c:v>
                </c:pt>
                <c:pt idx="834" c:formatCode="0.00000">
                  <c:v>0.781471172580461</c:v>
                </c:pt>
                <c:pt idx="835" c:formatCode="0.00000">
                  <c:v>0.781471172580461</c:v>
                </c:pt>
                <c:pt idx="836" c:formatCode="0.00000">
                  <c:v>0.781471172580461</c:v>
                </c:pt>
                <c:pt idx="837" c:formatCode="0.00000">
                  <c:v>0.781471172580461</c:v>
                </c:pt>
                <c:pt idx="838" c:formatCode="0.00000">
                  <c:v>0.781471172580461</c:v>
                </c:pt>
                <c:pt idx="839" c:formatCode="0.00000">
                  <c:v>0.777544181763474</c:v>
                </c:pt>
                <c:pt idx="840" c:formatCode="0.00000">
                  <c:v>0.765763209312512</c:v>
                </c:pt>
                <c:pt idx="841" c:formatCode="0.00000">
                  <c:v>0.765763209312512</c:v>
                </c:pt>
                <c:pt idx="842" c:formatCode="0.00000">
                  <c:v>0.761836218495525</c:v>
                </c:pt>
                <c:pt idx="843" c:formatCode="0.00000">
                  <c:v>0.761836218495525</c:v>
                </c:pt>
                <c:pt idx="844" c:formatCode="0.00000">
                  <c:v>0.757909227678538</c:v>
                </c:pt>
                <c:pt idx="845" c:formatCode="0.00000">
                  <c:v>0.75398223686155</c:v>
                </c:pt>
                <c:pt idx="846" c:formatCode="0.00000">
                  <c:v>0.742201264410589</c:v>
                </c:pt>
                <c:pt idx="847" c:formatCode="0.00000">
                  <c:v>0.738274273593601</c:v>
                </c:pt>
                <c:pt idx="848" c:formatCode="0.00000">
                  <c:v>0.746128255227576</c:v>
                </c:pt>
                <c:pt idx="849" c:formatCode="0.00000">
                  <c:v>0.742201264410589</c:v>
                </c:pt>
                <c:pt idx="850" c:formatCode="0.00000">
                  <c:v>0.738274273593601</c:v>
                </c:pt>
                <c:pt idx="851" c:formatCode="0.00000">
                  <c:v>0.734347282776614</c:v>
                </c:pt>
                <c:pt idx="852" c:formatCode="0.00000">
                  <c:v>0.730420291959627</c:v>
                </c:pt>
                <c:pt idx="853" c:formatCode="0.00000">
                  <c:v>0.72649330114264</c:v>
                </c:pt>
                <c:pt idx="854" c:formatCode="0.00000">
                  <c:v>0.722566310325652</c:v>
                </c:pt>
                <c:pt idx="855" c:formatCode="0.00000">
                  <c:v>0.718639319508665</c:v>
                </c:pt>
                <c:pt idx="856" c:formatCode="0.00000">
                  <c:v>0.68329640215578</c:v>
                </c:pt>
                <c:pt idx="857" c:formatCode="0.00000">
                  <c:v>0.56941366846315</c:v>
                </c:pt>
                <c:pt idx="858" c:formatCode="0.00000">
                  <c:v>0.424115008234622</c:v>
                </c:pt>
                <c:pt idx="859" c:formatCode="0.00000">
                  <c:v>0.337721210260903</c:v>
                </c:pt>
                <c:pt idx="860" c:formatCode="0.00000">
                  <c:v>0.267035375555132</c:v>
                </c:pt>
                <c:pt idx="861" c:formatCode="0.00000">
                  <c:v>0.219911485751286</c:v>
                </c:pt>
                <c:pt idx="862" c:formatCode="0.00000">
                  <c:v>0.168860605130451</c:v>
                </c:pt>
                <c:pt idx="863" c:formatCode="0.00000">
                  <c:v>0.133517687777566</c:v>
                </c:pt>
                <c:pt idx="864" c:formatCode="0.00000">
                  <c:v>0.133517687777566</c:v>
                </c:pt>
                <c:pt idx="865" c:formatCode="0.00000">
                  <c:v>0.11388273369263</c:v>
                </c:pt>
                <c:pt idx="866" c:formatCode="0.00000">
                  <c:v>0.11388273369263</c:v>
                </c:pt>
                <c:pt idx="867" c:formatCode="0.00000">
                  <c:v>0.11388273369263</c:v>
                </c:pt>
                <c:pt idx="868" c:formatCode="0.00000">
                  <c:v>0.11388273369263</c:v>
                </c:pt>
                <c:pt idx="869" c:formatCode="0.00000">
                  <c:v>0.11388273369263</c:v>
                </c:pt>
                <c:pt idx="870" c:formatCode="0.00000">
                  <c:v>0.11388273369263</c:v>
                </c:pt>
                <c:pt idx="871" c:formatCode="0.00000">
                  <c:v>0.11388273369263</c:v>
                </c:pt>
                <c:pt idx="872" c:formatCode="0.00000">
                  <c:v>0.11388273369263</c:v>
                </c:pt>
                <c:pt idx="873" c:formatCode="0.00000">
                  <c:v>0.11388273369263</c:v>
                </c:pt>
                <c:pt idx="874" c:formatCode="0.00000">
                  <c:v>0.11388273369263</c:v>
                </c:pt>
                <c:pt idx="875" c:formatCode="0.00000">
                  <c:v>0.11388273369263</c:v>
                </c:pt>
                <c:pt idx="876" c:formatCode="0.00000">
                  <c:v>0.11388273369263</c:v>
                </c:pt>
                <c:pt idx="877" c:formatCode="0.00000">
                  <c:v>0.11388273369263</c:v>
                </c:pt>
                <c:pt idx="878" c:formatCode="0.00000">
                  <c:v>0.11388273369263</c:v>
                </c:pt>
                <c:pt idx="879" c:formatCode="0.00000">
                  <c:v>0.11388273369263</c:v>
                </c:pt>
                <c:pt idx="880" c:formatCode="0.00000">
                  <c:v>0.11388273369263</c:v>
                </c:pt>
                <c:pt idx="881" c:formatCode="0.00000">
                  <c:v>0.11388273369263</c:v>
                </c:pt>
                <c:pt idx="882" c:formatCode="0.00000">
                  <c:v>0.11388273369263</c:v>
                </c:pt>
                <c:pt idx="883" c:formatCode="0.00000">
                  <c:v>0.11388273369263</c:v>
                </c:pt>
                <c:pt idx="884" c:formatCode="0.00000">
                  <c:v>0.11388273369263</c:v>
                </c:pt>
                <c:pt idx="885" c:formatCode="0.00000">
                  <c:v>0.11388273369263</c:v>
                </c:pt>
                <c:pt idx="886" c:formatCode="0.00000">
                  <c:v>0.11388273369263</c:v>
                </c:pt>
                <c:pt idx="887" c:formatCode="0.00000">
                  <c:v>0.11388273369263</c:v>
                </c:pt>
                <c:pt idx="888" c:formatCode="0.00000">
                  <c:v>0.11388273369263</c:v>
                </c:pt>
                <c:pt idx="889" c:formatCode="0.00000">
                  <c:v>0.11388273369263</c:v>
                </c:pt>
                <c:pt idx="890" c:formatCode="0.00000">
                  <c:v>0.11388273369263</c:v>
                </c:pt>
                <c:pt idx="891" c:formatCode="0.00000">
                  <c:v>0.11388273369263</c:v>
                </c:pt>
                <c:pt idx="892" c:formatCode="0.00000">
                  <c:v>0.11388273369263</c:v>
                </c:pt>
                <c:pt idx="893" c:formatCode="0.00000">
                  <c:v>0.11388273369263</c:v>
                </c:pt>
                <c:pt idx="894" c:formatCode="0.00000">
                  <c:v>0.11388273369263</c:v>
                </c:pt>
                <c:pt idx="895" c:formatCode="0.00000">
                  <c:v>0.11388273369263</c:v>
                </c:pt>
                <c:pt idx="896" c:formatCode="0.00000">
                  <c:v>0.11388273369263</c:v>
                </c:pt>
                <c:pt idx="897" c:formatCode="0.00000">
                  <c:v>0.11388273369263</c:v>
                </c:pt>
                <c:pt idx="898" c:formatCode="0.00000">
                  <c:v>0.11388273369263</c:v>
                </c:pt>
                <c:pt idx="899" c:formatCode="0.00000">
                  <c:v>0.11388273369263</c:v>
                </c:pt>
                <c:pt idx="900" c:formatCode="0.00000">
                  <c:v>0.11388273369263</c:v>
                </c:pt>
                <c:pt idx="901" c:formatCode="0.00000">
                  <c:v>0.11388273369263</c:v>
                </c:pt>
                <c:pt idx="902" c:formatCode="0.00000">
                  <c:v>0.11388273369263</c:v>
                </c:pt>
                <c:pt idx="903" c:formatCode="0.00000">
                  <c:v>0.11388273369263</c:v>
                </c:pt>
                <c:pt idx="904" c:formatCode="0.00000">
                  <c:v>0.11388273369263</c:v>
                </c:pt>
                <c:pt idx="905" c:formatCode="0.00000">
                  <c:v>0.11388273369263</c:v>
                </c:pt>
                <c:pt idx="906" c:formatCode="0.00000">
                  <c:v>0.11388273369263</c:v>
                </c:pt>
                <c:pt idx="907" c:formatCode="0.00000">
                  <c:v>0.11388273369263</c:v>
                </c:pt>
                <c:pt idx="908" c:formatCode="0.00000">
                  <c:v>0.11388273369263</c:v>
                </c:pt>
                <c:pt idx="909" c:formatCode="0.00000">
                  <c:v>0.11388273369263</c:v>
                </c:pt>
                <c:pt idx="910" c:formatCode="0.00000">
                  <c:v>0.11388273369263</c:v>
                </c:pt>
                <c:pt idx="911" c:formatCode="0.00000">
                  <c:v>0.11388273369263</c:v>
                </c:pt>
                <c:pt idx="912" c:formatCode="0.00000">
                  <c:v>0.11388273369263</c:v>
                </c:pt>
                <c:pt idx="913" c:formatCode="0.00000">
                  <c:v>0.11388273369263</c:v>
                </c:pt>
                <c:pt idx="914" c:formatCode="0.00000">
                  <c:v>0.11388273369263</c:v>
                </c:pt>
                <c:pt idx="915" c:formatCode="0.00000">
                  <c:v>0.11388273369263</c:v>
                </c:pt>
                <c:pt idx="916" c:formatCode="0.00000">
                  <c:v>0.11388273369263</c:v>
                </c:pt>
                <c:pt idx="917" c:formatCode="0.00000">
                  <c:v>0.11388273369263</c:v>
                </c:pt>
                <c:pt idx="918" c:formatCode="0.00000">
                  <c:v>0.11388273369263</c:v>
                </c:pt>
                <c:pt idx="919" c:formatCode="0.00000">
                  <c:v>0.11388273369263</c:v>
                </c:pt>
                <c:pt idx="920" c:formatCode="0.00000">
                  <c:v>0.11388273369263</c:v>
                </c:pt>
                <c:pt idx="921" c:formatCode="0.00000">
                  <c:v>0.11388273369263</c:v>
                </c:pt>
                <c:pt idx="922" c:formatCode="0.00000">
                  <c:v>0.11388273369263</c:v>
                </c:pt>
                <c:pt idx="923" c:formatCode="0.00000">
                  <c:v>0.11388273369263</c:v>
                </c:pt>
                <c:pt idx="924" c:formatCode="0.00000">
                  <c:v>0.11388273369263</c:v>
                </c:pt>
                <c:pt idx="925" c:formatCode="0.00000">
                  <c:v>0.11388273369263</c:v>
                </c:pt>
                <c:pt idx="926" c:formatCode="0.00000">
                  <c:v>0.11388273369263</c:v>
                </c:pt>
                <c:pt idx="927" c:formatCode="0.00000">
                  <c:v>0.11388273369263</c:v>
                </c:pt>
                <c:pt idx="928" c:formatCode="0.00000">
                  <c:v>0.11388273369263</c:v>
                </c:pt>
                <c:pt idx="929" c:formatCode="0.00000">
                  <c:v>0.11388273369263</c:v>
                </c:pt>
                <c:pt idx="930" c:formatCode="0.00000">
                  <c:v>0.11388273369263</c:v>
                </c:pt>
                <c:pt idx="931" c:formatCode="0.00000">
                  <c:v>0.11388273369263</c:v>
                </c:pt>
                <c:pt idx="932" c:formatCode="0.00000">
                  <c:v>0.11388273369263</c:v>
                </c:pt>
                <c:pt idx="933" c:formatCode="0.00000">
                  <c:v>0.11388273369263</c:v>
                </c:pt>
                <c:pt idx="934" c:formatCode="0.00000">
                  <c:v>0.11388273369263</c:v>
                </c:pt>
                <c:pt idx="935" c:formatCode="0.00000">
                  <c:v>0.11388273369263</c:v>
                </c:pt>
                <c:pt idx="936" c:formatCode="0.00000">
                  <c:v>0.11388273369263</c:v>
                </c:pt>
                <c:pt idx="937" c:formatCode="0.00000">
                  <c:v>0.11388273369263</c:v>
                </c:pt>
                <c:pt idx="938" c:formatCode="0.00000">
                  <c:v>0.11388273369263</c:v>
                </c:pt>
                <c:pt idx="939" c:formatCode="0.00000">
                  <c:v>0.11388273369263</c:v>
                </c:pt>
                <c:pt idx="940" c:formatCode="0.00000">
                  <c:v>0.11388273369263</c:v>
                </c:pt>
                <c:pt idx="941" c:formatCode="0.00000">
                  <c:v>0.11388273369263</c:v>
                </c:pt>
                <c:pt idx="942" c:formatCode="0.00000">
                  <c:v>0.11388273369263</c:v>
                </c:pt>
                <c:pt idx="943" c:formatCode="0.00000">
                  <c:v>0.11388273369263</c:v>
                </c:pt>
                <c:pt idx="944" c:formatCode="0.00000">
                  <c:v>0.11388273369263</c:v>
                </c:pt>
                <c:pt idx="945" c:formatCode="0.00000">
                  <c:v>0.11388273369263</c:v>
                </c:pt>
                <c:pt idx="946" c:formatCode="0.00000">
                  <c:v>0.11388273369263</c:v>
                </c:pt>
                <c:pt idx="947" c:formatCode="0.00000">
                  <c:v>0.11388273369263</c:v>
                </c:pt>
                <c:pt idx="948" c:formatCode="0.00000">
                  <c:v>0.11388273369263</c:v>
                </c:pt>
                <c:pt idx="949" c:formatCode="0.00000">
                  <c:v>0.11388273369263</c:v>
                </c:pt>
                <c:pt idx="950" c:formatCode="0.00000">
                  <c:v>0.11388273369263</c:v>
                </c:pt>
                <c:pt idx="951" c:formatCode="0.00000">
                  <c:v>0.11388273369263</c:v>
                </c:pt>
                <c:pt idx="952" c:formatCode="0.00000">
                  <c:v>0.11388273369263</c:v>
                </c:pt>
                <c:pt idx="953" c:formatCode="0.00000">
                  <c:v>0.11388273369263</c:v>
                </c:pt>
                <c:pt idx="954" c:formatCode="0.00000">
                  <c:v>0.11388273369263</c:v>
                </c:pt>
                <c:pt idx="955" c:formatCode="0.00000">
                  <c:v>0.11388273369263</c:v>
                </c:pt>
                <c:pt idx="956" c:formatCode="0.00000">
                  <c:v>0.11388273369263</c:v>
                </c:pt>
                <c:pt idx="957" c:formatCode="0.00000">
                  <c:v>0.11388273369263</c:v>
                </c:pt>
                <c:pt idx="958" c:formatCode="0.00000">
                  <c:v>0.11388273369263</c:v>
                </c:pt>
                <c:pt idx="959" c:formatCode="0.00000">
                  <c:v>0.11388273369263</c:v>
                </c:pt>
                <c:pt idx="960" c:formatCode="0.00000">
                  <c:v>0.11388273369263</c:v>
                </c:pt>
                <c:pt idx="961" c:formatCode="0.00000">
                  <c:v>0.11388273369263</c:v>
                </c:pt>
                <c:pt idx="962" c:formatCode="0.00000">
                  <c:v>0.11388273369263</c:v>
                </c:pt>
                <c:pt idx="963" c:formatCode="0.00000">
                  <c:v>0.11388273369263</c:v>
                </c:pt>
                <c:pt idx="964" c:formatCode="0.00000">
                  <c:v>0.11388273369263</c:v>
                </c:pt>
                <c:pt idx="965" c:formatCode="0.00000">
                  <c:v>0.11388273369263</c:v>
                </c:pt>
                <c:pt idx="966" c:formatCode="0.00000">
                  <c:v>0.11388273369263</c:v>
                </c:pt>
                <c:pt idx="967" c:formatCode="0.00000">
                  <c:v>-0.11388273369263</c:v>
                </c:pt>
                <c:pt idx="968" c:formatCode="0.00000">
                  <c:v>-0.306305283725005</c:v>
                </c:pt>
                <c:pt idx="969" c:formatCode="0.00000">
                  <c:v>-0.52621676947629</c:v>
                </c:pt>
                <c:pt idx="970" c:formatCode="0.00000">
                  <c:v>-0.667588438887831</c:v>
                </c:pt>
                <c:pt idx="971" c:formatCode="0.00000">
                  <c:v>-0.773617190946487</c:v>
                </c:pt>
                <c:pt idx="972" c:formatCode="0.00000">
                  <c:v>-0.777544181763474</c:v>
                </c:pt>
                <c:pt idx="973" c:formatCode="0.00000">
                  <c:v>-0.765763209312512</c:v>
                </c:pt>
                <c:pt idx="974" c:formatCode="0.00000">
                  <c:v>-0.781471172580461</c:v>
                </c:pt>
                <c:pt idx="975" c:formatCode="0.00000">
                  <c:v>-0.785398163397448</c:v>
                </c:pt>
                <c:pt idx="976" c:formatCode="0.00000">
                  <c:v>-0.773617190946487</c:v>
                </c:pt>
                <c:pt idx="977" c:formatCode="0.00000">
                  <c:v>-0.777544181763474</c:v>
                </c:pt>
                <c:pt idx="978" c:formatCode="0.00000">
                  <c:v>-0.777544181763474</c:v>
                </c:pt>
                <c:pt idx="979" c:formatCode="0.00000">
                  <c:v>-0.781471172580461</c:v>
                </c:pt>
                <c:pt idx="980" c:formatCode="0.00000">
                  <c:v>-0.781471172580461</c:v>
                </c:pt>
                <c:pt idx="981" c:formatCode="0.00000">
                  <c:v>-0.781471172580461</c:v>
                </c:pt>
                <c:pt idx="982" c:formatCode="0.00000">
                  <c:v>-0.785398163397448</c:v>
                </c:pt>
                <c:pt idx="983" c:formatCode="0.00000">
                  <c:v>-0.785398163397448</c:v>
                </c:pt>
                <c:pt idx="984" c:formatCode="0.00000">
                  <c:v>-0.785398163397448</c:v>
                </c:pt>
                <c:pt idx="985" c:formatCode="0.00000">
                  <c:v>-0.785398163397448</c:v>
                </c:pt>
                <c:pt idx="986" c:formatCode="0.00000">
                  <c:v>-0.785398163397448</c:v>
                </c:pt>
                <c:pt idx="987" c:formatCode="0.00000">
                  <c:v>-0.785398163397448</c:v>
                </c:pt>
                <c:pt idx="988" c:formatCode="0.00000">
                  <c:v>-0.777544181763474</c:v>
                </c:pt>
                <c:pt idx="989" c:formatCode="0.00000">
                  <c:v>-0.765763209312512</c:v>
                </c:pt>
                <c:pt idx="990" c:formatCode="0.00000">
                  <c:v>-0.765763209312512</c:v>
                </c:pt>
                <c:pt idx="991" c:formatCode="0.00000">
                  <c:v>-0.765763209312512</c:v>
                </c:pt>
                <c:pt idx="992" c:formatCode="0.00000">
                  <c:v>-0.765763209312512</c:v>
                </c:pt>
                <c:pt idx="993" c:formatCode="0.00000">
                  <c:v>-0.765763209312512</c:v>
                </c:pt>
                <c:pt idx="994" c:formatCode="0.00000">
                  <c:v>-0.718639319508665</c:v>
                </c:pt>
                <c:pt idx="995" c:formatCode="0.00000">
                  <c:v>-0.64009950316892</c:v>
                </c:pt>
                <c:pt idx="996" c:formatCode="0.00000">
                  <c:v>-0.628318530717959</c:v>
                </c:pt>
                <c:pt idx="997" c:formatCode="0.00000">
                  <c:v>-0.616537558266997</c:v>
                </c:pt>
                <c:pt idx="998" c:formatCode="0.00000">
                  <c:v>-0.675442420521805</c:v>
                </c:pt>
                <c:pt idx="999" c:formatCode="0.00000">
                  <c:v>-0.734347282776614</c:v>
                </c:pt>
                <c:pt idx="1000" c:formatCode="0.00000">
                  <c:v>-0.781471172580461</c:v>
                </c:pt>
                <c:pt idx="1001" c:formatCode="0.00000">
                  <c:v>-0.769690200129499</c:v>
                </c:pt>
                <c:pt idx="1002" c:formatCode="0.00000">
                  <c:v>-0.777544181763474</c:v>
                </c:pt>
                <c:pt idx="1003" c:formatCode="0.00000">
                  <c:v>-0.785398163397448</c:v>
                </c:pt>
                <c:pt idx="1004" c:formatCode="0.00000">
                  <c:v>-0.738274273593601</c:v>
                </c:pt>
                <c:pt idx="1005" c:formatCode="0.00000">
                  <c:v>-0.675442420521805</c:v>
                </c:pt>
                <c:pt idx="1006" c:formatCode="0.00000">
                  <c:v>-0.628318530717959</c:v>
                </c:pt>
                <c:pt idx="1007" c:formatCode="0.00000">
                  <c:v>-0.636172512351933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985157984"/>
        <c:axId val="-985156352"/>
      </c:barChart>
      <c:lineChart>
        <c:grouping val="standard"/>
        <c:varyColors val="0"/>
        <c:ser>
          <c:idx val="2"/>
          <c:order val="2"/>
          <c:tx>
            <c:strRef>
              <c:f>Sheet2!$L$3</c:f>
              <c:strCache>
                <c:ptCount val="1"/>
                <c:pt idx="0">
                  <c:v>gama_ref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Sheet2!$L$4:$L$1011</c:f>
              <c:numCache>
                <c:formatCode>0.000</c:formatCode>
                <c:ptCount val="1008"/>
                <c:pt idx="0">
                  <c:v>6.38362549155754</c:v>
                </c:pt>
                <c:pt idx="1">
                  <c:v>6.39620837047932</c:v>
                </c:pt>
                <c:pt idx="2">
                  <c:v>6.41254869649835</c:v>
                </c:pt>
                <c:pt idx="3">
                  <c:v>6.42190969953045</c:v>
                </c:pt>
                <c:pt idx="4">
                  <c:v>6.43526455351941</c:v>
                </c:pt>
                <c:pt idx="5">
                  <c:v>6.47839323736866</c:v>
                </c:pt>
                <c:pt idx="6">
                  <c:v>6.51789214777262</c:v>
                </c:pt>
                <c:pt idx="7">
                  <c:v>6.5681788703644</c:v>
                </c:pt>
                <c:pt idx="8">
                  <c:v>6.59632589690823</c:v>
                </c:pt>
                <c:pt idx="9">
                  <c:v>6.61710897042979</c:v>
                </c:pt>
                <c:pt idx="10">
                  <c:v>6.63815809763492</c:v>
                </c:pt>
                <c:pt idx="11">
                  <c:v>6.67124462920232</c:v>
                </c:pt>
                <c:pt idx="12">
                  <c:v>6.69393182821283</c:v>
                </c:pt>
                <c:pt idx="13">
                  <c:v>6.73064738532658</c:v>
                </c:pt>
                <c:pt idx="14">
                  <c:v>6.77953530184218</c:v>
                </c:pt>
                <c:pt idx="15">
                  <c:v>6.84025958784619</c:v>
                </c:pt>
                <c:pt idx="16">
                  <c:v>6.90070169538575</c:v>
                </c:pt>
                <c:pt idx="17">
                  <c:v>6.94655303888417</c:v>
                </c:pt>
                <c:pt idx="18">
                  <c:v>6.99857700110566</c:v>
                </c:pt>
                <c:pt idx="19">
                  <c:v>7.04336995953323</c:v>
                </c:pt>
                <c:pt idx="20">
                  <c:v>7.09268504497027</c:v>
                </c:pt>
                <c:pt idx="21">
                  <c:v>7.13561313439127</c:v>
                </c:pt>
                <c:pt idx="22">
                  <c:v>7.17492604794943</c:v>
                </c:pt>
                <c:pt idx="23">
                  <c:v>7.1926387809344</c:v>
                </c:pt>
                <c:pt idx="24">
                  <c:v>7.24560968995334</c:v>
                </c:pt>
                <c:pt idx="25">
                  <c:v>7.27530617231506</c:v>
                </c:pt>
                <c:pt idx="26">
                  <c:v>7.31558419207961</c:v>
                </c:pt>
                <c:pt idx="27">
                  <c:v>7.3615316091266</c:v>
                </c:pt>
                <c:pt idx="28">
                  <c:v>7.39071676619525</c:v>
                </c:pt>
                <c:pt idx="29">
                  <c:v>7.4294110540306</c:v>
                </c:pt>
                <c:pt idx="30">
                  <c:v>7.43683242242952</c:v>
                </c:pt>
                <c:pt idx="31">
                  <c:v>7.47904719223262</c:v>
                </c:pt>
                <c:pt idx="32">
                  <c:v>7.50143309014294</c:v>
                </c:pt>
                <c:pt idx="33">
                  <c:v>7.54153700149962</c:v>
                </c:pt>
                <c:pt idx="34">
                  <c:v>7.57551563194101</c:v>
                </c:pt>
                <c:pt idx="35">
                  <c:v>7.57986253662944</c:v>
                </c:pt>
                <c:pt idx="36">
                  <c:v>7.58956178961503</c:v>
                </c:pt>
                <c:pt idx="37">
                  <c:v>7.55490545366842</c:v>
                </c:pt>
                <c:pt idx="38">
                  <c:v>7.5300521511306</c:v>
                </c:pt>
                <c:pt idx="39">
                  <c:v>7.50142682723026</c:v>
                </c:pt>
                <c:pt idx="40">
                  <c:v>7.46778471614178</c:v>
                </c:pt>
                <c:pt idx="41">
                  <c:v>7.43113687900916</c:v>
                </c:pt>
                <c:pt idx="42">
                  <c:v>7.42741597249044</c:v>
                </c:pt>
                <c:pt idx="43">
                  <c:v>7.40760926757941</c:v>
                </c:pt>
                <c:pt idx="44">
                  <c:v>7.35145019965081</c:v>
                </c:pt>
                <c:pt idx="45">
                  <c:v>7.30031771901881</c:v>
                </c:pt>
                <c:pt idx="46">
                  <c:v>7.28533559407668</c:v>
                </c:pt>
                <c:pt idx="47">
                  <c:v>7.27405781556309</c:v>
                </c:pt>
                <c:pt idx="48">
                  <c:v>7.23320493677223</c:v>
                </c:pt>
                <c:pt idx="49">
                  <c:v>7.16408279055845</c:v>
                </c:pt>
                <c:pt idx="50">
                  <c:v>7.09647686875966</c:v>
                </c:pt>
                <c:pt idx="51">
                  <c:v>7.03033782403808</c:v>
                </c:pt>
                <c:pt idx="52">
                  <c:v>6.98656321586001</c:v>
                </c:pt>
                <c:pt idx="53">
                  <c:v>6.92302336682568</c:v>
                </c:pt>
                <c:pt idx="54">
                  <c:v>6.86081814378763</c:v>
                </c:pt>
                <c:pt idx="55">
                  <c:v>6.79990593394536</c:v>
                </c:pt>
                <c:pt idx="56">
                  <c:v>6.74024683665173</c:v>
                </c:pt>
                <c:pt idx="57">
                  <c:v>6.68180257625158</c:v>
                </c:pt>
                <c:pt idx="58">
                  <c:v>6.61432215422353</c:v>
                </c:pt>
                <c:pt idx="59">
                  <c:v>6.55704985889458</c:v>
                </c:pt>
                <c:pt idx="60">
                  <c:v>6.50093424563852</c:v>
                </c:pt>
                <c:pt idx="61">
                  <c:v>6.44594062390996</c:v>
                </c:pt>
                <c:pt idx="62">
                  <c:v>6.38742391372853</c:v>
                </c:pt>
                <c:pt idx="63">
                  <c:v>6.33570961015463</c:v>
                </c:pt>
                <c:pt idx="64">
                  <c:v>6.27704899015313</c:v>
                </c:pt>
                <c:pt idx="65">
                  <c:v>6.21626236055006</c:v>
                </c:pt>
                <c:pt idx="66">
                  <c:v>6.16757577566421</c:v>
                </c:pt>
                <c:pt idx="67">
                  <c:v>6.10955132577371</c:v>
                </c:pt>
                <c:pt idx="68">
                  <c:v>6.0541464106089</c:v>
                </c:pt>
                <c:pt idx="69">
                  <c:v>5.99975812476835</c:v>
                </c:pt>
                <c:pt idx="70">
                  <c:v>5.93716766355943</c:v>
                </c:pt>
                <c:pt idx="71">
                  <c:v>5.88587487105723</c:v>
                </c:pt>
                <c:pt idx="72">
                  <c:v>5.82612024671929</c:v>
                </c:pt>
                <c:pt idx="73">
                  <c:v>5.77262423388266</c:v>
                </c:pt>
                <c:pt idx="74">
                  <c:v>5.72055665661233</c:v>
                </c:pt>
                <c:pt idx="75">
                  <c:v>5.66900764054488</c:v>
                </c:pt>
                <c:pt idx="76">
                  <c:v>5.61164952519059</c:v>
                </c:pt>
                <c:pt idx="77">
                  <c:v>5.57828961160437</c:v>
                </c:pt>
                <c:pt idx="78">
                  <c:v>5.56113687882466</c:v>
                </c:pt>
                <c:pt idx="79">
                  <c:v>5.56113687882466</c:v>
                </c:pt>
                <c:pt idx="80">
                  <c:v>5.57278929445509</c:v>
                </c:pt>
                <c:pt idx="81">
                  <c:v>5.58726331315895</c:v>
                </c:pt>
                <c:pt idx="82">
                  <c:v>5.60840567605042</c:v>
                </c:pt>
                <c:pt idx="83">
                  <c:v>5.6641381988742</c:v>
                </c:pt>
                <c:pt idx="84">
                  <c:v>5.72055665661233</c:v>
                </c:pt>
                <c:pt idx="85">
                  <c:v>5.7608284440826</c:v>
                </c:pt>
                <c:pt idx="86">
                  <c:v>5.82612024671929</c:v>
                </c:pt>
                <c:pt idx="87">
                  <c:v>5.86838912937554</c:v>
                </c:pt>
                <c:pt idx="88">
                  <c:v>5.92902965345528</c:v>
                </c:pt>
                <c:pt idx="89">
                  <c:v>5.97030574647825</c:v>
                </c:pt>
                <c:pt idx="90">
                  <c:v>6.01951613862647</c:v>
                </c:pt>
                <c:pt idx="91">
                  <c:v>6.05128146880436</c:v>
                </c:pt>
                <c:pt idx="92">
                  <c:v>6.07168523366652</c:v>
                </c:pt>
                <c:pt idx="93">
                  <c:v>6.07168523366652</c:v>
                </c:pt>
                <c:pt idx="94">
                  <c:v>6.07168523366652</c:v>
                </c:pt>
                <c:pt idx="95">
                  <c:v>6.07168523366652</c:v>
                </c:pt>
                <c:pt idx="96">
                  <c:v>6.0645420540085</c:v>
                </c:pt>
                <c:pt idx="97">
                  <c:v>6.04513758800501</c:v>
                </c:pt>
                <c:pt idx="98">
                  <c:v>5.98941052995655</c:v>
                </c:pt>
                <c:pt idx="99">
                  <c:v>5.92902965345528</c:v>
                </c:pt>
                <c:pt idx="100">
                  <c:v>5.87540672549299</c:v>
                </c:pt>
                <c:pt idx="101">
                  <c:v>5.82612024671929</c:v>
                </c:pt>
                <c:pt idx="102">
                  <c:v>5.76712517412596</c:v>
                </c:pt>
                <c:pt idx="103">
                  <c:v>5.71334974799269</c:v>
                </c:pt>
                <c:pt idx="104">
                  <c:v>5.6641381988742</c:v>
                </c:pt>
                <c:pt idx="105">
                  <c:v>5.60975272269692</c:v>
                </c:pt>
                <c:pt idx="106">
                  <c:v>5.56605969234125</c:v>
                </c:pt>
                <c:pt idx="107">
                  <c:v>5.51267645806159</c:v>
                </c:pt>
                <c:pt idx="108">
                  <c:v>5.45666457265471</c:v>
                </c:pt>
                <c:pt idx="109">
                  <c:v>5.40538222194078</c:v>
                </c:pt>
                <c:pt idx="110">
                  <c:v>5.35238865214445</c:v>
                </c:pt>
                <c:pt idx="111">
                  <c:v>5.30307159020484</c:v>
                </c:pt>
                <c:pt idx="112">
                  <c:v>5.23746432017108</c:v>
                </c:pt>
                <c:pt idx="113">
                  <c:v>5.18903211328787</c:v>
                </c:pt>
                <c:pt idx="114">
                  <c:v>5.14272062885404</c:v>
                </c:pt>
                <c:pt idx="115">
                  <c:v>5.08187730462009</c:v>
                </c:pt>
                <c:pt idx="116">
                  <c:v>5.0374943807007</c:v>
                </c:pt>
                <c:pt idx="117">
                  <c:v>4.97990534198007</c:v>
                </c:pt>
                <c:pt idx="118">
                  <c:v>4.93731102047337</c:v>
                </c:pt>
                <c:pt idx="119">
                  <c:v>4.88231168247759</c:v>
                </c:pt>
                <c:pt idx="120">
                  <c:v>4.83549365748843</c:v>
                </c:pt>
                <c:pt idx="121">
                  <c:v>4.78851477352138</c:v>
                </c:pt>
                <c:pt idx="122">
                  <c:v>4.73985871499371</c:v>
                </c:pt>
                <c:pt idx="123">
                  <c:v>4.68758166359972</c:v>
                </c:pt>
                <c:pt idx="124">
                  <c:v>4.63910538128028</c:v>
                </c:pt>
                <c:pt idx="125">
                  <c:v>4.59188708263321</c:v>
                </c:pt>
                <c:pt idx="126">
                  <c:v>4.54158847446703</c:v>
                </c:pt>
                <c:pt idx="127">
                  <c:v>4.49649472904388</c:v>
                </c:pt>
                <c:pt idx="128">
                  <c:v>4.44715949658864</c:v>
                </c:pt>
                <c:pt idx="129">
                  <c:v>4.40095723522586</c:v>
                </c:pt>
                <c:pt idx="130">
                  <c:v>4.37586372895462</c:v>
                </c:pt>
                <c:pt idx="131">
                  <c:v>4.3712372368959</c:v>
                </c:pt>
                <c:pt idx="132">
                  <c:v>4.36736415281463</c:v>
                </c:pt>
                <c:pt idx="133">
                  <c:v>4.34110050479869</c:v>
                </c:pt>
                <c:pt idx="134">
                  <c:v>4.30471403977491</c:v>
                </c:pt>
                <c:pt idx="135">
                  <c:v>4.26264147575862</c:v>
                </c:pt>
                <c:pt idx="136">
                  <c:v>4.22352783486045</c:v>
                </c:pt>
                <c:pt idx="137">
                  <c:v>4.18732499061996</c:v>
                </c:pt>
                <c:pt idx="138">
                  <c:v>4.16076086246001</c:v>
                </c:pt>
                <c:pt idx="139">
                  <c:v>4.13875097832765</c:v>
                </c:pt>
                <c:pt idx="140">
                  <c:v>4.12529596345968</c:v>
                </c:pt>
                <c:pt idx="141">
                  <c:v>4.11051206534285</c:v>
                </c:pt>
                <c:pt idx="142">
                  <c:v>4.10805969558158</c:v>
                </c:pt>
                <c:pt idx="143">
                  <c:v>4.10868626665996</c:v>
                </c:pt>
                <c:pt idx="144">
                  <c:v>4.12702514971435</c:v>
                </c:pt>
                <c:pt idx="145">
                  <c:v>4.15030338057312</c:v>
                </c:pt>
                <c:pt idx="146">
                  <c:v>4.18631473300582</c:v>
                </c:pt>
                <c:pt idx="147">
                  <c:v>4.22764795792559</c:v>
                </c:pt>
                <c:pt idx="148">
                  <c:v>4.27315251732202</c:v>
                </c:pt>
                <c:pt idx="149">
                  <c:v>4.31450365745998</c:v>
                </c:pt>
                <c:pt idx="150">
                  <c:v>4.36205946400862</c:v>
                </c:pt>
                <c:pt idx="151">
                  <c:v>4.4040777001057</c:v>
                </c:pt>
                <c:pt idx="152">
                  <c:v>4.45253487045632</c:v>
                </c:pt>
                <c:pt idx="153">
                  <c:v>4.49649472904388</c:v>
                </c:pt>
                <c:pt idx="154">
                  <c:v>4.53650741193941</c:v>
                </c:pt>
                <c:pt idx="155">
                  <c:v>4.59529281229636</c:v>
                </c:pt>
                <c:pt idx="156">
                  <c:v>4.64222340102725</c:v>
                </c:pt>
                <c:pt idx="157">
                  <c:v>4.69039539636763</c:v>
                </c:pt>
                <c:pt idx="158">
                  <c:v>4.73985871499371</c:v>
                </c:pt>
                <c:pt idx="159">
                  <c:v>4.7767973589179</c:v>
                </c:pt>
                <c:pt idx="160">
                  <c:v>4.82882772124783</c:v>
                </c:pt>
                <c:pt idx="161">
                  <c:v>4.88231168247759</c:v>
                </c:pt>
                <c:pt idx="162">
                  <c:v>4.92393604920407</c:v>
                </c:pt>
                <c:pt idx="163">
                  <c:v>4.97028554786642</c:v>
                </c:pt>
                <c:pt idx="164">
                  <c:v>5.01721643872568</c:v>
                </c:pt>
                <c:pt idx="165">
                  <c:v>5.04202082918544</c:v>
                </c:pt>
                <c:pt idx="166">
                  <c:v>5.04939431937372</c:v>
                </c:pt>
                <c:pt idx="167">
                  <c:v>5.05667422735158</c:v>
                </c:pt>
                <c:pt idx="168">
                  <c:v>5.03616579690644</c:v>
                </c:pt>
                <c:pt idx="169">
                  <c:v>4.99713654743425</c:v>
                </c:pt>
                <c:pt idx="170">
                  <c:v>4.95869650092292</c:v>
                </c:pt>
                <c:pt idx="171">
                  <c:v>4.90961793247722</c:v>
                </c:pt>
                <c:pt idx="172">
                  <c:v>4.86269022631079</c:v>
                </c:pt>
                <c:pt idx="173">
                  <c:v>4.81461732697621</c:v>
                </c:pt>
                <c:pt idx="174">
                  <c:v>4.76509095620645</c:v>
                </c:pt>
                <c:pt idx="175">
                  <c:v>4.71496241663517</c:v>
                </c:pt>
                <c:pt idx="176">
                  <c:v>4.66615116456587</c:v>
                </c:pt>
                <c:pt idx="177">
                  <c:v>4.61860594947875</c:v>
                </c:pt>
                <c:pt idx="178">
                  <c:v>4.56873447333794</c:v>
                </c:pt>
                <c:pt idx="179">
                  <c:v>4.51889714155106</c:v>
                </c:pt>
                <c:pt idx="180">
                  <c:v>4.47437575377689</c:v>
                </c:pt>
                <c:pt idx="181">
                  <c:v>4.42548314535271</c:v>
                </c:pt>
                <c:pt idx="182">
                  <c:v>4.37665248606103</c:v>
                </c:pt>
                <c:pt idx="183">
                  <c:v>4.33496416950227</c:v>
                </c:pt>
                <c:pt idx="184">
                  <c:v>4.28706117272352</c:v>
                </c:pt>
                <c:pt idx="185">
                  <c:v>4.24496756842241</c:v>
                </c:pt>
                <c:pt idx="186">
                  <c:v>4.20021105770962</c:v>
                </c:pt>
                <c:pt idx="187">
                  <c:v>4.15330380527392</c:v>
                </c:pt>
                <c:pt idx="188">
                  <c:v>4.11598255621362</c:v>
                </c:pt>
                <c:pt idx="189">
                  <c:v>4.06995891223659</c:v>
                </c:pt>
                <c:pt idx="190">
                  <c:v>4.02761178539896</c:v>
                </c:pt>
                <c:pt idx="191">
                  <c:v>3.98909825767749</c:v>
                </c:pt>
                <c:pt idx="192">
                  <c:v>3.94689255056057</c:v>
                </c:pt>
                <c:pt idx="193">
                  <c:v>3.9060153494642</c:v>
                </c:pt>
                <c:pt idx="194">
                  <c:v>3.86641157829142</c:v>
                </c:pt>
                <c:pt idx="195">
                  <c:v>3.82724626385597</c:v>
                </c:pt>
                <c:pt idx="196">
                  <c:v>3.7910257012669</c:v>
                </c:pt>
                <c:pt idx="197">
                  <c:v>3.75083590716097</c:v>
                </c:pt>
                <c:pt idx="198">
                  <c:v>3.71873618674716</c:v>
                </c:pt>
                <c:pt idx="199">
                  <c:v>3.67535248143543</c:v>
                </c:pt>
                <c:pt idx="200">
                  <c:v>3.63305618560516</c:v>
                </c:pt>
                <c:pt idx="201">
                  <c:v>3.60497079154289</c:v>
                </c:pt>
                <c:pt idx="202">
                  <c:v>3.56346149206022</c:v>
                </c:pt>
                <c:pt idx="203">
                  <c:v>3.53111940400987</c:v>
                </c:pt>
                <c:pt idx="204">
                  <c:v>3.49494604252959</c:v>
                </c:pt>
                <c:pt idx="205">
                  <c:v>3.46128593821525</c:v>
                </c:pt>
                <c:pt idx="206">
                  <c:v>3.4287161738668</c:v>
                </c:pt>
                <c:pt idx="207">
                  <c:v>3.39348457913226</c:v>
                </c:pt>
                <c:pt idx="208">
                  <c:v>3.36054345754404</c:v>
                </c:pt>
                <c:pt idx="209">
                  <c:v>3.32763088604034</c:v>
                </c:pt>
                <c:pt idx="210">
                  <c:v>3.29467565821555</c:v>
                </c:pt>
                <c:pt idx="211">
                  <c:v>3.26364502178113</c:v>
                </c:pt>
                <c:pt idx="212">
                  <c:v>3.2325940523224</c:v>
                </c:pt>
                <c:pt idx="213">
                  <c:v>3.19975893633848</c:v>
                </c:pt>
                <c:pt idx="214">
                  <c:v>3.16897160851335</c:v>
                </c:pt>
                <c:pt idx="215">
                  <c:v>3.13743624261462</c:v>
                </c:pt>
                <c:pt idx="216">
                  <c:v>3.10623448083676</c:v>
                </c:pt>
                <c:pt idx="217">
                  <c:v>3.07596068588612</c:v>
                </c:pt>
                <c:pt idx="218">
                  <c:v>3.04591753813454</c:v>
                </c:pt>
                <c:pt idx="219">
                  <c:v>3.01793353635264</c:v>
                </c:pt>
                <c:pt idx="220">
                  <c:v>3.00639336760481</c:v>
                </c:pt>
                <c:pt idx="221">
                  <c:v>3.00996534073466</c:v>
                </c:pt>
                <c:pt idx="222">
                  <c:v>3.04265877935131</c:v>
                </c:pt>
                <c:pt idx="223">
                  <c:v>3.0702072696862</c:v>
                </c:pt>
                <c:pt idx="224">
                  <c:v>3.09870014424194</c:v>
                </c:pt>
                <c:pt idx="225">
                  <c:v>3.11143253392688</c:v>
                </c:pt>
                <c:pt idx="226">
                  <c:v>3.1044829848345</c:v>
                </c:pt>
                <c:pt idx="227">
                  <c:v>3.09444535461919</c:v>
                </c:pt>
                <c:pt idx="228">
                  <c:v>3.09418191133243</c:v>
                </c:pt>
                <c:pt idx="229">
                  <c:v>3.10630113613595</c:v>
                </c:pt>
                <c:pt idx="230">
                  <c:v>3.13051381276273</c:v>
                </c:pt>
                <c:pt idx="231">
                  <c:v>3.16162203876619</c:v>
                </c:pt>
                <c:pt idx="232">
                  <c:v>3.19369107454178</c:v>
                </c:pt>
                <c:pt idx="233">
                  <c:v>3.22436932783678</c:v>
                </c:pt>
                <c:pt idx="234">
                  <c:v>3.25503418053903</c:v>
                </c:pt>
                <c:pt idx="235">
                  <c:v>3.28559150710654</c:v>
                </c:pt>
                <c:pt idx="236">
                  <c:v>3.31811931967672</c:v>
                </c:pt>
                <c:pt idx="237">
                  <c:v>3.35050287830996</c:v>
                </c:pt>
                <c:pt idx="238">
                  <c:v>3.38301871655287</c:v>
                </c:pt>
                <c:pt idx="239">
                  <c:v>3.41480229374021</c:v>
                </c:pt>
                <c:pt idx="240">
                  <c:v>3.44980863193205</c:v>
                </c:pt>
                <c:pt idx="241">
                  <c:v>3.48194595994934</c:v>
                </c:pt>
                <c:pt idx="242">
                  <c:v>3.52210886859517</c:v>
                </c:pt>
                <c:pt idx="243">
                  <c:v>3.54949922203495</c:v>
                </c:pt>
                <c:pt idx="244">
                  <c:v>3.59108691997357</c:v>
                </c:pt>
                <c:pt idx="245">
                  <c:v>3.61894252413188</c:v>
                </c:pt>
                <c:pt idx="246">
                  <c:v>3.66137746284189</c:v>
                </c:pt>
                <c:pt idx="247">
                  <c:v>3.68993674955117</c:v>
                </c:pt>
                <c:pt idx="248">
                  <c:v>3.73270794210857</c:v>
                </c:pt>
                <c:pt idx="249">
                  <c:v>3.77706414944418</c:v>
                </c:pt>
                <c:pt idx="250">
                  <c:v>3.80659702932604</c:v>
                </c:pt>
                <c:pt idx="251">
                  <c:v>3.85032276582928</c:v>
                </c:pt>
                <c:pt idx="252">
                  <c:v>3.87668468744393</c:v>
                </c:pt>
                <c:pt idx="253">
                  <c:v>3.91784117823871</c:v>
                </c:pt>
                <c:pt idx="254">
                  <c:v>3.9347756987854</c:v>
                </c:pt>
                <c:pt idx="255">
                  <c:v>3.94138011142421</c:v>
                </c:pt>
                <c:pt idx="256">
                  <c:v>3.9719238613004</c:v>
                </c:pt>
                <c:pt idx="257">
                  <c:v>4.00647230542566</c:v>
                </c:pt>
                <c:pt idx="258">
                  <c:v>4.05200653895838</c:v>
                </c:pt>
                <c:pt idx="259">
                  <c:v>4.08812373241833</c:v>
                </c:pt>
                <c:pt idx="260">
                  <c:v>4.12974455520838</c:v>
                </c:pt>
                <c:pt idx="261">
                  <c:v>4.17230170721553</c:v>
                </c:pt>
                <c:pt idx="262">
                  <c:v>4.21398926686707</c:v>
                </c:pt>
                <c:pt idx="263">
                  <c:v>4.2530561557244</c:v>
                </c:pt>
                <c:pt idx="264">
                  <c:v>4.29291278861375</c:v>
                </c:pt>
                <c:pt idx="265">
                  <c:v>4.31216910280065</c:v>
                </c:pt>
                <c:pt idx="266">
                  <c:v>4.31564075016434</c:v>
                </c:pt>
                <c:pt idx="267">
                  <c:v>4.33475188364399</c:v>
                </c:pt>
                <c:pt idx="268">
                  <c:v>4.3616083297152</c:v>
                </c:pt>
                <c:pt idx="269">
                  <c:v>4.38968537200435</c:v>
                </c:pt>
                <c:pt idx="270">
                  <c:v>4.39762757120787</c:v>
                </c:pt>
                <c:pt idx="271">
                  <c:v>4.38193622651833</c:v>
                </c:pt>
                <c:pt idx="272">
                  <c:v>4.34767268465365</c:v>
                </c:pt>
                <c:pt idx="273">
                  <c:v>4.30735464696176</c:v>
                </c:pt>
                <c:pt idx="274">
                  <c:v>4.26083120823871</c:v>
                </c:pt>
                <c:pt idx="275">
                  <c:v>4.21738519291775</c:v>
                </c:pt>
                <c:pt idx="276">
                  <c:v>4.19089407855924</c:v>
                </c:pt>
                <c:pt idx="277">
                  <c:v>4.16181248106243</c:v>
                </c:pt>
                <c:pt idx="278">
                  <c:v>4.12974455520838</c:v>
                </c:pt>
                <c:pt idx="279">
                  <c:v>4.08385992412461</c:v>
                </c:pt>
                <c:pt idx="280">
                  <c:v>4.04183344443799</c:v>
                </c:pt>
                <c:pt idx="281">
                  <c:v>4.00296333517319</c:v>
                </c:pt>
                <c:pt idx="282">
                  <c:v>3.95803876603907</c:v>
                </c:pt>
                <c:pt idx="283">
                  <c:v>3.9182604381105</c:v>
                </c:pt>
                <c:pt idx="284">
                  <c:v>3.88034390876586</c:v>
                </c:pt>
                <c:pt idx="285">
                  <c:v>3.83826680834096</c:v>
                </c:pt>
                <c:pt idx="286">
                  <c:v>3.80001464122095</c:v>
                </c:pt>
                <c:pt idx="287">
                  <c:v>3.76301505171953</c:v>
                </c:pt>
                <c:pt idx="288">
                  <c:v>3.72163804103943</c:v>
                </c:pt>
                <c:pt idx="289">
                  <c:v>3.68993674955117</c:v>
                </c:pt>
                <c:pt idx="290">
                  <c:v>3.64703035613704</c:v>
                </c:pt>
                <c:pt idx="291">
                  <c:v>3.61481625438065</c:v>
                </c:pt>
                <c:pt idx="292">
                  <c:v>3.58535637959721</c:v>
                </c:pt>
                <c:pt idx="293">
                  <c:v>3.58172451796378</c:v>
                </c:pt>
                <c:pt idx="294">
                  <c:v>3.60168310830596</c:v>
                </c:pt>
                <c:pt idx="295">
                  <c:v>3.6157642499841</c:v>
                </c:pt>
                <c:pt idx="296">
                  <c:v>3.63242138143748</c:v>
                </c:pt>
                <c:pt idx="297">
                  <c:v>3.66137746284189</c:v>
                </c:pt>
                <c:pt idx="298">
                  <c:v>3.68993674955117</c:v>
                </c:pt>
                <c:pt idx="299">
                  <c:v>3.73270794210857</c:v>
                </c:pt>
                <c:pt idx="300">
                  <c:v>3.76174547634297</c:v>
                </c:pt>
                <c:pt idx="301">
                  <c:v>3.80659702932604</c:v>
                </c:pt>
                <c:pt idx="302">
                  <c:v>3.84007677396794</c:v>
                </c:pt>
                <c:pt idx="303">
                  <c:v>3.88034390876586</c:v>
                </c:pt>
                <c:pt idx="304">
                  <c:v>3.91578655821705</c:v>
                </c:pt>
                <c:pt idx="305">
                  <c:v>3.95803876603907</c:v>
                </c:pt>
                <c:pt idx="306">
                  <c:v>3.99567437851072</c:v>
                </c:pt>
                <c:pt idx="307">
                  <c:v>4.03426290723815</c:v>
                </c:pt>
                <c:pt idx="308">
                  <c:v>4.07803629557903</c:v>
                </c:pt>
                <c:pt idx="309">
                  <c:v>4.11598255621362</c:v>
                </c:pt>
                <c:pt idx="310">
                  <c:v>4.16210691545445</c:v>
                </c:pt>
                <c:pt idx="311">
                  <c:v>4.20021105770962</c:v>
                </c:pt>
                <c:pt idx="312">
                  <c:v>4.24721227492967</c:v>
                </c:pt>
                <c:pt idx="313">
                  <c:v>4.28706117272352</c:v>
                </c:pt>
                <c:pt idx="314">
                  <c:v>4.3280346521891</c:v>
                </c:pt>
                <c:pt idx="315">
                  <c:v>4.37665248606103</c:v>
                </c:pt>
                <c:pt idx="316">
                  <c:v>4.41758999775413</c:v>
                </c:pt>
                <c:pt idx="317">
                  <c:v>4.46585411857268</c:v>
                </c:pt>
                <c:pt idx="318">
                  <c:v>4.5099752514742</c:v>
                </c:pt>
                <c:pt idx="319">
                  <c:v>4.55915168667285</c:v>
                </c:pt>
                <c:pt idx="320">
                  <c:v>4.60532146965459</c:v>
                </c:pt>
                <c:pt idx="321">
                  <c:v>4.65270483637744</c:v>
                </c:pt>
                <c:pt idx="322">
                  <c:v>4.7013502730841</c:v>
                </c:pt>
                <c:pt idx="323">
                  <c:v>4.75130888377042</c:v>
                </c:pt>
                <c:pt idx="324">
                  <c:v>4.79066598612276</c:v>
                </c:pt>
                <c:pt idx="325">
                  <c:v>4.84287273830479</c:v>
                </c:pt>
                <c:pt idx="326">
                  <c:v>4.89653760186525</c:v>
                </c:pt>
                <c:pt idx="327">
                  <c:v>4.93731102047337</c:v>
                </c:pt>
                <c:pt idx="328">
                  <c:v>4.99389106414859</c:v>
                </c:pt>
                <c:pt idx="329">
                  <c:v>5.0374943807007</c:v>
                </c:pt>
                <c:pt idx="330">
                  <c:v>5.09677451066658</c:v>
                </c:pt>
                <c:pt idx="331">
                  <c:v>5.14272062885404</c:v>
                </c:pt>
                <c:pt idx="332">
                  <c:v>5.18903211328787</c:v>
                </c:pt>
                <c:pt idx="333">
                  <c:v>5.23746432017108</c:v>
                </c:pt>
                <c:pt idx="334">
                  <c:v>5.28554064826225</c:v>
                </c:pt>
                <c:pt idx="335">
                  <c:v>5.33664300071009</c:v>
                </c:pt>
                <c:pt idx="336">
                  <c:v>5.38660084782434</c:v>
                </c:pt>
                <c:pt idx="337">
                  <c:v>5.44057553902018</c:v>
                </c:pt>
                <c:pt idx="338">
                  <c:v>5.49254249637908</c:v>
                </c:pt>
                <c:pt idx="339">
                  <c:v>5.549612122417</c:v>
                </c:pt>
                <c:pt idx="340">
                  <c:v>5.58715740353274</c:v>
                </c:pt>
                <c:pt idx="341">
                  <c:v>5.64202302867815</c:v>
                </c:pt>
                <c:pt idx="342">
                  <c:v>5.7036057030539</c:v>
                </c:pt>
                <c:pt idx="343">
                  <c:v>5.74374684822947</c:v>
                </c:pt>
                <c:pt idx="344">
                  <c:v>5.80179327349856</c:v>
                </c:pt>
                <c:pt idx="345">
                  <c:v>5.85065664268402</c:v>
                </c:pt>
                <c:pt idx="346">
                  <c:v>5.91140496602556</c:v>
                </c:pt>
                <c:pt idx="347">
                  <c:v>5.95518773285506</c:v>
                </c:pt>
                <c:pt idx="348">
                  <c:v>6.0082439862834</c:v>
                </c:pt>
                <c:pt idx="349">
                  <c:v>6.06319250655296</c:v>
                </c:pt>
                <c:pt idx="350">
                  <c:v>6.10955132577371</c:v>
                </c:pt>
                <c:pt idx="351">
                  <c:v>6.16757577566421</c:v>
                </c:pt>
                <c:pt idx="352">
                  <c:v>6.21626236055006</c:v>
                </c:pt>
                <c:pt idx="353">
                  <c:v>6.26587507743817</c:v>
                </c:pt>
                <c:pt idx="354">
                  <c:v>6.33570961015463</c:v>
                </c:pt>
                <c:pt idx="355">
                  <c:v>6.38742391372853</c:v>
                </c:pt>
                <c:pt idx="356">
                  <c:v>6.44015046997829</c:v>
                </c:pt>
                <c:pt idx="357">
                  <c:v>6.49391929331376</c:v>
                </c:pt>
                <c:pt idx="358">
                  <c:v>6.54876159660387</c:v>
                </c:pt>
                <c:pt idx="359">
                  <c:v>6.60470985159708</c:v>
                </c:pt>
                <c:pt idx="360">
                  <c:v>6.66179785303426</c:v>
                </c:pt>
                <c:pt idx="361">
                  <c:v>6.7200607867203</c:v>
                </c:pt>
                <c:pt idx="362">
                  <c:v>6.75883390242094</c:v>
                </c:pt>
                <c:pt idx="363">
                  <c:v>6.81936424411768</c:v>
                </c:pt>
                <c:pt idx="364">
                  <c:v>6.88118055530582</c:v>
                </c:pt>
                <c:pt idx="365">
                  <c:v>6.92268416540125</c:v>
                </c:pt>
                <c:pt idx="366">
                  <c:v>6.98698686494734</c:v>
                </c:pt>
                <c:pt idx="367">
                  <c:v>7.05085300099515</c:v>
                </c:pt>
                <c:pt idx="368">
                  <c:v>7.09485248366624</c:v>
                </c:pt>
                <c:pt idx="369">
                  <c:v>7.14242661734629</c:v>
                </c:pt>
                <c:pt idx="370">
                  <c:v>7.21009365811106</c:v>
                </c:pt>
                <c:pt idx="371">
                  <c:v>7.25680699917663</c:v>
                </c:pt>
                <c:pt idx="372">
                  <c:v>7.30426567950107</c:v>
                </c:pt>
                <c:pt idx="373">
                  <c:v>7.3793376731897</c:v>
                </c:pt>
                <c:pt idx="374">
                  <c:v>7.42905360915658</c:v>
                </c:pt>
                <c:pt idx="375">
                  <c:v>7.47960304385884</c:v>
                </c:pt>
                <c:pt idx="376">
                  <c:v>7.53101181937094</c:v>
                </c:pt>
                <c:pt idx="377">
                  <c:v>7.58330688316947</c:v>
                </c:pt>
                <c:pt idx="378">
                  <c:v>7.6353477888104</c:v>
                </c:pt>
                <c:pt idx="379">
                  <c:v>7.58015926833265</c:v>
                </c:pt>
                <c:pt idx="380">
                  <c:v>7.5074832476228</c:v>
                </c:pt>
                <c:pt idx="381">
                  <c:v>7.55962598347131</c:v>
                </c:pt>
                <c:pt idx="382">
                  <c:v>7.61267501563063</c:v>
                </c:pt>
                <c:pt idx="383">
                  <c:v>7.6666592040722</c:v>
                </c:pt>
                <c:pt idx="384">
                  <c:v>7.72160867412711</c:v>
                </c:pt>
                <c:pt idx="385">
                  <c:v>7.77755488626871</c:v>
                </c:pt>
                <c:pt idx="386">
                  <c:v>7.83239698844218</c:v>
                </c:pt>
                <c:pt idx="387">
                  <c:v>7.87999936137502</c:v>
                </c:pt>
                <c:pt idx="388">
                  <c:v>7.90328107906443</c:v>
                </c:pt>
                <c:pt idx="389">
                  <c:v>7.92070113481533</c:v>
                </c:pt>
                <c:pt idx="390">
                  <c:v>7.94468042296033</c:v>
                </c:pt>
                <c:pt idx="391">
                  <c:v>7.95879750964406</c:v>
                </c:pt>
                <c:pt idx="392">
                  <c:v>7.95879750964406</c:v>
                </c:pt>
                <c:pt idx="393">
                  <c:v>7.95530964019201</c:v>
                </c:pt>
                <c:pt idx="394">
                  <c:v>7.9941453592054</c:v>
                </c:pt>
                <c:pt idx="395">
                  <c:v>7.9941453592054</c:v>
                </c:pt>
                <c:pt idx="396">
                  <c:v>7.9941453592054</c:v>
                </c:pt>
                <c:pt idx="397">
                  <c:v>7.9941453592054</c:v>
                </c:pt>
                <c:pt idx="398">
                  <c:v>7.9941453592054</c:v>
                </c:pt>
                <c:pt idx="399">
                  <c:v>7.9941453592054</c:v>
                </c:pt>
                <c:pt idx="400">
                  <c:v>7.9941453592054</c:v>
                </c:pt>
                <c:pt idx="401">
                  <c:v>7.9941453592054</c:v>
                </c:pt>
                <c:pt idx="402">
                  <c:v>7.9941453592054</c:v>
                </c:pt>
                <c:pt idx="403">
                  <c:v>7.9941453592054</c:v>
                </c:pt>
                <c:pt idx="404">
                  <c:v>7.9941453592054</c:v>
                </c:pt>
                <c:pt idx="405">
                  <c:v>7.9941453592054</c:v>
                </c:pt>
                <c:pt idx="406">
                  <c:v>7.9941453592054</c:v>
                </c:pt>
                <c:pt idx="407">
                  <c:v>7.9941453592054</c:v>
                </c:pt>
                <c:pt idx="408">
                  <c:v>7.9941453592054</c:v>
                </c:pt>
                <c:pt idx="409">
                  <c:v>7.9941453592054</c:v>
                </c:pt>
                <c:pt idx="410">
                  <c:v>7.9941453592054</c:v>
                </c:pt>
                <c:pt idx="411">
                  <c:v>7.9941453592054</c:v>
                </c:pt>
                <c:pt idx="412">
                  <c:v>7.9941453592054</c:v>
                </c:pt>
                <c:pt idx="413">
                  <c:v>7.9941453592054</c:v>
                </c:pt>
                <c:pt idx="414">
                  <c:v>7.98726228375943</c:v>
                </c:pt>
                <c:pt idx="415">
                  <c:v>7.97962433120551</c:v>
                </c:pt>
                <c:pt idx="416">
                  <c:v>7.95943376772512</c:v>
                </c:pt>
                <c:pt idx="417">
                  <c:v>7.90907530014836</c:v>
                </c:pt>
                <c:pt idx="418">
                  <c:v>7.8675803224704</c:v>
                </c:pt>
                <c:pt idx="419">
                  <c:v>7.82523991058512</c:v>
                </c:pt>
                <c:pt idx="420">
                  <c:v>7.76893437361552</c:v>
                </c:pt>
                <c:pt idx="421">
                  <c:v>7.71364462137729</c:v>
                </c:pt>
                <c:pt idx="422">
                  <c:v>7.65933810816219</c:v>
                </c:pt>
                <c:pt idx="423">
                  <c:v>7.59823415679747</c:v>
                </c:pt>
                <c:pt idx="424">
                  <c:v>7.54476184275407</c:v>
                </c:pt>
                <c:pt idx="425">
                  <c:v>7.49431648437354</c:v>
                </c:pt>
                <c:pt idx="426">
                  <c:v>7.4541907926967</c:v>
                </c:pt>
                <c:pt idx="427">
                  <c:v>7.40354696649773</c:v>
                </c:pt>
                <c:pt idx="428">
                  <c:v>7.35803464542292</c:v>
                </c:pt>
                <c:pt idx="429">
                  <c:v>7.30701885884671</c:v>
                </c:pt>
                <c:pt idx="430">
                  <c:v>7.26280451561712</c:v>
                </c:pt>
                <c:pt idx="431">
                  <c:v>7.19693429123881</c:v>
                </c:pt>
                <c:pt idx="432">
                  <c:v>7.1548491450975</c:v>
                </c:pt>
                <c:pt idx="433">
                  <c:v>7.11480313185266</c:v>
                </c:pt>
                <c:pt idx="434">
                  <c:v>7.07536073418678</c:v>
                </c:pt>
                <c:pt idx="435">
                  <c:v>7.02486725224097</c:v>
                </c:pt>
                <c:pt idx="436">
                  <c:v>6.97912155067129</c:v>
                </c:pt>
                <c:pt idx="437">
                  <c:v>6.92327361196371</c:v>
                </c:pt>
                <c:pt idx="438">
                  <c:v>6.88097246766276</c:v>
                </c:pt>
                <c:pt idx="439">
                  <c:v>6.83580265851788</c:v>
                </c:pt>
                <c:pt idx="440">
                  <c:v>6.79501232525596</c:v>
                </c:pt>
                <c:pt idx="441">
                  <c:v>6.75402305360124</c:v>
                </c:pt>
                <c:pt idx="442">
                  <c:v>6.70587929681624</c:v>
                </c:pt>
                <c:pt idx="443">
                  <c:v>6.6749771051352</c:v>
                </c:pt>
                <c:pt idx="444">
                  <c:v>6.65461793031254</c:v>
                </c:pt>
                <c:pt idx="445">
                  <c:v>6.66047132832801</c:v>
                </c:pt>
                <c:pt idx="446">
                  <c:v>6.67740961172061</c:v>
                </c:pt>
                <c:pt idx="447">
                  <c:v>6.69804953695162</c:v>
                </c:pt>
                <c:pt idx="448">
                  <c:v>6.71150293353122</c:v>
                </c:pt>
                <c:pt idx="449">
                  <c:v>6.71199006022254</c:v>
                </c:pt>
                <c:pt idx="450">
                  <c:v>6.68876099561639</c:v>
                </c:pt>
                <c:pt idx="451">
                  <c:v>6.66047132832801</c:v>
                </c:pt>
                <c:pt idx="452">
                  <c:v>6.62947995961663</c:v>
                </c:pt>
                <c:pt idx="453">
                  <c:v>6.65461793031254</c:v>
                </c:pt>
                <c:pt idx="454">
                  <c:v>6.62947995961663</c:v>
                </c:pt>
                <c:pt idx="455">
                  <c:v>6.62466084416303</c:v>
                </c:pt>
                <c:pt idx="456">
                  <c:v>6.62257423196034</c:v>
                </c:pt>
                <c:pt idx="457">
                  <c:v>6.60653848466984</c:v>
                </c:pt>
                <c:pt idx="458">
                  <c:v>6.57277314335543</c:v>
                </c:pt>
                <c:pt idx="459">
                  <c:v>6.53502039954228</c:v>
                </c:pt>
                <c:pt idx="460">
                  <c:v>6.48457841964083</c:v>
                </c:pt>
                <c:pt idx="461">
                  <c:v>6.44217267384306</c:v>
                </c:pt>
                <c:pt idx="462">
                  <c:v>6.38972327139427</c:v>
                </c:pt>
                <c:pt idx="463">
                  <c:v>6.33570961015463</c:v>
                </c:pt>
                <c:pt idx="464">
                  <c:v>6.28497868633218</c:v>
                </c:pt>
                <c:pt idx="465">
                  <c:v>6.22682806832086</c:v>
                </c:pt>
                <c:pt idx="466">
                  <c:v>6.16757577566421</c:v>
                </c:pt>
                <c:pt idx="467">
                  <c:v>6.10955132577371</c:v>
                </c:pt>
                <c:pt idx="468">
                  <c:v>6.0541464106089</c:v>
                </c:pt>
                <c:pt idx="469">
                  <c:v>5.99975812476835</c:v>
                </c:pt>
                <c:pt idx="470">
                  <c:v>5.94449192593236</c:v>
                </c:pt>
                <c:pt idx="471">
                  <c:v>5.89352983338964</c:v>
                </c:pt>
                <c:pt idx="472">
                  <c:v>5.8434691900925</c:v>
                </c:pt>
                <c:pt idx="473">
                  <c:v>5.7845790296576</c:v>
                </c:pt>
                <c:pt idx="474">
                  <c:v>5.72642907964423</c:v>
                </c:pt>
                <c:pt idx="475">
                  <c:v>5.67308219223876</c:v>
                </c:pt>
                <c:pt idx="476">
                  <c:v>5.62532751942316</c:v>
                </c:pt>
                <c:pt idx="477">
                  <c:v>5.56605969234125</c:v>
                </c:pt>
                <c:pt idx="478">
                  <c:v>5.51267645806159</c:v>
                </c:pt>
                <c:pt idx="479">
                  <c:v>5.45991462842177</c:v>
                </c:pt>
                <c:pt idx="480">
                  <c:v>5.40776538706889</c:v>
                </c:pt>
                <c:pt idx="481">
                  <c:v>5.35467801102134</c:v>
                </c:pt>
                <c:pt idx="482">
                  <c:v>5.30326878750348</c:v>
                </c:pt>
                <c:pt idx="483">
                  <c:v>5.28093682468127</c:v>
                </c:pt>
                <c:pt idx="484">
                  <c:v>5.24932889927405</c:v>
                </c:pt>
                <c:pt idx="485">
                  <c:v>5.28554064826225</c:v>
                </c:pt>
                <c:pt idx="486">
                  <c:v>5.33664300071009</c:v>
                </c:pt>
                <c:pt idx="487">
                  <c:v>5.38660084782434</c:v>
                </c:pt>
                <c:pt idx="488">
                  <c:v>5.44057553902018</c:v>
                </c:pt>
                <c:pt idx="489">
                  <c:v>5.49254249637908</c:v>
                </c:pt>
                <c:pt idx="490">
                  <c:v>5.549612122417</c:v>
                </c:pt>
                <c:pt idx="491">
                  <c:v>5.60372802554941</c:v>
                </c:pt>
                <c:pt idx="492">
                  <c:v>5.64202302867815</c:v>
                </c:pt>
                <c:pt idx="493">
                  <c:v>5.7036057030539</c:v>
                </c:pt>
                <c:pt idx="494">
                  <c:v>5.74943406652709</c:v>
                </c:pt>
                <c:pt idx="495">
                  <c:v>5.80179327349856</c:v>
                </c:pt>
                <c:pt idx="496">
                  <c:v>5.85065664268402</c:v>
                </c:pt>
                <c:pt idx="497">
                  <c:v>5.91140496602556</c:v>
                </c:pt>
                <c:pt idx="498">
                  <c:v>5.95518773285506</c:v>
                </c:pt>
                <c:pt idx="499">
                  <c:v>6.0176673481444</c:v>
                </c:pt>
                <c:pt idx="500">
                  <c:v>6.06319250655296</c:v>
                </c:pt>
                <c:pt idx="501">
                  <c:v>6.10955132577371</c:v>
                </c:pt>
                <c:pt idx="502">
                  <c:v>6.16757577566421</c:v>
                </c:pt>
                <c:pt idx="503">
                  <c:v>6.21626236055006</c:v>
                </c:pt>
                <c:pt idx="504">
                  <c:v>6.28497868633218</c:v>
                </c:pt>
                <c:pt idx="505">
                  <c:v>6.33570961015463</c:v>
                </c:pt>
                <c:pt idx="506">
                  <c:v>6.38742391372853</c:v>
                </c:pt>
                <c:pt idx="507">
                  <c:v>6.44015046997829</c:v>
                </c:pt>
                <c:pt idx="508">
                  <c:v>6.49391929331376</c:v>
                </c:pt>
                <c:pt idx="509">
                  <c:v>6.54876159660387</c:v>
                </c:pt>
                <c:pt idx="510">
                  <c:v>6.60470985159708</c:v>
                </c:pt>
                <c:pt idx="511">
                  <c:v>6.66179785303426</c:v>
                </c:pt>
                <c:pt idx="512">
                  <c:v>6.7200607867203</c:v>
                </c:pt>
                <c:pt idx="513">
                  <c:v>6.75883390242094</c:v>
                </c:pt>
                <c:pt idx="514">
                  <c:v>6.81936424411768</c:v>
                </c:pt>
                <c:pt idx="515">
                  <c:v>6.8838179340097</c:v>
                </c:pt>
                <c:pt idx="516">
                  <c:v>6.92319123895292</c:v>
                </c:pt>
                <c:pt idx="517">
                  <c:v>6.95319296188719</c:v>
                </c:pt>
                <c:pt idx="518">
                  <c:v>6.98577595413595</c:v>
                </c:pt>
                <c:pt idx="519">
                  <c:v>7.02721513338464</c:v>
                </c:pt>
                <c:pt idx="520">
                  <c:v>7.0636512288742</c:v>
                </c:pt>
                <c:pt idx="521">
                  <c:v>7.11881828317946</c:v>
                </c:pt>
                <c:pt idx="522">
                  <c:v>7.1641042704337</c:v>
                </c:pt>
                <c:pt idx="523">
                  <c:v>7.23094002808918</c:v>
                </c:pt>
                <c:pt idx="524">
                  <c:v>7.28230812450309</c:v>
                </c:pt>
                <c:pt idx="525">
                  <c:v>7.33043044344987</c:v>
                </c:pt>
                <c:pt idx="526">
                  <c:v>7.3793376731897</c:v>
                </c:pt>
                <c:pt idx="527">
                  <c:v>7.45134101650767</c:v>
                </c:pt>
                <c:pt idx="528">
                  <c:v>7.50201310968525</c:v>
                </c:pt>
                <c:pt idx="529">
                  <c:v>7.55355154328937</c:v>
                </c:pt>
                <c:pt idx="530">
                  <c:v>7.60598368856006</c:v>
                </c:pt>
                <c:pt idx="531">
                  <c:v>7.65933810816219</c:v>
                </c:pt>
                <c:pt idx="532">
                  <c:v>7.69640628977323</c:v>
                </c:pt>
                <c:pt idx="533">
                  <c:v>7.75886230667385</c:v>
                </c:pt>
                <c:pt idx="534">
                  <c:v>7.81167787294173</c:v>
                </c:pt>
                <c:pt idx="535">
                  <c:v>7.84879417751443</c:v>
                </c:pt>
                <c:pt idx="536">
                  <c:v>7.8914970329611</c:v>
                </c:pt>
                <c:pt idx="537">
                  <c:v>7.92372350651424</c:v>
                </c:pt>
                <c:pt idx="538">
                  <c:v>7.93542818623948</c:v>
                </c:pt>
                <c:pt idx="539">
                  <c:v>7.94393794463938</c:v>
                </c:pt>
                <c:pt idx="540">
                  <c:v>7.95879750964406</c:v>
                </c:pt>
                <c:pt idx="541">
                  <c:v>7.95530964019201</c:v>
                </c:pt>
                <c:pt idx="542">
                  <c:v>7.95530964019201</c:v>
                </c:pt>
                <c:pt idx="543">
                  <c:v>7.9941453592054</c:v>
                </c:pt>
                <c:pt idx="544">
                  <c:v>7.9941453592054</c:v>
                </c:pt>
                <c:pt idx="545">
                  <c:v>7.9941453592054</c:v>
                </c:pt>
                <c:pt idx="546">
                  <c:v>7.9941453592054</c:v>
                </c:pt>
                <c:pt idx="547">
                  <c:v>7.9941453592054</c:v>
                </c:pt>
                <c:pt idx="548">
                  <c:v>7.9941453592054</c:v>
                </c:pt>
                <c:pt idx="549">
                  <c:v>7.9941453592054</c:v>
                </c:pt>
                <c:pt idx="550">
                  <c:v>7.9941453592054</c:v>
                </c:pt>
                <c:pt idx="551">
                  <c:v>7.9941453592054</c:v>
                </c:pt>
                <c:pt idx="552">
                  <c:v>7.9941453592054</c:v>
                </c:pt>
                <c:pt idx="553">
                  <c:v>7.9941453592054</c:v>
                </c:pt>
                <c:pt idx="554">
                  <c:v>7.9941453592054</c:v>
                </c:pt>
                <c:pt idx="555">
                  <c:v>7.9941453592054</c:v>
                </c:pt>
                <c:pt idx="556">
                  <c:v>7.9941453592054</c:v>
                </c:pt>
                <c:pt idx="557">
                  <c:v>7.9941453592054</c:v>
                </c:pt>
                <c:pt idx="558">
                  <c:v>7.9941453592054</c:v>
                </c:pt>
                <c:pt idx="559">
                  <c:v>7.9941453592054</c:v>
                </c:pt>
                <c:pt idx="560">
                  <c:v>7.9941453592054</c:v>
                </c:pt>
                <c:pt idx="561">
                  <c:v>7.9941453592054</c:v>
                </c:pt>
                <c:pt idx="562">
                  <c:v>7.9941453592054</c:v>
                </c:pt>
                <c:pt idx="563">
                  <c:v>7.9941453592054</c:v>
                </c:pt>
                <c:pt idx="564">
                  <c:v>7.9941453592054</c:v>
                </c:pt>
                <c:pt idx="565">
                  <c:v>7.9941453592054</c:v>
                </c:pt>
                <c:pt idx="566">
                  <c:v>7.9941453592054</c:v>
                </c:pt>
                <c:pt idx="567">
                  <c:v>7.9941453592054</c:v>
                </c:pt>
                <c:pt idx="568">
                  <c:v>7.9941453592054</c:v>
                </c:pt>
                <c:pt idx="569">
                  <c:v>7.9941453592054</c:v>
                </c:pt>
                <c:pt idx="570">
                  <c:v>7.9941453592054</c:v>
                </c:pt>
                <c:pt idx="571">
                  <c:v>7.9941453592054</c:v>
                </c:pt>
                <c:pt idx="572">
                  <c:v>7.9941453592054</c:v>
                </c:pt>
                <c:pt idx="573">
                  <c:v>7.9941453592054</c:v>
                </c:pt>
                <c:pt idx="574">
                  <c:v>7.9941453592054</c:v>
                </c:pt>
                <c:pt idx="575">
                  <c:v>7.9941453592054</c:v>
                </c:pt>
                <c:pt idx="576">
                  <c:v>7.9941453592054</c:v>
                </c:pt>
                <c:pt idx="577">
                  <c:v>7.9941453592054</c:v>
                </c:pt>
                <c:pt idx="578">
                  <c:v>7.9941453592054</c:v>
                </c:pt>
                <c:pt idx="579">
                  <c:v>7.9941453592054</c:v>
                </c:pt>
                <c:pt idx="580">
                  <c:v>7.9941453592054</c:v>
                </c:pt>
                <c:pt idx="581">
                  <c:v>7.9941453592054</c:v>
                </c:pt>
                <c:pt idx="582">
                  <c:v>7.9941453592054</c:v>
                </c:pt>
                <c:pt idx="583">
                  <c:v>7.9941453592054</c:v>
                </c:pt>
                <c:pt idx="584">
                  <c:v>7.9941453592054</c:v>
                </c:pt>
                <c:pt idx="585">
                  <c:v>7.9941453592054</c:v>
                </c:pt>
                <c:pt idx="586">
                  <c:v>7.9941453592054</c:v>
                </c:pt>
                <c:pt idx="587">
                  <c:v>7.9941453592054</c:v>
                </c:pt>
                <c:pt idx="588">
                  <c:v>7.9941453592054</c:v>
                </c:pt>
                <c:pt idx="589">
                  <c:v>7.9941453592054</c:v>
                </c:pt>
                <c:pt idx="590">
                  <c:v>7.9941453592054</c:v>
                </c:pt>
                <c:pt idx="591">
                  <c:v>7.9941453592054</c:v>
                </c:pt>
                <c:pt idx="592">
                  <c:v>7.9941453592054</c:v>
                </c:pt>
                <c:pt idx="593">
                  <c:v>7.9941453592054</c:v>
                </c:pt>
                <c:pt idx="594">
                  <c:v>7.9941453592054</c:v>
                </c:pt>
                <c:pt idx="595">
                  <c:v>7.9941453592054</c:v>
                </c:pt>
                <c:pt idx="596">
                  <c:v>7.9941453592054</c:v>
                </c:pt>
                <c:pt idx="597">
                  <c:v>7.9941453592054</c:v>
                </c:pt>
                <c:pt idx="598">
                  <c:v>7.9941453592054</c:v>
                </c:pt>
                <c:pt idx="599">
                  <c:v>7.9941453592054</c:v>
                </c:pt>
                <c:pt idx="600">
                  <c:v>7.9941453592054</c:v>
                </c:pt>
                <c:pt idx="601">
                  <c:v>7.9941453592054</c:v>
                </c:pt>
                <c:pt idx="602">
                  <c:v>7.9941453592054</c:v>
                </c:pt>
                <c:pt idx="603">
                  <c:v>7.9941453592054</c:v>
                </c:pt>
                <c:pt idx="604">
                  <c:v>7.9941453592054</c:v>
                </c:pt>
                <c:pt idx="605">
                  <c:v>7.9941453592054</c:v>
                </c:pt>
                <c:pt idx="606">
                  <c:v>7.9941453592054</c:v>
                </c:pt>
                <c:pt idx="607">
                  <c:v>7.9941453592054</c:v>
                </c:pt>
                <c:pt idx="608">
                  <c:v>7.9941453592054</c:v>
                </c:pt>
                <c:pt idx="609">
                  <c:v>7.9941453592054</c:v>
                </c:pt>
                <c:pt idx="610">
                  <c:v>7.9941453592054</c:v>
                </c:pt>
                <c:pt idx="611">
                  <c:v>7.9941453592054</c:v>
                </c:pt>
                <c:pt idx="612">
                  <c:v>7.9941453592054</c:v>
                </c:pt>
                <c:pt idx="613">
                  <c:v>7.9941453592054</c:v>
                </c:pt>
                <c:pt idx="614">
                  <c:v>7.9941453592054</c:v>
                </c:pt>
                <c:pt idx="615">
                  <c:v>7.9941453592054</c:v>
                </c:pt>
                <c:pt idx="616">
                  <c:v>7.9941453592054</c:v>
                </c:pt>
                <c:pt idx="617">
                  <c:v>7.9941453592054</c:v>
                </c:pt>
                <c:pt idx="618">
                  <c:v>7.9941453592054</c:v>
                </c:pt>
                <c:pt idx="619">
                  <c:v>7.9941453592054</c:v>
                </c:pt>
                <c:pt idx="620">
                  <c:v>7.9941453592054</c:v>
                </c:pt>
                <c:pt idx="621">
                  <c:v>7.94508039753731</c:v>
                </c:pt>
                <c:pt idx="622">
                  <c:v>7.94508039753731</c:v>
                </c:pt>
                <c:pt idx="623">
                  <c:v>7.95530964019201</c:v>
                </c:pt>
                <c:pt idx="624">
                  <c:v>7.95530964019201</c:v>
                </c:pt>
                <c:pt idx="625">
                  <c:v>7.94508039753731</c:v>
                </c:pt>
                <c:pt idx="626">
                  <c:v>7.94508039753731</c:v>
                </c:pt>
                <c:pt idx="627">
                  <c:v>7.93968321427274</c:v>
                </c:pt>
                <c:pt idx="628">
                  <c:v>7.93542818623948</c:v>
                </c:pt>
                <c:pt idx="629">
                  <c:v>7.92372350651424</c:v>
                </c:pt>
                <c:pt idx="630">
                  <c:v>7.89901833535414</c:v>
                </c:pt>
                <c:pt idx="631">
                  <c:v>7.86701295081812</c:v>
                </c:pt>
                <c:pt idx="632">
                  <c:v>7.82327540773688</c:v>
                </c:pt>
                <c:pt idx="633">
                  <c:v>7.77866213689611</c:v>
                </c:pt>
                <c:pt idx="634">
                  <c:v>7.72591554467467</c:v>
                </c:pt>
                <c:pt idx="635">
                  <c:v>7.68389837989552</c:v>
                </c:pt>
                <c:pt idx="636">
                  <c:v>7.6351911004478</c:v>
                </c:pt>
                <c:pt idx="637">
                  <c:v>7.59720614145455</c:v>
                </c:pt>
                <c:pt idx="638">
                  <c:v>7.54877452739744</c:v>
                </c:pt>
                <c:pt idx="639">
                  <c:v>7.50366943728004</c:v>
                </c:pt>
                <c:pt idx="640">
                  <c:v>7.44768785612772</c:v>
                </c:pt>
                <c:pt idx="641">
                  <c:v>7.3991732610545</c:v>
                </c:pt>
                <c:pt idx="642">
                  <c:v>7.34530351797605</c:v>
                </c:pt>
                <c:pt idx="643">
                  <c:v>7.28764505158274</c:v>
                </c:pt>
                <c:pt idx="644">
                  <c:v>7.22857724625083</c:v>
                </c:pt>
                <c:pt idx="645">
                  <c:v>7.18071510087794</c:v>
                </c:pt>
                <c:pt idx="646">
                  <c:v>7.11565948207427</c:v>
                </c:pt>
                <c:pt idx="647">
                  <c:v>7.0788362487404</c:v>
                </c:pt>
                <c:pt idx="648">
                  <c:v>7.04658550355544</c:v>
                </c:pt>
                <c:pt idx="649">
                  <c:v>7.0204198616009</c:v>
                </c:pt>
                <c:pt idx="650">
                  <c:v>7.03104052362946</c:v>
                </c:pt>
                <c:pt idx="651">
                  <c:v>7.01244250793547</c:v>
                </c:pt>
                <c:pt idx="652">
                  <c:v>7.02716103002702</c:v>
                </c:pt>
                <c:pt idx="653">
                  <c:v>7.02258781687001</c:v>
                </c:pt>
                <c:pt idx="654">
                  <c:v>7.0522215322455</c:v>
                </c:pt>
                <c:pt idx="655">
                  <c:v>7.08372021113645</c:v>
                </c:pt>
                <c:pt idx="656">
                  <c:v>7.10295167065279</c:v>
                </c:pt>
                <c:pt idx="657">
                  <c:v>7.11259602083202</c:v>
                </c:pt>
                <c:pt idx="658">
                  <c:v>7.11259602083202</c:v>
                </c:pt>
                <c:pt idx="659">
                  <c:v>7.11259602083202</c:v>
                </c:pt>
                <c:pt idx="660">
                  <c:v>7.11259602083202</c:v>
                </c:pt>
                <c:pt idx="661">
                  <c:v>7.10386831889317</c:v>
                </c:pt>
                <c:pt idx="662">
                  <c:v>7.12107632712081</c:v>
                </c:pt>
                <c:pt idx="663">
                  <c:v>7.13467083663918</c:v>
                </c:pt>
                <c:pt idx="664">
                  <c:v>7.15841140101612</c:v>
                </c:pt>
                <c:pt idx="665">
                  <c:v>7.19436493823583</c:v>
                </c:pt>
                <c:pt idx="666">
                  <c:v>7.22466955858799</c:v>
                </c:pt>
                <c:pt idx="667">
                  <c:v>7.27773235026624</c:v>
                </c:pt>
                <c:pt idx="668">
                  <c:v>7.33043044344987</c:v>
                </c:pt>
                <c:pt idx="669">
                  <c:v>7.3793376731897</c:v>
                </c:pt>
                <c:pt idx="670">
                  <c:v>7.42905360915658</c:v>
                </c:pt>
                <c:pt idx="671">
                  <c:v>7.47960304385884</c:v>
                </c:pt>
                <c:pt idx="672">
                  <c:v>7.53101181937094</c:v>
                </c:pt>
                <c:pt idx="673">
                  <c:v>7.58330688316947</c:v>
                </c:pt>
                <c:pt idx="674">
                  <c:v>7.63651634756476</c:v>
                </c:pt>
                <c:pt idx="675">
                  <c:v>7.69640628977323</c:v>
                </c:pt>
                <c:pt idx="676">
                  <c:v>7.75214926588784</c:v>
                </c:pt>
                <c:pt idx="677">
                  <c:v>7.80075373669663</c:v>
                </c:pt>
                <c:pt idx="678">
                  <c:v>7.85338440624037</c:v>
                </c:pt>
                <c:pt idx="679">
                  <c:v>7.8914970329611</c:v>
                </c:pt>
                <c:pt idx="680">
                  <c:v>7.92372350651424</c:v>
                </c:pt>
                <c:pt idx="681">
                  <c:v>7.93542818623948</c:v>
                </c:pt>
                <c:pt idx="682">
                  <c:v>7.94393794463938</c:v>
                </c:pt>
                <c:pt idx="683">
                  <c:v>7.95879750964406</c:v>
                </c:pt>
                <c:pt idx="684">
                  <c:v>7.95530964019201</c:v>
                </c:pt>
                <c:pt idx="685">
                  <c:v>7.9941453592054</c:v>
                </c:pt>
                <c:pt idx="686">
                  <c:v>7.9941453592054</c:v>
                </c:pt>
                <c:pt idx="687">
                  <c:v>7.93968321427274</c:v>
                </c:pt>
                <c:pt idx="688">
                  <c:v>7.98726228375943</c:v>
                </c:pt>
                <c:pt idx="689">
                  <c:v>7.95884446949082</c:v>
                </c:pt>
                <c:pt idx="690">
                  <c:v>7.9505042967928</c:v>
                </c:pt>
                <c:pt idx="691">
                  <c:v>7.91992996644457</c:v>
                </c:pt>
                <c:pt idx="692">
                  <c:v>7.87865822544188</c:v>
                </c:pt>
                <c:pt idx="693">
                  <c:v>7.83773425067341</c:v>
                </c:pt>
                <c:pt idx="694">
                  <c:v>7.8020283284126</c:v>
                </c:pt>
                <c:pt idx="695">
                  <c:v>7.77871765194076</c:v>
                </c:pt>
                <c:pt idx="696">
                  <c:v>7.74305700677676</c:v>
                </c:pt>
                <c:pt idx="697">
                  <c:v>7.71601255920047</c:v>
                </c:pt>
                <c:pt idx="698">
                  <c:v>7.68072803990657</c:v>
                </c:pt>
                <c:pt idx="699">
                  <c:v>7.64001397414595</c:v>
                </c:pt>
                <c:pt idx="700">
                  <c:v>7.59964162653392</c:v>
                </c:pt>
                <c:pt idx="701">
                  <c:v>7.56299978913217</c:v>
                </c:pt>
                <c:pt idx="702">
                  <c:v>7.50201310968525</c:v>
                </c:pt>
                <c:pt idx="703">
                  <c:v>7.45759796773998</c:v>
                </c:pt>
                <c:pt idx="704">
                  <c:v>7.39840023901832</c:v>
                </c:pt>
                <c:pt idx="705">
                  <c:v>7.32587037697557</c:v>
                </c:pt>
                <c:pt idx="706">
                  <c:v>7.25496642675873</c:v>
                </c:pt>
                <c:pt idx="707">
                  <c:v>7.18855464686968</c:v>
                </c:pt>
                <c:pt idx="708">
                  <c:v>7.13952052010577</c:v>
                </c:pt>
                <c:pt idx="709">
                  <c:v>7.08046759845893</c:v>
                </c:pt>
                <c:pt idx="710">
                  <c:v>7.02085231579039</c:v>
                </c:pt>
                <c:pt idx="711">
                  <c:v>6.96980992707565</c:v>
                </c:pt>
                <c:pt idx="712">
                  <c:v>6.91296553944362</c:v>
                </c:pt>
                <c:pt idx="713">
                  <c:v>6.85167946705657</c:v>
                </c:pt>
                <c:pt idx="714">
                  <c:v>6.79993466218973</c:v>
                </c:pt>
                <c:pt idx="715">
                  <c:v>6.74436832643096</c:v>
                </c:pt>
                <c:pt idx="716">
                  <c:v>6.68807376517569</c:v>
                </c:pt>
                <c:pt idx="717">
                  <c:v>6.63738437533611</c:v>
                </c:pt>
                <c:pt idx="718">
                  <c:v>6.58172326699361</c:v>
                </c:pt>
                <c:pt idx="719">
                  <c:v>6.53438346971376</c:v>
                </c:pt>
                <c:pt idx="720">
                  <c:v>6.47369457348084</c:v>
                </c:pt>
                <c:pt idx="721">
                  <c:v>6.42227977822949</c:v>
                </c:pt>
                <c:pt idx="722">
                  <c:v>6.38508347188809</c:v>
                </c:pt>
                <c:pt idx="723">
                  <c:v>6.35613691946623</c:v>
                </c:pt>
                <c:pt idx="724">
                  <c:v>6.33810961796664</c:v>
                </c:pt>
                <c:pt idx="725">
                  <c:v>6.33142815265122</c:v>
                </c:pt>
                <c:pt idx="726">
                  <c:v>6.35205469920785</c:v>
                </c:pt>
                <c:pt idx="727">
                  <c:v>6.33810961796664</c:v>
                </c:pt>
                <c:pt idx="728">
                  <c:v>6.33810961796664</c:v>
                </c:pt>
                <c:pt idx="729">
                  <c:v>6.35645794159643</c:v>
                </c:pt>
                <c:pt idx="730">
                  <c:v>6.33142815265122</c:v>
                </c:pt>
                <c:pt idx="731">
                  <c:v>6.32648147376409</c:v>
                </c:pt>
                <c:pt idx="732">
                  <c:v>6.31191002720514</c:v>
                </c:pt>
                <c:pt idx="733">
                  <c:v>6.28632054503778</c:v>
                </c:pt>
                <c:pt idx="734">
                  <c:v>6.26599182341663</c:v>
                </c:pt>
                <c:pt idx="735">
                  <c:v>6.23191075007746</c:v>
                </c:pt>
                <c:pt idx="736">
                  <c:v>6.20688893170247</c:v>
                </c:pt>
                <c:pt idx="737">
                  <c:v>6.16696109279456</c:v>
                </c:pt>
                <c:pt idx="738">
                  <c:v>6.11901562417334</c:v>
                </c:pt>
                <c:pt idx="739">
                  <c:v>6.07287917285049</c:v>
                </c:pt>
                <c:pt idx="740">
                  <c:v>6.0176673481444</c:v>
                </c:pt>
                <c:pt idx="741">
                  <c:v>5.9631678413239</c:v>
                </c:pt>
                <c:pt idx="742">
                  <c:v>5.91140496602556</c:v>
                </c:pt>
                <c:pt idx="743">
                  <c:v>5.85065664268402</c:v>
                </c:pt>
                <c:pt idx="744">
                  <c:v>5.80179327349856</c:v>
                </c:pt>
                <c:pt idx="745">
                  <c:v>5.74374684822947</c:v>
                </c:pt>
                <c:pt idx="746">
                  <c:v>5.69109436451549</c:v>
                </c:pt>
                <c:pt idx="747">
                  <c:v>5.64202302867815</c:v>
                </c:pt>
                <c:pt idx="748">
                  <c:v>5.58715740353274</c:v>
                </c:pt>
                <c:pt idx="749">
                  <c:v>5.52900277139656</c:v>
                </c:pt>
                <c:pt idx="750">
                  <c:v>5.47633568265743</c:v>
                </c:pt>
                <c:pt idx="751">
                  <c:v>5.42135515860539</c:v>
                </c:pt>
                <c:pt idx="752">
                  <c:v>5.37074236041589</c:v>
                </c:pt>
                <c:pt idx="753">
                  <c:v>5.31870598545468</c:v>
                </c:pt>
                <c:pt idx="754">
                  <c:v>5.27001596199184</c:v>
                </c:pt>
                <c:pt idx="755">
                  <c:v>5.22071500976614</c:v>
                </c:pt>
                <c:pt idx="756">
                  <c:v>5.15782132969809</c:v>
                </c:pt>
                <c:pt idx="757">
                  <c:v>5.1120739156079</c:v>
                </c:pt>
                <c:pt idx="758">
                  <c:v>5.05212095233065</c:v>
                </c:pt>
                <c:pt idx="759">
                  <c:v>5.00849303010485</c:v>
                </c:pt>
                <c:pt idx="760">
                  <c:v>4.95172252855032</c:v>
                </c:pt>
                <c:pt idx="761">
                  <c:v>4.90564003633794</c:v>
                </c:pt>
                <c:pt idx="762">
                  <c:v>4.85538422122496</c:v>
                </c:pt>
                <c:pt idx="763">
                  <c:v>4.80263456926682</c:v>
                </c:pt>
                <c:pt idx="764">
                  <c:v>4.75615425790112</c:v>
                </c:pt>
                <c:pt idx="765">
                  <c:v>4.70900926705386</c:v>
                </c:pt>
                <c:pt idx="766">
                  <c:v>4.6631831532354</c:v>
                </c:pt>
                <c:pt idx="767">
                  <c:v>4.61102543299017</c:v>
                </c:pt>
                <c:pt idx="768">
                  <c:v>4.56639504933469</c:v>
                </c:pt>
                <c:pt idx="769">
                  <c:v>4.52186351535668</c:v>
                </c:pt>
                <c:pt idx="770">
                  <c:v>4.49496179697089</c:v>
                </c:pt>
                <c:pt idx="771">
                  <c:v>4.48978542151142</c:v>
                </c:pt>
                <c:pt idx="772">
                  <c:v>4.49893966253117</c:v>
                </c:pt>
                <c:pt idx="773">
                  <c:v>4.50912375914534</c:v>
                </c:pt>
                <c:pt idx="774">
                  <c:v>4.5309288704048</c:v>
                </c:pt>
                <c:pt idx="775">
                  <c:v>4.55627400920315</c:v>
                </c:pt>
                <c:pt idx="776">
                  <c:v>4.5769557983283</c:v>
                </c:pt>
                <c:pt idx="777">
                  <c:v>4.59732215920372</c:v>
                </c:pt>
                <c:pt idx="778">
                  <c:v>4.59668818092183</c:v>
                </c:pt>
                <c:pt idx="779">
                  <c:v>4.60349878371403</c:v>
                </c:pt>
                <c:pt idx="780">
                  <c:v>4.6296369049815</c:v>
                </c:pt>
                <c:pt idx="781">
                  <c:v>4.65958108609679</c:v>
                </c:pt>
                <c:pt idx="782">
                  <c:v>4.71496241663517</c:v>
                </c:pt>
                <c:pt idx="783">
                  <c:v>4.75130888377042</c:v>
                </c:pt>
                <c:pt idx="784">
                  <c:v>4.80535064045192</c:v>
                </c:pt>
                <c:pt idx="785">
                  <c:v>4.85251512125504</c:v>
                </c:pt>
                <c:pt idx="786">
                  <c:v>4.88658852342697</c:v>
                </c:pt>
                <c:pt idx="787">
                  <c:v>4.9194269709733</c:v>
                </c:pt>
                <c:pt idx="788">
                  <c:v>4.96224239773749</c:v>
                </c:pt>
                <c:pt idx="789">
                  <c:v>4.99623615536956</c:v>
                </c:pt>
                <c:pt idx="790">
                  <c:v>5.03369453890501</c:v>
                </c:pt>
                <c:pt idx="791">
                  <c:v>5.06525862899356</c:v>
                </c:pt>
                <c:pt idx="792">
                  <c:v>5.0956046208653</c:v>
                </c:pt>
                <c:pt idx="793">
                  <c:v>5.10182639947092</c:v>
                </c:pt>
                <c:pt idx="794">
                  <c:v>5.14253505765505</c:v>
                </c:pt>
                <c:pt idx="795">
                  <c:v>5.15482012734307</c:v>
                </c:pt>
                <c:pt idx="796">
                  <c:v>5.15777386126781</c:v>
                </c:pt>
                <c:pt idx="797">
                  <c:v>5.16703058280922</c:v>
                </c:pt>
                <c:pt idx="798">
                  <c:v>5.16703058280922</c:v>
                </c:pt>
                <c:pt idx="799">
                  <c:v>5.17175296492662</c:v>
                </c:pt>
                <c:pt idx="800">
                  <c:v>5.18436221825182</c:v>
                </c:pt>
                <c:pt idx="801">
                  <c:v>5.16771278173876</c:v>
                </c:pt>
                <c:pt idx="802">
                  <c:v>5.20709527642591</c:v>
                </c:pt>
                <c:pt idx="803">
                  <c:v>5.21804949699248</c:v>
                </c:pt>
                <c:pt idx="804">
                  <c:v>5.23349537627644</c:v>
                </c:pt>
                <c:pt idx="805">
                  <c:v>5.25440615603681</c:v>
                </c:pt>
                <c:pt idx="806">
                  <c:v>5.27624585447763</c:v>
                </c:pt>
                <c:pt idx="807">
                  <c:v>5.30153531755672</c:v>
                </c:pt>
                <c:pt idx="808">
                  <c:v>5.3359866077266</c:v>
                </c:pt>
                <c:pt idx="809">
                  <c:v>5.36494088090756</c:v>
                </c:pt>
                <c:pt idx="810">
                  <c:v>5.39718822584603</c:v>
                </c:pt>
                <c:pt idx="811">
                  <c:v>5.42852701911376</c:v>
                </c:pt>
                <c:pt idx="812">
                  <c:v>5.45732414278762</c:v>
                </c:pt>
                <c:pt idx="813">
                  <c:v>5.49254249637908</c:v>
                </c:pt>
                <c:pt idx="814">
                  <c:v>5.549612122417</c:v>
                </c:pt>
                <c:pt idx="815">
                  <c:v>5.60372802554941</c:v>
                </c:pt>
                <c:pt idx="816">
                  <c:v>5.6641381988742</c:v>
                </c:pt>
                <c:pt idx="817">
                  <c:v>5.7036057030539</c:v>
                </c:pt>
                <c:pt idx="818">
                  <c:v>5.7608284440826</c:v>
                </c:pt>
                <c:pt idx="819">
                  <c:v>5.80852816851484</c:v>
                </c:pt>
                <c:pt idx="820">
                  <c:v>5.86838912937554</c:v>
                </c:pt>
                <c:pt idx="821">
                  <c:v>5.91140496602556</c:v>
                </c:pt>
                <c:pt idx="822">
                  <c:v>5.97295356362027</c:v>
                </c:pt>
                <c:pt idx="823">
                  <c:v>6.0176673481444</c:v>
                </c:pt>
                <c:pt idx="824">
                  <c:v>6.07287917285049</c:v>
                </c:pt>
                <c:pt idx="825">
                  <c:v>6.11978963010738</c:v>
                </c:pt>
                <c:pt idx="826">
                  <c:v>6.17755402585885</c:v>
                </c:pt>
                <c:pt idx="827">
                  <c:v>6.23520335706819</c:v>
                </c:pt>
                <c:pt idx="828">
                  <c:v>6.28497868633218</c:v>
                </c:pt>
                <c:pt idx="829">
                  <c:v>6.33570961015463</c:v>
                </c:pt>
                <c:pt idx="830">
                  <c:v>6.38742391372853</c:v>
                </c:pt>
                <c:pt idx="831">
                  <c:v>6.44015046997829</c:v>
                </c:pt>
                <c:pt idx="832">
                  <c:v>6.49391929331376</c:v>
                </c:pt>
                <c:pt idx="833">
                  <c:v>6.54876159660387</c:v>
                </c:pt>
                <c:pt idx="834">
                  <c:v>6.60470985159708</c:v>
                </c:pt>
                <c:pt idx="835">
                  <c:v>6.66179785303426</c:v>
                </c:pt>
                <c:pt idx="836">
                  <c:v>6.7200607867203</c:v>
                </c:pt>
                <c:pt idx="837">
                  <c:v>6.77953530184218</c:v>
                </c:pt>
                <c:pt idx="838">
                  <c:v>6.84025958784619</c:v>
                </c:pt>
                <c:pt idx="839">
                  <c:v>6.88118055530582</c:v>
                </c:pt>
                <c:pt idx="840">
                  <c:v>6.94224064187311</c:v>
                </c:pt>
                <c:pt idx="841">
                  <c:v>7.00750355473489</c:v>
                </c:pt>
                <c:pt idx="842">
                  <c:v>7.05085300099515</c:v>
                </c:pt>
                <c:pt idx="843">
                  <c:v>7.11881828317946</c:v>
                </c:pt>
                <c:pt idx="844">
                  <c:v>7.1641042704337</c:v>
                </c:pt>
                <c:pt idx="845">
                  <c:v>7.21009365811106</c:v>
                </c:pt>
                <c:pt idx="846">
                  <c:v>7.27773235026624</c:v>
                </c:pt>
                <c:pt idx="847">
                  <c:v>7.32527500710754</c:v>
                </c:pt>
                <c:pt idx="848">
                  <c:v>7.3793376731897</c:v>
                </c:pt>
                <c:pt idx="849">
                  <c:v>7.42905360915658</c:v>
                </c:pt>
                <c:pt idx="850">
                  <c:v>7.47960304385884</c:v>
                </c:pt>
                <c:pt idx="851">
                  <c:v>7.53101181937094</c:v>
                </c:pt>
                <c:pt idx="852">
                  <c:v>7.58330688316947</c:v>
                </c:pt>
                <c:pt idx="853">
                  <c:v>7.63651634756476</c:v>
                </c:pt>
                <c:pt idx="854">
                  <c:v>7.69066955300115</c:v>
                </c:pt>
                <c:pt idx="855">
                  <c:v>7.74579713552264</c:v>
                </c:pt>
                <c:pt idx="856">
                  <c:v>7.79444391392941</c:v>
                </c:pt>
                <c:pt idx="857">
                  <c:v>7.84879417751443</c:v>
                </c:pt>
                <c:pt idx="858">
                  <c:v>7.8914970329611</c:v>
                </c:pt>
                <c:pt idx="859">
                  <c:v>7.92372350651424</c:v>
                </c:pt>
                <c:pt idx="860">
                  <c:v>7.93542818623948</c:v>
                </c:pt>
                <c:pt idx="861">
                  <c:v>7.94393794463938</c:v>
                </c:pt>
                <c:pt idx="862">
                  <c:v>7.95879750964406</c:v>
                </c:pt>
                <c:pt idx="863">
                  <c:v>7.95530964019201</c:v>
                </c:pt>
                <c:pt idx="864">
                  <c:v>7.95530964019201</c:v>
                </c:pt>
                <c:pt idx="865">
                  <c:v>7.9941453592054</c:v>
                </c:pt>
                <c:pt idx="866">
                  <c:v>7.9941453592054</c:v>
                </c:pt>
                <c:pt idx="867">
                  <c:v>7.9941453592054</c:v>
                </c:pt>
                <c:pt idx="868">
                  <c:v>7.9941453592054</c:v>
                </c:pt>
                <c:pt idx="869">
                  <c:v>7.9941453592054</c:v>
                </c:pt>
                <c:pt idx="870">
                  <c:v>7.9941453592054</c:v>
                </c:pt>
                <c:pt idx="871">
                  <c:v>7.9941453592054</c:v>
                </c:pt>
                <c:pt idx="872">
                  <c:v>7.9941453592054</c:v>
                </c:pt>
                <c:pt idx="873">
                  <c:v>7.9941453592054</c:v>
                </c:pt>
                <c:pt idx="874">
                  <c:v>7.9941453592054</c:v>
                </c:pt>
                <c:pt idx="875">
                  <c:v>7.9941453592054</c:v>
                </c:pt>
                <c:pt idx="876">
                  <c:v>7.9941453592054</c:v>
                </c:pt>
                <c:pt idx="877">
                  <c:v>7.9941453592054</c:v>
                </c:pt>
                <c:pt idx="878">
                  <c:v>7.9941453592054</c:v>
                </c:pt>
                <c:pt idx="879">
                  <c:v>7.9941453592054</c:v>
                </c:pt>
                <c:pt idx="880">
                  <c:v>7.9941453592054</c:v>
                </c:pt>
                <c:pt idx="881">
                  <c:v>7.9941453592054</c:v>
                </c:pt>
                <c:pt idx="882">
                  <c:v>7.9941453592054</c:v>
                </c:pt>
                <c:pt idx="883">
                  <c:v>7.9941453592054</c:v>
                </c:pt>
                <c:pt idx="884">
                  <c:v>7.9941453592054</c:v>
                </c:pt>
                <c:pt idx="885">
                  <c:v>7.9941453592054</c:v>
                </c:pt>
                <c:pt idx="886">
                  <c:v>7.9941453592054</c:v>
                </c:pt>
                <c:pt idx="887">
                  <c:v>7.9941453592054</c:v>
                </c:pt>
                <c:pt idx="888">
                  <c:v>7.9941453592054</c:v>
                </c:pt>
                <c:pt idx="889">
                  <c:v>7.9941453592054</c:v>
                </c:pt>
                <c:pt idx="890">
                  <c:v>7.9941453592054</c:v>
                </c:pt>
                <c:pt idx="891">
                  <c:v>7.9941453592054</c:v>
                </c:pt>
                <c:pt idx="892">
                  <c:v>7.9941453592054</c:v>
                </c:pt>
                <c:pt idx="893">
                  <c:v>7.9941453592054</c:v>
                </c:pt>
                <c:pt idx="894">
                  <c:v>7.9941453592054</c:v>
                </c:pt>
                <c:pt idx="895">
                  <c:v>7.9941453592054</c:v>
                </c:pt>
                <c:pt idx="896">
                  <c:v>7.9941453592054</c:v>
                </c:pt>
                <c:pt idx="897">
                  <c:v>7.9941453592054</c:v>
                </c:pt>
                <c:pt idx="898">
                  <c:v>7.9941453592054</c:v>
                </c:pt>
                <c:pt idx="899">
                  <c:v>7.9941453592054</c:v>
                </c:pt>
                <c:pt idx="900">
                  <c:v>7.9941453592054</c:v>
                </c:pt>
                <c:pt idx="901">
                  <c:v>7.9941453592054</c:v>
                </c:pt>
                <c:pt idx="902">
                  <c:v>7.9941453592054</c:v>
                </c:pt>
                <c:pt idx="903">
                  <c:v>7.9941453592054</c:v>
                </c:pt>
                <c:pt idx="904">
                  <c:v>7.9941453592054</c:v>
                </c:pt>
                <c:pt idx="905">
                  <c:v>7.9941453592054</c:v>
                </c:pt>
                <c:pt idx="906">
                  <c:v>7.9941453592054</c:v>
                </c:pt>
                <c:pt idx="907">
                  <c:v>7.9941453592054</c:v>
                </c:pt>
                <c:pt idx="908">
                  <c:v>7.9941453592054</c:v>
                </c:pt>
                <c:pt idx="909">
                  <c:v>7.9941453592054</c:v>
                </c:pt>
                <c:pt idx="910">
                  <c:v>7.9941453592054</c:v>
                </c:pt>
                <c:pt idx="911">
                  <c:v>7.9941453592054</c:v>
                </c:pt>
                <c:pt idx="912">
                  <c:v>7.9941453592054</c:v>
                </c:pt>
                <c:pt idx="913">
                  <c:v>7.9941453592054</c:v>
                </c:pt>
                <c:pt idx="914">
                  <c:v>7.9941453592054</c:v>
                </c:pt>
                <c:pt idx="915">
                  <c:v>7.9941453592054</c:v>
                </c:pt>
                <c:pt idx="916">
                  <c:v>7.9941453592054</c:v>
                </c:pt>
                <c:pt idx="917">
                  <c:v>7.9941453592054</c:v>
                </c:pt>
                <c:pt idx="918">
                  <c:v>7.9941453592054</c:v>
                </c:pt>
                <c:pt idx="919">
                  <c:v>7.9941453592054</c:v>
                </c:pt>
                <c:pt idx="920">
                  <c:v>7.9941453592054</c:v>
                </c:pt>
                <c:pt idx="921">
                  <c:v>7.9941453592054</c:v>
                </c:pt>
                <c:pt idx="922">
                  <c:v>7.9941453592054</c:v>
                </c:pt>
                <c:pt idx="923">
                  <c:v>7.9941453592054</c:v>
                </c:pt>
                <c:pt idx="924">
                  <c:v>7.9941453592054</c:v>
                </c:pt>
                <c:pt idx="925">
                  <c:v>7.9941453592054</c:v>
                </c:pt>
                <c:pt idx="926">
                  <c:v>7.9941453592054</c:v>
                </c:pt>
                <c:pt idx="927">
                  <c:v>7.9941453592054</c:v>
                </c:pt>
                <c:pt idx="928">
                  <c:v>7.9941453592054</c:v>
                </c:pt>
                <c:pt idx="929">
                  <c:v>7.9941453592054</c:v>
                </c:pt>
                <c:pt idx="930">
                  <c:v>7.9941453592054</c:v>
                </c:pt>
                <c:pt idx="931">
                  <c:v>7.9941453592054</c:v>
                </c:pt>
                <c:pt idx="932">
                  <c:v>7.9941453592054</c:v>
                </c:pt>
                <c:pt idx="933">
                  <c:v>7.9941453592054</c:v>
                </c:pt>
                <c:pt idx="934">
                  <c:v>7.9941453592054</c:v>
                </c:pt>
                <c:pt idx="935">
                  <c:v>7.9941453592054</c:v>
                </c:pt>
                <c:pt idx="936">
                  <c:v>7.9941453592054</c:v>
                </c:pt>
                <c:pt idx="937">
                  <c:v>7.9941453592054</c:v>
                </c:pt>
                <c:pt idx="938">
                  <c:v>7.9941453592054</c:v>
                </c:pt>
                <c:pt idx="939">
                  <c:v>7.9941453592054</c:v>
                </c:pt>
                <c:pt idx="940">
                  <c:v>7.9941453592054</c:v>
                </c:pt>
                <c:pt idx="941">
                  <c:v>7.9941453592054</c:v>
                </c:pt>
                <c:pt idx="942">
                  <c:v>7.9941453592054</c:v>
                </c:pt>
                <c:pt idx="943">
                  <c:v>7.9941453592054</c:v>
                </c:pt>
                <c:pt idx="944">
                  <c:v>7.9941453592054</c:v>
                </c:pt>
                <c:pt idx="945">
                  <c:v>7.9941453592054</c:v>
                </c:pt>
                <c:pt idx="946">
                  <c:v>7.9941453592054</c:v>
                </c:pt>
                <c:pt idx="947">
                  <c:v>7.9941453592054</c:v>
                </c:pt>
                <c:pt idx="948">
                  <c:v>7.9941453592054</c:v>
                </c:pt>
                <c:pt idx="949">
                  <c:v>7.9941453592054</c:v>
                </c:pt>
                <c:pt idx="950">
                  <c:v>7.9941453592054</c:v>
                </c:pt>
                <c:pt idx="951">
                  <c:v>7.9941453592054</c:v>
                </c:pt>
                <c:pt idx="952">
                  <c:v>7.9941453592054</c:v>
                </c:pt>
                <c:pt idx="953">
                  <c:v>7.9941453592054</c:v>
                </c:pt>
                <c:pt idx="954">
                  <c:v>7.9941453592054</c:v>
                </c:pt>
                <c:pt idx="955">
                  <c:v>7.9941453592054</c:v>
                </c:pt>
                <c:pt idx="956">
                  <c:v>7.9941453592054</c:v>
                </c:pt>
                <c:pt idx="957">
                  <c:v>7.9941453592054</c:v>
                </c:pt>
                <c:pt idx="958">
                  <c:v>7.9941453592054</c:v>
                </c:pt>
                <c:pt idx="959">
                  <c:v>7.9941453592054</c:v>
                </c:pt>
                <c:pt idx="960">
                  <c:v>7.9941453592054</c:v>
                </c:pt>
                <c:pt idx="961">
                  <c:v>7.9941453592054</c:v>
                </c:pt>
                <c:pt idx="962">
                  <c:v>7.9941453592054</c:v>
                </c:pt>
                <c:pt idx="963">
                  <c:v>7.9941453592054</c:v>
                </c:pt>
                <c:pt idx="964">
                  <c:v>7.9941453592054</c:v>
                </c:pt>
                <c:pt idx="965">
                  <c:v>7.9941453592054</c:v>
                </c:pt>
                <c:pt idx="966">
                  <c:v>7.9941453592054</c:v>
                </c:pt>
                <c:pt idx="967">
                  <c:v>7.9941453592054</c:v>
                </c:pt>
                <c:pt idx="968">
                  <c:v>7.99071933925159</c:v>
                </c:pt>
                <c:pt idx="969">
                  <c:v>7.97396054250818</c:v>
                </c:pt>
                <c:pt idx="970">
                  <c:v>7.92441055552739</c:v>
                </c:pt>
                <c:pt idx="971">
                  <c:v>7.88384312193576</c:v>
                </c:pt>
                <c:pt idx="972">
                  <c:v>7.82344950091621</c:v>
                </c:pt>
                <c:pt idx="973">
                  <c:v>7.74870577729319</c:v>
                </c:pt>
                <c:pt idx="974">
                  <c:v>7.68284099252013</c:v>
                </c:pt>
                <c:pt idx="975">
                  <c:v>7.62632447949805</c:v>
                </c:pt>
                <c:pt idx="976">
                  <c:v>7.55645539595753</c:v>
                </c:pt>
                <c:pt idx="977">
                  <c:v>7.50287258300977</c:v>
                </c:pt>
                <c:pt idx="978">
                  <c:v>7.42738034912361</c:v>
                </c:pt>
                <c:pt idx="979">
                  <c:v>7.37620661302148</c:v>
                </c:pt>
                <c:pt idx="980">
                  <c:v>7.30389489330538</c:v>
                </c:pt>
                <c:pt idx="981">
                  <c:v>7.23320493677223</c:v>
                </c:pt>
                <c:pt idx="982">
                  <c:v>7.1856343219437</c:v>
                </c:pt>
                <c:pt idx="983">
                  <c:v>7.11782236698691</c:v>
                </c:pt>
                <c:pt idx="984">
                  <c:v>7.05148110867688</c:v>
                </c:pt>
                <c:pt idx="985">
                  <c:v>6.98656321586001</c:v>
                </c:pt>
                <c:pt idx="986">
                  <c:v>6.92302336682568</c:v>
                </c:pt>
                <c:pt idx="987">
                  <c:v>6.86081814378763</c:v>
                </c:pt>
                <c:pt idx="988">
                  <c:v>6.81936424411768</c:v>
                </c:pt>
                <c:pt idx="989">
                  <c:v>6.75469123348949</c:v>
                </c:pt>
                <c:pt idx="990">
                  <c:v>6.69477823916071</c:v>
                </c:pt>
                <c:pt idx="991">
                  <c:v>6.63609991764844</c:v>
                </c:pt>
                <c:pt idx="992">
                  <c:v>6.57861849242944</c:v>
                </c:pt>
                <c:pt idx="993">
                  <c:v>6.5222977125218</c:v>
                </c:pt>
                <c:pt idx="994">
                  <c:v>6.46795616268898</c:v>
                </c:pt>
                <c:pt idx="995">
                  <c:v>6.41290946274534</c:v>
                </c:pt>
                <c:pt idx="996">
                  <c:v>6.37182608635317</c:v>
                </c:pt>
                <c:pt idx="997">
                  <c:v>6.32754212267948</c:v>
                </c:pt>
                <c:pt idx="998">
                  <c:v>6.28081603336317</c:v>
                </c:pt>
                <c:pt idx="999">
                  <c:v>6.23742159560853</c:v>
                </c:pt>
                <c:pt idx="1000">
                  <c:v>6.18635687415629</c:v>
                </c:pt>
                <c:pt idx="1001">
                  <c:v>6.12920033376517</c:v>
                </c:pt>
                <c:pt idx="1002">
                  <c:v>6.07287917285049</c:v>
                </c:pt>
                <c:pt idx="1003">
                  <c:v>6.0176673481444</c:v>
                </c:pt>
                <c:pt idx="1004">
                  <c:v>5.96527827642934</c:v>
                </c:pt>
                <c:pt idx="1005">
                  <c:v>5.91278187957148</c:v>
                </c:pt>
                <c:pt idx="1006">
                  <c:v>5.86480992122228</c:v>
                </c:pt>
                <c:pt idx="1007">
                  <c:v>5.8253679180347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-985154176"/>
        <c:axId val="-985155808"/>
      </c:lineChart>
      <c:catAx>
        <c:axId val="-9851579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985156352"/>
        <c:crosses val="autoZero"/>
        <c:auto val="1"/>
        <c:lblAlgn val="ctr"/>
        <c:lblOffset val="100"/>
        <c:tickLblSkip val="24"/>
        <c:noMultiLvlLbl val="0"/>
      </c:catAx>
      <c:valAx>
        <c:axId val="-985156352"/>
        <c:scaling>
          <c:orientation val="minMax"/>
          <c:max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);[Red]\(0.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985157984"/>
        <c:crosses val="autoZero"/>
        <c:crossBetween val="between"/>
      </c:valAx>
      <c:catAx>
        <c:axId val="-985154176"/>
        <c:scaling>
          <c:orientation val="minMax"/>
        </c:scaling>
        <c:delete val="1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985155808"/>
        <c:crosses val="autoZero"/>
        <c:auto val="1"/>
        <c:lblAlgn val="ctr"/>
        <c:lblOffset val="100"/>
        <c:noMultiLvlLbl val="0"/>
      </c:catAx>
      <c:valAx>
        <c:axId val="-985155808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985154176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61859807251844"/>
          <c:y val="0.17687515518855"/>
          <c:w val="0.883183103818778"/>
          <c:h val="0.666093132230195"/>
        </c:manualLayout>
      </c:layout>
      <c:lineChart>
        <c:grouping val="standard"/>
        <c:varyColors val="0"/>
        <c:ser>
          <c:idx val="0"/>
          <c:order val="0"/>
          <c:tx>
            <c:strRef>
              <c:f>Sheet2!$H$3</c:f>
              <c:strCache>
                <c:ptCount val="1"/>
                <c:pt idx="0">
                  <c:v>CA-WT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Sheet2!$AK$4:$AK$147</c:f>
              <c:strCache>
                <c:ptCount val="144"/>
                <c:pt idx="0">
                  <c:v>Hour1</c:v>
                </c:pt>
                <c:pt idx="6">
                  <c:v>Hour2</c:v>
                </c:pt>
                <c:pt idx="12">
                  <c:v>Hour3</c:v>
                </c:pt>
                <c:pt idx="18">
                  <c:v>Hour4</c:v>
                </c:pt>
                <c:pt idx="24">
                  <c:v>Hour5</c:v>
                </c:pt>
                <c:pt idx="30">
                  <c:v>Hour6</c:v>
                </c:pt>
                <c:pt idx="36">
                  <c:v>Hour7</c:v>
                </c:pt>
                <c:pt idx="42">
                  <c:v>Hour8</c:v>
                </c:pt>
                <c:pt idx="48">
                  <c:v>Hour9</c:v>
                </c:pt>
                <c:pt idx="54">
                  <c:v>Hour10</c:v>
                </c:pt>
                <c:pt idx="60">
                  <c:v>Hour11</c:v>
                </c:pt>
                <c:pt idx="66">
                  <c:v>Hour12</c:v>
                </c:pt>
                <c:pt idx="72">
                  <c:v>Hour13</c:v>
                </c:pt>
                <c:pt idx="78">
                  <c:v>Hour14</c:v>
                </c:pt>
                <c:pt idx="84">
                  <c:v>Hour15</c:v>
                </c:pt>
                <c:pt idx="90">
                  <c:v>Hour16</c:v>
                </c:pt>
                <c:pt idx="96">
                  <c:v>Hour17</c:v>
                </c:pt>
                <c:pt idx="102">
                  <c:v>Hour18</c:v>
                </c:pt>
                <c:pt idx="108">
                  <c:v>Hour19</c:v>
                </c:pt>
                <c:pt idx="114">
                  <c:v>Hour20</c:v>
                </c:pt>
                <c:pt idx="120">
                  <c:v>Hour21</c:v>
                </c:pt>
                <c:pt idx="126">
                  <c:v>Hour22</c:v>
                </c:pt>
                <c:pt idx="132">
                  <c:v>Hour23</c:v>
                </c:pt>
                <c:pt idx="138">
                  <c:v>Hour24</c:v>
                </c:pt>
              </c:strCache>
            </c:strRef>
          </c:cat>
          <c:val>
            <c:numRef>
              <c:f>Sheet2!$H$4:$H$147</c:f>
              <c:numCache>
                <c:formatCode>0</c:formatCode>
                <c:ptCount val="144"/>
                <c:pt idx="0">
                  <c:v>148.655</c:v>
                </c:pt>
                <c:pt idx="1">
                  <c:v>143.78</c:v>
                </c:pt>
                <c:pt idx="2">
                  <c:v>142.7465</c:v>
                </c:pt>
                <c:pt idx="3">
                  <c:v>140.712</c:v>
                </c:pt>
                <c:pt idx="4">
                  <c:v>138.528</c:v>
                </c:pt>
                <c:pt idx="5">
                  <c:v>136.409</c:v>
                </c:pt>
                <c:pt idx="6">
                  <c:v>134.303</c:v>
                </c:pt>
                <c:pt idx="7">
                  <c:v>131.3325</c:v>
                </c:pt>
                <c:pt idx="8">
                  <c:v>127.9915</c:v>
                </c:pt>
                <c:pt idx="9">
                  <c:v>126.0935</c:v>
                </c:pt>
                <c:pt idx="10">
                  <c:v>125.1055</c:v>
                </c:pt>
                <c:pt idx="11">
                  <c:v>125.0795</c:v>
                </c:pt>
                <c:pt idx="12">
                  <c:v>126.6525</c:v>
                </c:pt>
                <c:pt idx="13">
                  <c:v>128.648</c:v>
                </c:pt>
                <c:pt idx="14">
                  <c:v>130.6565</c:v>
                </c:pt>
                <c:pt idx="15">
                  <c:v>131.6835</c:v>
                </c:pt>
                <c:pt idx="16">
                  <c:v>131.768</c:v>
                </c:pt>
                <c:pt idx="17">
                  <c:v>133.471</c:v>
                </c:pt>
                <c:pt idx="18">
                  <c:v>135.4015</c:v>
                </c:pt>
                <c:pt idx="19">
                  <c:v>137.5985</c:v>
                </c:pt>
                <c:pt idx="20">
                  <c:v>139.8215</c:v>
                </c:pt>
                <c:pt idx="21">
                  <c:v>141.973</c:v>
                </c:pt>
                <c:pt idx="22">
                  <c:v>143.9425</c:v>
                </c:pt>
                <c:pt idx="23">
                  <c:v>148.356</c:v>
                </c:pt>
                <c:pt idx="24">
                  <c:v>149.8575</c:v>
                </c:pt>
                <c:pt idx="25">
                  <c:v>156.819</c:v>
                </c:pt>
                <c:pt idx="26">
                  <c:v>168.025</c:v>
                </c:pt>
                <c:pt idx="27">
                  <c:v>193.7</c:v>
                </c:pt>
                <c:pt idx="28">
                  <c:v>198.809</c:v>
                </c:pt>
                <c:pt idx="29">
                  <c:v>206.557</c:v>
                </c:pt>
                <c:pt idx="30">
                  <c:v>217.8345</c:v>
                </c:pt>
                <c:pt idx="31">
                  <c:v>217.1845</c:v>
                </c:pt>
                <c:pt idx="32">
                  <c:v>202.7935</c:v>
                </c:pt>
                <c:pt idx="33">
                  <c:v>209.2415</c:v>
                </c:pt>
                <c:pt idx="34">
                  <c:v>215.9105</c:v>
                </c:pt>
                <c:pt idx="35">
                  <c:v>218.946</c:v>
                </c:pt>
                <c:pt idx="36">
                  <c:v>241.371</c:v>
                </c:pt>
                <c:pt idx="37">
                  <c:v>249.81595803728</c:v>
                </c:pt>
                <c:pt idx="38">
                  <c:v>250</c:v>
                </c:pt>
                <c:pt idx="39">
                  <c:v>249.259109675404</c:v>
                </c:pt>
                <c:pt idx="40">
                  <c:v>247.812550851935</c:v>
                </c:pt>
                <c:pt idx="41">
                  <c:v>246.656424857726</c:v>
                </c:pt>
                <c:pt idx="42">
                  <c:v>250</c:v>
                </c:pt>
                <c:pt idx="43">
                  <c:v>248.471236825932</c:v>
                </c:pt>
                <c:pt idx="44">
                  <c:v>246.851901686837</c:v>
                </c:pt>
                <c:pt idx="45">
                  <c:v>250</c:v>
                </c:pt>
                <c:pt idx="46">
                  <c:v>250</c:v>
                </c:pt>
                <c:pt idx="47">
                  <c:v>247.694478380562</c:v>
                </c:pt>
                <c:pt idx="48">
                  <c:v>240.294835063058</c:v>
                </c:pt>
                <c:pt idx="49">
                  <c:v>224.484463378468</c:v>
                </c:pt>
                <c:pt idx="50">
                  <c:v>201.997594500647</c:v>
                </c:pt>
                <c:pt idx="51">
                  <c:v>176.852328458792</c:v>
                </c:pt>
                <c:pt idx="52">
                  <c:v>174.293925093304</c:v>
                </c:pt>
                <c:pt idx="53">
                  <c:v>177.865963419363</c:v>
                </c:pt>
                <c:pt idx="54">
                  <c:v>173.521662706082</c:v>
                </c:pt>
                <c:pt idx="55">
                  <c:v>163.853971346732</c:v>
                </c:pt>
                <c:pt idx="56">
                  <c:v>162.582132033681</c:v>
                </c:pt>
                <c:pt idx="57">
                  <c:v>161.338147626106</c:v>
                </c:pt>
                <c:pt idx="58">
                  <c:v>152.811717824933</c:v>
                </c:pt>
                <c:pt idx="59">
                  <c:v>151.662552380987</c:v>
                </c:pt>
                <c:pt idx="60">
                  <c:v>150.538167043044</c:v>
                </c:pt>
                <c:pt idx="61">
                  <c:v>149.437757053813</c:v>
                </c:pt>
                <c:pt idx="62">
                  <c:v>153.940856113722</c:v>
                </c:pt>
                <c:pt idx="63">
                  <c:v>152.860057667375</c:v>
                </c:pt>
                <c:pt idx="64">
                  <c:v>148.269973670671</c:v>
                </c:pt>
                <c:pt idx="65">
                  <c:v>149.250220367757</c:v>
                </c:pt>
                <c:pt idx="66">
                  <c:v>148.246219742981</c:v>
                </c:pt>
                <c:pt idx="67">
                  <c:v>149.256545243264</c:v>
                </c:pt>
                <c:pt idx="68">
                  <c:v>144.831740793339</c:v>
                </c:pt>
                <c:pt idx="69">
                  <c:v>145.872217950171</c:v>
                </c:pt>
                <c:pt idx="70">
                  <c:v>143.510516015594</c:v>
                </c:pt>
                <c:pt idx="71">
                  <c:v>144.580474073478</c:v>
                </c:pt>
                <c:pt idx="72">
                  <c:v>142.282298093834</c:v>
                </c:pt>
                <c:pt idx="73">
                  <c:v>138.096342984885</c:v>
                </c:pt>
                <c:pt idx="74">
                  <c:v>149.182185775297</c:v>
                </c:pt>
                <c:pt idx="75">
                  <c:v>174.862337653863</c:v>
                </c:pt>
                <c:pt idx="76">
                  <c:v>175.981</c:v>
                </c:pt>
                <c:pt idx="77">
                  <c:v>181.077</c:v>
                </c:pt>
                <c:pt idx="78">
                  <c:v>172.861</c:v>
                </c:pt>
                <c:pt idx="79">
                  <c:v>171.561</c:v>
                </c:pt>
                <c:pt idx="80">
                  <c:v>172.211</c:v>
                </c:pt>
                <c:pt idx="81">
                  <c:v>169.2535</c:v>
                </c:pt>
                <c:pt idx="82">
                  <c:v>162.786</c:v>
                </c:pt>
                <c:pt idx="83">
                  <c:v>164.4955</c:v>
                </c:pt>
                <c:pt idx="84">
                  <c:v>172.9</c:v>
                </c:pt>
                <c:pt idx="85">
                  <c:v>181.727</c:v>
                </c:pt>
                <c:pt idx="86">
                  <c:v>181.8375</c:v>
                </c:pt>
                <c:pt idx="87">
                  <c:v>180.765</c:v>
                </c:pt>
                <c:pt idx="88">
                  <c:v>177.9635</c:v>
                </c:pt>
                <c:pt idx="89">
                  <c:v>167.674</c:v>
                </c:pt>
                <c:pt idx="90">
                  <c:v>158.574</c:v>
                </c:pt>
                <c:pt idx="91">
                  <c:v>158.0735</c:v>
                </c:pt>
                <c:pt idx="92">
                  <c:v>159.4905</c:v>
                </c:pt>
                <c:pt idx="93">
                  <c:v>180.453</c:v>
                </c:pt>
                <c:pt idx="94">
                  <c:v>213.642</c:v>
                </c:pt>
                <c:pt idx="95">
                  <c:v>233.9805</c:v>
                </c:pt>
                <c:pt idx="96">
                  <c:v>250</c:v>
                </c:pt>
                <c:pt idx="97">
                  <c:v>230.510182977918</c:v>
                </c:pt>
                <c:pt idx="98">
                  <c:v>188.930511029518</c:v>
                </c:pt>
                <c:pt idx="99">
                  <c:v>191.956881284115</c:v>
                </c:pt>
                <c:pt idx="100">
                  <c:v>191.441755858953</c:v>
                </c:pt>
                <c:pt idx="101">
                  <c:v>197.553882142294</c:v>
                </c:pt>
                <c:pt idx="102">
                  <c:v>166.439848493266</c:v>
                </c:pt>
                <c:pt idx="103">
                  <c:v>166.2615201085</c:v>
                </c:pt>
                <c:pt idx="104">
                  <c:v>231.193141585144</c:v>
                </c:pt>
                <c:pt idx="105">
                  <c:v>248.967877033305</c:v>
                </c:pt>
                <c:pt idx="106">
                  <c:v>226.569418730596</c:v>
                </c:pt>
                <c:pt idx="107">
                  <c:v>181.259796952953</c:v>
                </c:pt>
                <c:pt idx="108">
                  <c:v>187.569728608648</c:v>
                </c:pt>
                <c:pt idx="109">
                  <c:v>198.995183670726</c:v>
                </c:pt>
                <c:pt idx="110">
                  <c:v>182.135644872419</c:v>
                </c:pt>
                <c:pt idx="111">
                  <c:v>166.986098416759</c:v>
                </c:pt>
                <c:pt idx="112">
                  <c:v>171.521919383648</c:v>
                </c:pt>
                <c:pt idx="113">
                  <c:v>175.583366245714</c:v>
                </c:pt>
                <c:pt idx="114">
                  <c:v>151.337641350239</c:v>
                </c:pt>
                <c:pt idx="115">
                  <c:v>129.862921392627</c:v>
                </c:pt>
                <c:pt idx="116">
                  <c:v>128.436814222647</c:v>
                </c:pt>
                <c:pt idx="117">
                  <c:v>125.871455087827</c:v>
                </c:pt>
                <c:pt idx="118">
                  <c:v>124.110071567205</c:v>
                </c:pt>
                <c:pt idx="119">
                  <c:v>122.995233325584</c:v>
                </c:pt>
                <c:pt idx="120">
                  <c:v>117.783710241267</c:v>
                </c:pt>
                <c:pt idx="121">
                  <c:v>120.239393558552</c:v>
                </c:pt>
                <c:pt idx="122">
                  <c:v>120.966352629642</c:v>
                </c:pt>
                <c:pt idx="123">
                  <c:v>118.216401543142</c:v>
                </c:pt>
                <c:pt idx="124">
                  <c:v>117.245736584209</c:v>
                </c:pt>
                <c:pt idx="125">
                  <c:v>116.300811195034</c:v>
                </c:pt>
                <c:pt idx="126">
                  <c:v>113.685641396297</c:v>
                </c:pt>
                <c:pt idx="127" c:formatCode="0.00">
                  <c:v>112.799739786682</c:v>
                </c:pt>
                <c:pt idx="128" c:formatCode="0.00">
                  <c:v>132.922436990295</c:v>
                </c:pt>
                <c:pt idx="129" c:formatCode="0.00">
                  <c:v>128.489002926966</c:v>
                </c:pt>
                <c:pt idx="130" c:formatCode="0.00">
                  <c:v>124.878</c:v>
                </c:pt>
                <c:pt idx="131">
                  <c:v>121.284414974461</c:v>
                </c:pt>
                <c:pt idx="132">
                  <c:v>128.09019531383</c:v>
                </c:pt>
                <c:pt idx="133">
                  <c:v>134.056</c:v>
                </c:pt>
                <c:pt idx="134">
                  <c:v>140.357613945411</c:v>
                </c:pt>
                <c:pt idx="135">
                  <c:v>143.282207527626</c:v>
                </c:pt>
                <c:pt idx="136">
                  <c:v>136.5</c:v>
                </c:pt>
                <c:pt idx="137">
                  <c:v>121.069699906362</c:v>
                </c:pt>
                <c:pt idx="138">
                  <c:v>117.9945</c:v>
                </c:pt>
                <c:pt idx="139">
                  <c:v>112.0795</c:v>
                </c:pt>
                <c:pt idx="140">
                  <c:v>105.1375</c:v>
                </c:pt>
                <c:pt idx="141">
                  <c:v>105.3975</c:v>
                </c:pt>
                <c:pt idx="142">
                  <c:v>104.442</c:v>
                </c:pt>
                <c:pt idx="143">
                  <c:v>107.0615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Sheet2!$AC$3</c:f>
              <c:strCache>
                <c:ptCount val="1"/>
                <c:pt idx="0">
                  <c:v>WT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Sheet2!$AK$4:$AK$147</c:f>
              <c:strCache>
                <c:ptCount val="144"/>
                <c:pt idx="0">
                  <c:v>Hour1</c:v>
                </c:pt>
                <c:pt idx="6">
                  <c:v>Hour2</c:v>
                </c:pt>
                <c:pt idx="12">
                  <c:v>Hour3</c:v>
                </c:pt>
                <c:pt idx="18">
                  <c:v>Hour4</c:v>
                </c:pt>
                <c:pt idx="24">
                  <c:v>Hour5</c:v>
                </c:pt>
                <c:pt idx="30">
                  <c:v>Hour6</c:v>
                </c:pt>
                <c:pt idx="36">
                  <c:v>Hour7</c:v>
                </c:pt>
                <c:pt idx="42">
                  <c:v>Hour8</c:v>
                </c:pt>
                <c:pt idx="48">
                  <c:v>Hour9</c:v>
                </c:pt>
                <c:pt idx="54">
                  <c:v>Hour10</c:v>
                </c:pt>
                <c:pt idx="60">
                  <c:v>Hour11</c:v>
                </c:pt>
                <c:pt idx="66">
                  <c:v>Hour12</c:v>
                </c:pt>
                <c:pt idx="72">
                  <c:v>Hour13</c:v>
                </c:pt>
                <c:pt idx="78">
                  <c:v>Hour14</c:v>
                </c:pt>
                <c:pt idx="84">
                  <c:v>Hour15</c:v>
                </c:pt>
                <c:pt idx="90">
                  <c:v>Hour16</c:v>
                </c:pt>
                <c:pt idx="96">
                  <c:v>Hour17</c:v>
                </c:pt>
                <c:pt idx="102">
                  <c:v>Hour18</c:v>
                </c:pt>
                <c:pt idx="108">
                  <c:v>Hour19</c:v>
                </c:pt>
                <c:pt idx="114">
                  <c:v>Hour20</c:v>
                </c:pt>
                <c:pt idx="120">
                  <c:v>Hour21</c:v>
                </c:pt>
                <c:pt idx="126">
                  <c:v>Hour22</c:v>
                </c:pt>
                <c:pt idx="132">
                  <c:v>Hour23</c:v>
                </c:pt>
                <c:pt idx="138">
                  <c:v>Hour24</c:v>
                </c:pt>
              </c:strCache>
            </c:strRef>
          </c:cat>
          <c:val>
            <c:numRef>
              <c:f>Sheet2!$AC$4:$AC$147</c:f>
              <c:numCache>
                <c:formatCode>0</c:formatCode>
                <c:ptCount val="144"/>
                <c:pt idx="0">
                  <c:v>148.655</c:v>
                </c:pt>
                <c:pt idx="1">
                  <c:v>143.78</c:v>
                </c:pt>
                <c:pt idx="2">
                  <c:v>142.7465</c:v>
                </c:pt>
                <c:pt idx="3">
                  <c:v>140.712</c:v>
                </c:pt>
                <c:pt idx="4">
                  <c:v>138.528</c:v>
                </c:pt>
                <c:pt idx="5">
                  <c:v>136.409</c:v>
                </c:pt>
                <c:pt idx="6">
                  <c:v>134.303</c:v>
                </c:pt>
                <c:pt idx="7">
                  <c:v>131.3325</c:v>
                </c:pt>
                <c:pt idx="8">
                  <c:v>127.9915</c:v>
                </c:pt>
                <c:pt idx="9">
                  <c:v>126.0935</c:v>
                </c:pt>
                <c:pt idx="10">
                  <c:v>125.1055</c:v>
                </c:pt>
                <c:pt idx="11">
                  <c:v>125.0795</c:v>
                </c:pt>
                <c:pt idx="12">
                  <c:v>126.6525</c:v>
                </c:pt>
                <c:pt idx="13">
                  <c:v>128.648</c:v>
                </c:pt>
                <c:pt idx="14">
                  <c:v>130.6565</c:v>
                </c:pt>
                <c:pt idx="15">
                  <c:v>131.6835</c:v>
                </c:pt>
                <c:pt idx="16">
                  <c:v>131.768</c:v>
                </c:pt>
                <c:pt idx="17">
                  <c:v>133.471</c:v>
                </c:pt>
                <c:pt idx="18">
                  <c:v>135.4015</c:v>
                </c:pt>
                <c:pt idx="19">
                  <c:v>137.5985</c:v>
                </c:pt>
                <c:pt idx="20">
                  <c:v>139.8215</c:v>
                </c:pt>
                <c:pt idx="21">
                  <c:v>141.973</c:v>
                </c:pt>
                <c:pt idx="22">
                  <c:v>143.9425</c:v>
                </c:pt>
                <c:pt idx="23">
                  <c:v>148.356</c:v>
                </c:pt>
                <c:pt idx="24">
                  <c:v>149.8575</c:v>
                </c:pt>
                <c:pt idx="25">
                  <c:v>156.819</c:v>
                </c:pt>
                <c:pt idx="26">
                  <c:v>168.025</c:v>
                </c:pt>
                <c:pt idx="27">
                  <c:v>193.7</c:v>
                </c:pt>
                <c:pt idx="28">
                  <c:v>198.809</c:v>
                </c:pt>
                <c:pt idx="29">
                  <c:v>206.557</c:v>
                </c:pt>
                <c:pt idx="30">
                  <c:v>217.8345</c:v>
                </c:pt>
                <c:pt idx="31">
                  <c:v>217.1845</c:v>
                </c:pt>
                <c:pt idx="32">
                  <c:v>202.7935</c:v>
                </c:pt>
                <c:pt idx="33">
                  <c:v>209.2415</c:v>
                </c:pt>
                <c:pt idx="34">
                  <c:v>215.9105</c:v>
                </c:pt>
                <c:pt idx="35">
                  <c:v>218.042023220596</c:v>
                </c:pt>
                <c:pt idx="36">
                  <c:v>159.710247349823</c:v>
                </c:pt>
                <c:pt idx="37">
                  <c:v>161.68525795053</c:v>
                </c:pt>
                <c:pt idx="38">
                  <c:v>180.089853609288</c:v>
                </c:pt>
                <c:pt idx="39">
                  <c:v>175.901116607774</c:v>
                </c:pt>
                <c:pt idx="40">
                  <c:v>158.727924280666</c:v>
                </c:pt>
                <c:pt idx="41">
                  <c:v>209.878963149924</c:v>
                </c:pt>
                <c:pt idx="42">
                  <c:v>218.042023220596</c:v>
                </c:pt>
                <c:pt idx="43">
                  <c:v>105.09491367996</c:v>
                </c:pt>
                <c:pt idx="44">
                  <c:v>95.1916961130742</c:v>
                </c:pt>
                <c:pt idx="45">
                  <c:v>197.420510853104</c:v>
                </c:pt>
                <c:pt idx="46">
                  <c:v>250</c:v>
                </c:pt>
                <c:pt idx="47">
                  <c:v>97.4315921251894</c:v>
                </c:pt>
                <c:pt idx="48">
                  <c:v>68.4692741039879</c:v>
                </c:pt>
                <c:pt idx="49">
                  <c:v>54.1358586572439</c:v>
                </c:pt>
                <c:pt idx="50">
                  <c:v>33.0908339222615</c:v>
                </c:pt>
                <c:pt idx="51">
                  <c:v>9.35354972236246</c:v>
                </c:pt>
                <c:pt idx="52">
                  <c:v>6.44749924280666</c:v>
                </c:pt>
                <c:pt idx="53">
                  <c:v>11.3808712771328</c:v>
                </c:pt>
                <c:pt idx="54">
                  <c:v>8.36703886925793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8.04218374558306</c:v>
                </c:pt>
                <c:pt idx="75">
                  <c:v>37.8406875315497</c:v>
                </c:pt>
                <c:pt idx="76">
                  <c:v>86.500340232206</c:v>
                </c:pt>
                <c:pt idx="77">
                  <c:v>147.207161029783</c:v>
                </c:pt>
                <c:pt idx="78">
                  <c:v>172.861</c:v>
                </c:pt>
                <c:pt idx="79">
                  <c:v>171.561</c:v>
                </c:pt>
                <c:pt idx="80">
                  <c:v>172.211</c:v>
                </c:pt>
                <c:pt idx="81">
                  <c:v>169.2535</c:v>
                </c:pt>
                <c:pt idx="82">
                  <c:v>162.786</c:v>
                </c:pt>
                <c:pt idx="83">
                  <c:v>164.4955</c:v>
                </c:pt>
                <c:pt idx="84">
                  <c:v>172.9</c:v>
                </c:pt>
                <c:pt idx="85">
                  <c:v>181.727</c:v>
                </c:pt>
                <c:pt idx="86">
                  <c:v>181.8375</c:v>
                </c:pt>
                <c:pt idx="87">
                  <c:v>180.765</c:v>
                </c:pt>
                <c:pt idx="88">
                  <c:v>177.9635</c:v>
                </c:pt>
                <c:pt idx="89">
                  <c:v>167.674</c:v>
                </c:pt>
                <c:pt idx="90">
                  <c:v>158.574</c:v>
                </c:pt>
                <c:pt idx="91">
                  <c:v>158.0735</c:v>
                </c:pt>
                <c:pt idx="92">
                  <c:v>159.4905</c:v>
                </c:pt>
                <c:pt idx="93">
                  <c:v>180.453</c:v>
                </c:pt>
                <c:pt idx="94">
                  <c:v>204.16045229682</c:v>
                </c:pt>
                <c:pt idx="95">
                  <c:v>233.9805</c:v>
                </c:pt>
                <c:pt idx="96">
                  <c:v>181.145957597173</c:v>
                </c:pt>
                <c:pt idx="97">
                  <c:v>83.6973639575972</c:v>
                </c:pt>
                <c:pt idx="98">
                  <c:v>46.4761554770318</c:v>
                </c:pt>
                <c:pt idx="99">
                  <c:v>46.4761554770318</c:v>
                </c:pt>
                <c:pt idx="100">
                  <c:v>50.2429328621908</c:v>
                </c:pt>
                <c:pt idx="101">
                  <c:v>55.2715840484603</c:v>
                </c:pt>
                <c:pt idx="102">
                  <c:v>26.4082544169611</c:v>
                </c:pt>
                <c:pt idx="103">
                  <c:v>30.3549974760222</c:v>
                </c:pt>
                <c:pt idx="104">
                  <c:v>92.2471186269561</c:v>
                </c:pt>
                <c:pt idx="105">
                  <c:v>130.833739525492</c:v>
                </c:pt>
                <c:pt idx="106">
                  <c:v>88.6332720848056</c:v>
                </c:pt>
                <c:pt idx="107">
                  <c:v>45.4228127208481</c:v>
                </c:pt>
                <c:pt idx="108">
                  <c:v>51.8957617364967</c:v>
                </c:pt>
                <c:pt idx="109">
                  <c:v>65.3547208480565</c:v>
                </c:pt>
                <c:pt idx="110">
                  <c:v>48.6132741039879</c:v>
                </c:pt>
                <c:pt idx="111">
                  <c:v>35.4357758707724</c:v>
                </c:pt>
                <c:pt idx="112">
                  <c:v>41.3097546693589</c:v>
                </c:pt>
                <c:pt idx="113">
                  <c:v>45.4228127208481</c:v>
                </c:pt>
                <c:pt idx="114">
                  <c:v>23.0550550227158</c:v>
                </c:pt>
                <c:pt idx="115">
                  <c:v>2.81776880363454</c:v>
                </c:pt>
                <c:pt idx="116">
                  <c:v>1.38579000504797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22.646</c:v>
                </c:pt>
                <c:pt idx="129">
                  <c:v>74.906305906108</c:v>
                </c:pt>
                <c:pt idx="130">
                  <c:v>111.446840989399</c:v>
                </c:pt>
                <c:pt idx="131">
                  <c:v>107.453640585563</c:v>
                </c:pt>
                <c:pt idx="132">
                  <c:v>74.2500000000001</c:v>
                </c:pt>
                <c:pt idx="133">
                  <c:v>47.5396264512872</c:v>
                </c:pt>
                <c:pt idx="134">
                  <c:v>42.8334487632509</c:v>
                </c:pt>
                <c:pt idx="135">
                  <c:v>46.4761554770318</c:v>
                </c:pt>
                <c:pt idx="136">
                  <c:v>53.0106007067138</c:v>
                </c:pt>
                <c:pt idx="137">
                  <c:v>59.9201292276628</c:v>
                </c:pt>
                <c:pt idx="138">
                  <c:v>69.7343886925795</c:v>
                </c:pt>
                <c:pt idx="139">
                  <c:v>81.6256193841494</c:v>
                </c:pt>
                <c:pt idx="140">
                  <c:v>90.0699363957597</c:v>
                </c:pt>
                <c:pt idx="141">
                  <c:v>102.763881877839</c:v>
                </c:pt>
                <c:pt idx="142">
                  <c:v>104.442</c:v>
                </c:pt>
                <c:pt idx="143">
                  <c:v>107.0615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Sheet2!$I$3</c:f>
              <c:strCache>
                <c:ptCount val="1"/>
                <c:pt idx="0">
                  <c:v>Load</c:v>
                </c:pt>
              </c:strCache>
            </c:strRef>
          </c:tx>
          <c:spPr>
            <a:ln w="19050" cap="rnd" cmpd="sng" algn="ctr">
              <a:solidFill>
                <a:schemeClr val="accent3"/>
              </a:solidFill>
              <a:prstDash val="solid"/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Sheet2!$AK$4:$AK$147</c:f>
              <c:strCache>
                <c:ptCount val="144"/>
                <c:pt idx="0">
                  <c:v>Hour1</c:v>
                </c:pt>
                <c:pt idx="6">
                  <c:v>Hour2</c:v>
                </c:pt>
                <c:pt idx="12">
                  <c:v>Hour3</c:v>
                </c:pt>
                <c:pt idx="18">
                  <c:v>Hour4</c:v>
                </c:pt>
                <c:pt idx="24">
                  <c:v>Hour5</c:v>
                </c:pt>
                <c:pt idx="30">
                  <c:v>Hour6</c:v>
                </c:pt>
                <c:pt idx="36">
                  <c:v>Hour7</c:v>
                </c:pt>
                <c:pt idx="42">
                  <c:v>Hour8</c:v>
                </c:pt>
                <c:pt idx="48">
                  <c:v>Hour9</c:v>
                </c:pt>
                <c:pt idx="54">
                  <c:v>Hour10</c:v>
                </c:pt>
                <c:pt idx="60">
                  <c:v>Hour11</c:v>
                </c:pt>
                <c:pt idx="66">
                  <c:v>Hour12</c:v>
                </c:pt>
                <c:pt idx="72">
                  <c:v>Hour13</c:v>
                </c:pt>
                <c:pt idx="78">
                  <c:v>Hour14</c:v>
                </c:pt>
                <c:pt idx="84">
                  <c:v>Hour15</c:v>
                </c:pt>
                <c:pt idx="90">
                  <c:v>Hour16</c:v>
                </c:pt>
                <c:pt idx="96">
                  <c:v>Hour17</c:v>
                </c:pt>
                <c:pt idx="102">
                  <c:v>Hour18</c:v>
                </c:pt>
                <c:pt idx="108">
                  <c:v>Hour19</c:v>
                </c:pt>
                <c:pt idx="114">
                  <c:v>Hour20</c:v>
                </c:pt>
                <c:pt idx="120">
                  <c:v>Hour21</c:v>
                </c:pt>
                <c:pt idx="126">
                  <c:v>Hour22</c:v>
                </c:pt>
                <c:pt idx="132">
                  <c:v>Hour23</c:v>
                </c:pt>
                <c:pt idx="138">
                  <c:v>Hour24</c:v>
                </c:pt>
              </c:strCache>
            </c:strRef>
          </c:cat>
          <c:val>
            <c:numRef>
              <c:f>Sheet2!$I$4:$I$147</c:f>
              <c:numCache>
                <c:formatCode>0</c:formatCode>
                <c:ptCount val="144"/>
                <c:pt idx="0">
                  <c:v>148.655</c:v>
                </c:pt>
                <c:pt idx="1">
                  <c:v>143.78</c:v>
                </c:pt>
                <c:pt idx="2">
                  <c:v>142.7465</c:v>
                </c:pt>
                <c:pt idx="3">
                  <c:v>140.712</c:v>
                </c:pt>
                <c:pt idx="4">
                  <c:v>138.528</c:v>
                </c:pt>
                <c:pt idx="5">
                  <c:v>136.409</c:v>
                </c:pt>
                <c:pt idx="6">
                  <c:v>134.303</c:v>
                </c:pt>
                <c:pt idx="7">
                  <c:v>131.3325</c:v>
                </c:pt>
                <c:pt idx="8">
                  <c:v>127.9915</c:v>
                </c:pt>
                <c:pt idx="9">
                  <c:v>126.0935</c:v>
                </c:pt>
                <c:pt idx="10">
                  <c:v>125.1055</c:v>
                </c:pt>
                <c:pt idx="11">
                  <c:v>125.0795</c:v>
                </c:pt>
                <c:pt idx="12">
                  <c:v>126.6525</c:v>
                </c:pt>
                <c:pt idx="13">
                  <c:v>128.648</c:v>
                </c:pt>
                <c:pt idx="14">
                  <c:v>130.6565</c:v>
                </c:pt>
                <c:pt idx="15">
                  <c:v>131.6835</c:v>
                </c:pt>
                <c:pt idx="16">
                  <c:v>131.768</c:v>
                </c:pt>
                <c:pt idx="17">
                  <c:v>133.471</c:v>
                </c:pt>
                <c:pt idx="18">
                  <c:v>135.4015</c:v>
                </c:pt>
                <c:pt idx="19">
                  <c:v>137.5985</c:v>
                </c:pt>
                <c:pt idx="20">
                  <c:v>139.8215</c:v>
                </c:pt>
                <c:pt idx="21">
                  <c:v>141.973</c:v>
                </c:pt>
                <c:pt idx="22">
                  <c:v>143.9425</c:v>
                </c:pt>
                <c:pt idx="23">
                  <c:v>148.356</c:v>
                </c:pt>
                <c:pt idx="24">
                  <c:v>149.8575</c:v>
                </c:pt>
                <c:pt idx="25">
                  <c:v>156.819</c:v>
                </c:pt>
                <c:pt idx="26">
                  <c:v>168.025</c:v>
                </c:pt>
                <c:pt idx="27">
                  <c:v>193.7</c:v>
                </c:pt>
                <c:pt idx="28">
                  <c:v>198.809</c:v>
                </c:pt>
                <c:pt idx="29">
                  <c:v>206.557</c:v>
                </c:pt>
                <c:pt idx="30">
                  <c:v>217.8345</c:v>
                </c:pt>
                <c:pt idx="31">
                  <c:v>217.1845</c:v>
                </c:pt>
                <c:pt idx="32">
                  <c:v>202.7935</c:v>
                </c:pt>
                <c:pt idx="33">
                  <c:v>209.2415</c:v>
                </c:pt>
                <c:pt idx="34">
                  <c:v>215.9105</c:v>
                </c:pt>
                <c:pt idx="35">
                  <c:v>218.946</c:v>
                </c:pt>
                <c:pt idx="36">
                  <c:v>241.371</c:v>
                </c:pt>
                <c:pt idx="37">
                  <c:v>250</c:v>
                </c:pt>
                <c:pt idx="38">
                  <c:v>250</c:v>
                </c:pt>
                <c:pt idx="39">
                  <c:v>250</c:v>
                </c:pt>
                <c:pt idx="40">
                  <c:v>250</c:v>
                </c:pt>
                <c:pt idx="41">
                  <c:v>250</c:v>
                </c:pt>
                <c:pt idx="42">
                  <c:v>250</c:v>
                </c:pt>
                <c:pt idx="43">
                  <c:v>250</c:v>
                </c:pt>
                <c:pt idx="44">
                  <c:v>250</c:v>
                </c:pt>
                <c:pt idx="45">
                  <c:v>250</c:v>
                </c:pt>
                <c:pt idx="46">
                  <c:v>250</c:v>
                </c:pt>
                <c:pt idx="47">
                  <c:v>250</c:v>
                </c:pt>
                <c:pt idx="48">
                  <c:v>250</c:v>
                </c:pt>
                <c:pt idx="49">
                  <c:v>250</c:v>
                </c:pt>
                <c:pt idx="50">
                  <c:v>250</c:v>
                </c:pt>
                <c:pt idx="51">
                  <c:v>250</c:v>
                </c:pt>
                <c:pt idx="52">
                  <c:v>250</c:v>
                </c:pt>
                <c:pt idx="53">
                  <c:v>250</c:v>
                </c:pt>
                <c:pt idx="54">
                  <c:v>250</c:v>
                </c:pt>
                <c:pt idx="55">
                  <c:v>250</c:v>
                </c:pt>
                <c:pt idx="56">
                  <c:v>249.3855</c:v>
                </c:pt>
                <c:pt idx="57">
                  <c:v>224.133</c:v>
                </c:pt>
                <c:pt idx="58">
                  <c:v>198.6335</c:v>
                </c:pt>
                <c:pt idx="59">
                  <c:v>203.8725</c:v>
                </c:pt>
                <c:pt idx="60">
                  <c:v>213.5445</c:v>
                </c:pt>
                <c:pt idx="61">
                  <c:v>213.7915</c:v>
                </c:pt>
                <c:pt idx="62">
                  <c:v>218.7185</c:v>
                </c:pt>
                <c:pt idx="63">
                  <c:v>212.264</c:v>
                </c:pt>
                <c:pt idx="64">
                  <c:v>210.8145</c:v>
                </c:pt>
                <c:pt idx="65">
                  <c:v>215.2605</c:v>
                </c:pt>
                <c:pt idx="66">
                  <c:v>236.1125</c:v>
                </c:pt>
                <c:pt idx="67">
                  <c:v>246.545</c:v>
                </c:pt>
                <c:pt idx="68">
                  <c:v>250</c:v>
                </c:pt>
                <c:pt idx="69">
                  <c:v>250</c:v>
                </c:pt>
                <c:pt idx="70">
                  <c:v>250</c:v>
                </c:pt>
                <c:pt idx="71">
                  <c:v>250</c:v>
                </c:pt>
                <c:pt idx="72">
                  <c:v>233.7855</c:v>
                </c:pt>
                <c:pt idx="73">
                  <c:v>217.1975</c:v>
                </c:pt>
                <c:pt idx="74">
                  <c:v>204.7435</c:v>
                </c:pt>
                <c:pt idx="75">
                  <c:v>189.124</c:v>
                </c:pt>
                <c:pt idx="76">
                  <c:v>175.981</c:v>
                </c:pt>
                <c:pt idx="77">
                  <c:v>181.077</c:v>
                </c:pt>
                <c:pt idx="78">
                  <c:v>172.861</c:v>
                </c:pt>
                <c:pt idx="79">
                  <c:v>171.561</c:v>
                </c:pt>
                <c:pt idx="80">
                  <c:v>172.211</c:v>
                </c:pt>
                <c:pt idx="81">
                  <c:v>169.2535</c:v>
                </c:pt>
                <c:pt idx="82">
                  <c:v>162.786</c:v>
                </c:pt>
                <c:pt idx="83">
                  <c:v>164.4955</c:v>
                </c:pt>
                <c:pt idx="84">
                  <c:v>172.9</c:v>
                </c:pt>
                <c:pt idx="85">
                  <c:v>181.727</c:v>
                </c:pt>
                <c:pt idx="86">
                  <c:v>181.8375</c:v>
                </c:pt>
                <c:pt idx="87">
                  <c:v>180.765</c:v>
                </c:pt>
                <c:pt idx="88">
                  <c:v>177.9635</c:v>
                </c:pt>
                <c:pt idx="89">
                  <c:v>167.674</c:v>
                </c:pt>
                <c:pt idx="90">
                  <c:v>158.574</c:v>
                </c:pt>
                <c:pt idx="91">
                  <c:v>158.0735</c:v>
                </c:pt>
                <c:pt idx="92">
                  <c:v>159.4905</c:v>
                </c:pt>
                <c:pt idx="93">
                  <c:v>180.453</c:v>
                </c:pt>
                <c:pt idx="94">
                  <c:v>213.642</c:v>
                </c:pt>
                <c:pt idx="95">
                  <c:v>233.9805</c:v>
                </c:pt>
                <c:pt idx="96">
                  <c:v>250</c:v>
                </c:pt>
                <c:pt idx="97">
                  <c:v>250</c:v>
                </c:pt>
                <c:pt idx="98">
                  <c:v>250</c:v>
                </c:pt>
                <c:pt idx="99">
                  <c:v>250</c:v>
                </c:pt>
                <c:pt idx="100">
                  <c:v>250</c:v>
                </c:pt>
                <c:pt idx="101">
                  <c:v>250</c:v>
                </c:pt>
                <c:pt idx="102">
                  <c:v>250</c:v>
                </c:pt>
                <c:pt idx="103">
                  <c:v>250</c:v>
                </c:pt>
                <c:pt idx="104">
                  <c:v>250</c:v>
                </c:pt>
                <c:pt idx="105">
                  <c:v>250</c:v>
                </c:pt>
                <c:pt idx="106">
                  <c:v>250</c:v>
                </c:pt>
                <c:pt idx="107">
                  <c:v>250</c:v>
                </c:pt>
                <c:pt idx="108">
                  <c:v>244.9135</c:v>
                </c:pt>
                <c:pt idx="109">
                  <c:v>250</c:v>
                </c:pt>
                <c:pt idx="110">
                  <c:v>250</c:v>
                </c:pt>
                <c:pt idx="111">
                  <c:v>250</c:v>
                </c:pt>
                <c:pt idx="112">
                  <c:v>250</c:v>
                </c:pt>
                <c:pt idx="113">
                  <c:v>250</c:v>
                </c:pt>
                <c:pt idx="114">
                  <c:v>250</c:v>
                </c:pt>
                <c:pt idx="115">
                  <c:v>250</c:v>
                </c:pt>
                <c:pt idx="116">
                  <c:v>250</c:v>
                </c:pt>
                <c:pt idx="117">
                  <c:v>218.439</c:v>
                </c:pt>
                <c:pt idx="118">
                  <c:v>191.152</c:v>
                </c:pt>
                <c:pt idx="119">
                  <c:v>174.85</c:v>
                </c:pt>
                <c:pt idx="120">
                  <c:v>169.312</c:v>
                </c:pt>
                <c:pt idx="121">
                  <c:v>170.781</c:v>
                </c:pt>
                <c:pt idx="122">
                  <c:v>174.057</c:v>
                </c:pt>
                <c:pt idx="123">
                  <c:v>172.3605</c:v>
                </c:pt>
                <c:pt idx="124">
                  <c:v>172.9715</c:v>
                </c:pt>
                <c:pt idx="125">
                  <c:v>168.0185</c:v>
                </c:pt>
                <c:pt idx="126">
                  <c:v>162.1685</c:v>
                </c:pt>
                <c:pt idx="127" c:formatCode="0.00">
                  <c:v>152.789</c:v>
                </c:pt>
                <c:pt idx="128" c:formatCode="0.00">
                  <c:v>143.5785</c:v>
                </c:pt>
                <c:pt idx="129" c:formatCode="0.00">
                  <c:v>129.9545</c:v>
                </c:pt>
                <c:pt idx="130" c:formatCode="0.00">
                  <c:v>124.878</c:v>
                </c:pt>
                <c:pt idx="131">
                  <c:v>125.3655</c:v>
                </c:pt>
                <c:pt idx="132">
                  <c:v>129.3305</c:v>
                </c:pt>
                <c:pt idx="133">
                  <c:v>134.056</c:v>
                </c:pt>
                <c:pt idx="134">
                  <c:v>141.219</c:v>
                </c:pt>
                <c:pt idx="135">
                  <c:v>143.8255</c:v>
                </c:pt>
                <c:pt idx="136">
                  <c:v>136.5</c:v>
                </c:pt>
                <c:pt idx="137">
                  <c:v>127.8485</c:v>
                </c:pt>
                <c:pt idx="138">
                  <c:v>117.9945</c:v>
                </c:pt>
                <c:pt idx="139">
                  <c:v>112.0795</c:v>
                </c:pt>
                <c:pt idx="140">
                  <c:v>105.1375</c:v>
                </c:pt>
                <c:pt idx="141">
                  <c:v>105.3975</c:v>
                </c:pt>
                <c:pt idx="142">
                  <c:v>104.442</c:v>
                </c:pt>
                <c:pt idx="143">
                  <c:v>107.0615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6350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0"/>
        <c:smooth val="0"/>
        <c:axId val="-982808240"/>
        <c:axId val="-982807696"/>
      </c:lineChart>
      <c:catAx>
        <c:axId val="-982808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2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982807696"/>
        <c:crosses val="autoZero"/>
        <c:auto val="1"/>
        <c:lblAlgn val="l"/>
        <c:lblOffset val="100"/>
        <c:tickLblSkip val="18"/>
        <c:noMultiLvlLbl val="0"/>
      </c:catAx>
      <c:valAx>
        <c:axId val="-982807696"/>
        <c:scaling>
          <c:orientation val="minMax"/>
          <c:max val="270"/>
          <c:min val="0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2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982808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17341031283066"/>
          <c:y val="0.0606659896731968"/>
          <c:w val="0.341108455727688"/>
          <c:h val="0.08527968955923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2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lang="zh-CN" sz="1200"/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22.xml"/></Relationships>
</file>

<file path=xl/drawings/_rels/drawing2.xml.rels><?xml version="1.0" encoding="UTF-8" standalone="yes"?>
<Relationships xmlns="http://schemas.openxmlformats.org/package/2006/relationships"><Relationship Id="rId9" Type="http://schemas.openxmlformats.org/officeDocument/2006/relationships/chart" Target="../charts/chart13.xml"/><Relationship Id="rId8" Type="http://schemas.openxmlformats.org/officeDocument/2006/relationships/chart" Target="../charts/chart12.xml"/><Relationship Id="rId7" Type="http://schemas.openxmlformats.org/officeDocument/2006/relationships/chart" Target="../charts/chart11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8" Type="http://schemas.openxmlformats.org/officeDocument/2006/relationships/image" Target="../media/image1.png"/><Relationship Id="rId17" Type="http://schemas.openxmlformats.org/officeDocument/2006/relationships/chart" Target="../charts/chart21.xml"/><Relationship Id="rId16" Type="http://schemas.openxmlformats.org/officeDocument/2006/relationships/chart" Target="../charts/chart20.xml"/><Relationship Id="rId15" Type="http://schemas.openxmlformats.org/officeDocument/2006/relationships/chart" Target="../charts/chart19.xml"/><Relationship Id="rId14" Type="http://schemas.openxmlformats.org/officeDocument/2006/relationships/chart" Target="../charts/chart18.xml"/><Relationship Id="rId13" Type="http://schemas.openxmlformats.org/officeDocument/2006/relationships/chart" Target="../charts/chart17.xml"/><Relationship Id="rId12" Type="http://schemas.openxmlformats.org/officeDocument/2006/relationships/chart" Target="../charts/chart16.xml"/><Relationship Id="rId11" Type="http://schemas.openxmlformats.org/officeDocument/2006/relationships/chart" Target="../charts/chart15.xml"/><Relationship Id="rId10" Type="http://schemas.openxmlformats.org/officeDocument/2006/relationships/chart" Target="../charts/chart14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22</xdr:col>
      <xdr:colOff>0</xdr:colOff>
      <xdr:row>2</xdr:row>
      <xdr:rowOff>0</xdr:rowOff>
    </xdr:from>
    <xdr:to>
      <xdr:col>37</xdr:col>
      <xdr:colOff>333375</xdr:colOff>
      <xdr:row>17</xdr:row>
      <xdr:rowOff>81003</xdr:rowOff>
    </xdr:to>
    <xdr:graphicFrame>
      <xdr:nvGraphicFramePr>
        <xdr:cNvPr id="4" name="Chart 3"/>
        <xdr:cNvGraphicFramePr/>
      </xdr:nvGraphicFramePr>
      <xdr:xfrm>
        <a:off x="14391640" y="352425"/>
        <a:ext cx="10620375" cy="2661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4403</xdr:colOff>
      <xdr:row>17</xdr:row>
      <xdr:rowOff>86046</xdr:rowOff>
    </xdr:from>
    <xdr:to>
      <xdr:col>37</xdr:col>
      <xdr:colOff>318168</xdr:colOff>
      <xdr:row>33</xdr:row>
      <xdr:rowOff>139834</xdr:rowOff>
    </xdr:to>
    <xdr:graphicFrame>
      <xdr:nvGraphicFramePr>
        <xdr:cNvPr id="5" name="Chart 4"/>
        <xdr:cNvGraphicFramePr/>
      </xdr:nvGraphicFramePr>
      <xdr:xfrm>
        <a:off x="14395450" y="3019425"/>
        <a:ext cx="10601325" cy="27971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56029</xdr:colOff>
      <xdr:row>36</xdr:row>
      <xdr:rowOff>90767</xdr:rowOff>
    </xdr:from>
    <xdr:to>
      <xdr:col>23</xdr:col>
      <xdr:colOff>448235</xdr:colOff>
      <xdr:row>52</xdr:row>
      <xdr:rowOff>144555</xdr:rowOff>
    </xdr:to>
    <xdr:graphicFrame>
      <xdr:nvGraphicFramePr>
        <xdr:cNvPr id="2" name="Chart 1"/>
        <xdr:cNvGraphicFramePr/>
      </xdr:nvGraphicFramePr>
      <xdr:xfrm>
        <a:off x="8275320" y="6281420"/>
        <a:ext cx="7249795" cy="27971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409013</xdr:colOff>
      <xdr:row>53</xdr:row>
      <xdr:rowOff>113179</xdr:rowOff>
    </xdr:from>
    <xdr:to>
      <xdr:col>25</xdr:col>
      <xdr:colOff>156881</xdr:colOff>
      <xdr:row>69</xdr:row>
      <xdr:rowOff>166967</xdr:rowOff>
    </xdr:to>
    <xdr:graphicFrame>
      <xdr:nvGraphicFramePr>
        <xdr:cNvPr id="3" name="Chart 2"/>
        <xdr:cNvGraphicFramePr/>
      </xdr:nvGraphicFramePr>
      <xdr:xfrm>
        <a:off x="7942580" y="9218930"/>
        <a:ext cx="8663305" cy="27965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0.00937</cdr:x>
      <cdr:y>0.05049</cdr:y>
    </cdr:from>
    <cdr:to>
      <cdr:x>0.09324</cdr:x>
      <cdr:y>0.14174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66996" y="145400"/>
          <a:ext cx="599754" cy="262815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wrap="none" rtlCol="0"/>
        <a:lstStyle/>
        <a:p>
          <a:r>
            <a:rPr lang="en-US" altLang="zh-CN" sz="1400"/>
            <a:t>N.m</a:t>
          </a:r>
          <a:endParaRPr lang="zh-CN" altLang="en-US" sz="1400"/>
        </a:p>
      </cdr:txBody>
    </cdr:sp>
  </cdr:relSizeAnchor>
  <cdr:relSizeAnchor xmlns:cdr="http://schemas.openxmlformats.org/drawingml/2006/chartDrawing">
    <cdr:from>
      <cdr:x>0.46795</cdr:x>
      <cdr:y>0.88676</cdr:y>
    </cdr:from>
    <cdr:to>
      <cdr:x>0.55182</cdr:x>
      <cdr:y>0.97801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3346318" y="2553864"/>
          <a:ext cx="599754" cy="262815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wrap="none" rtlCol="0"/>
        <a:lstStyle/>
        <a:p>
          <a:r>
            <a:rPr lang="en-US" altLang="zh-CN" sz="1400"/>
            <a:t>(b)</a:t>
          </a:r>
          <a:endParaRPr lang="zh-CN" altLang="en-US" sz="1400"/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0.01698</cdr:x>
      <cdr:y>0.06621</cdr:y>
    </cdr:from>
    <cdr:to>
      <cdr:x>0.06864</cdr:x>
      <cdr:y>0.16022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121941" y="163726"/>
          <a:ext cx="370910" cy="232481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wrap="none" rtlCol="0"/>
        <a:lstStyle/>
        <a:p>
          <a:r>
            <a:rPr lang="en-US" altLang="zh-CN" sz="1200"/>
            <a:t>kW</a:t>
          </a:r>
          <a:endParaRPr lang="zh-CN" altLang="en-US" sz="1100"/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0.01239</cdr:x>
      <cdr:y>0.06388</cdr:y>
    </cdr:from>
    <cdr:to>
      <cdr:x>0.06571</cdr:x>
      <cdr:y>0.16243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89430" y="163212"/>
          <a:ext cx="384714" cy="251761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wrap="none" rtlCol="0"/>
        <a:lstStyle/>
        <a:p>
          <a:r>
            <a:rPr lang="en-US" altLang="zh-CN" sz="1200"/>
            <a:t>kW</a:t>
          </a:r>
          <a:endParaRPr lang="zh-CN" altLang="en-US" sz="1100"/>
        </a:p>
      </cdr:txBody>
    </cdr:sp>
  </cdr:relSizeAnchor>
</c:userShapes>
</file>

<file path=xl/drawings/drawing1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571500</xdr:colOff>
      <xdr:row>13</xdr:row>
      <xdr:rowOff>76200</xdr:rowOff>
    </xdr:from>
    <xdr:to>
      <xdr:col>9</xdr:col>
      <xdr:colOff>434340</xdr:colOff>
      <xdr:row>28</xdr:row>
      <xdr:rowOff>76200</xdr:rowOff>
    </xdr:to>
    <xdr:graphicFrame>
      <xdr:nvGraphicFramePr>
        <xdr:cNvPr id="2" name="Chart 1"/>
        <xdr:cNvGraphicFramePr/>
      </xdr:nvGraphicFramePr>
      <xdr:xfrm>
        <a:off x="2621915" y="2305050"/>
        <a:ext cx="8971915" cy="25717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487680</xdr:colOff>
      <xdr:row>3</xdr:row>
      <xdr:rowOff>144780</xdr:rowOff>
    </xdr:from>
    <xdr:to>
      <xdr:col>16</xdr:col>
      <xdr:colOff>22860</xdr:colOff>
      <xdr:row>10</xdr:row>
      <xdr:rowOff>162783</xdr:rowOff>
    </xdr:to>
    <xdr:pic>
      <xdr:nvPicPr>
        <xdr:cNvPr id="3" name="Picture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1647170" y="659130"/>
          <a:ext cx="4335780" cy="121793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68</xdr:col>
      <xdr:colOff>526473</xdr:colOff>
      <xdr:row>25</xdr:row>
      <xdr:rowOff>15586</xdr:rowOff>
    </xdr:from>
    <xdr:to>
      <xdr:col>81</xdr:col>
      <xdr:colOff>521018</xdr:colOff>
      <xdr:row>39</xdr:row>
      <xdr:rowOff>147409</xdr:rowOff>
    </xdr:to>
    <xdr:graphicFrame>
      <xdr:nvGraphicFramePr>
        <xdr:cNvPr id="12" name="Chart 11"/>
        <xdr:cNvGraphicFramePr/>
      </xdr:nvGraphicFramePr>
      <xdr:xfrm>
        <a:off x="51100990" y="4482465"/>
        <a:ext cx="8909685" cy="25323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68</xdr:col>
      <xdr:colOff>526474</xdr:colOff>
      <xdr:row>41</xdr:row>
      <xdr:rowOff>15586</xdr:rowOff>
    </xdr:from>
    <xdr:to>
      <xdr:col>81</xdr:col>
      <xdr:colOff>521019</xdr:colOff>
      <xdr:row>55</xdr:row>
      <xdr:rowOff>147409</xdr:rowOff>
    </xdr:to>
    <xdr:graphicFrame>
      <xdr:nvGraphicFramePr>
        <xdr:cNvPr id="13" name="Chart 12"/>
        <xdr:cNvGraphicFramePr/>
      </xdr:nvGraphicFramePr>
      <xdr:xfrm>
        <a:off x="51100990" y="7225665"/>
        <a:ext cx="8909685" cy="25323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45</xdr:col>
      <xdr:colOff>672354</xdr:colOff>
      <xdr:row>177</xdr:row>
      <xdr:rowOff>0</xdr:rowOff>
    </xdr:from>
    <xdr:to>
      <xdr:col>46</xdr:col>
      <xdr:colOff>403412</xdr:colOff>
      <xdr:row>177</xdr:row>
      <xdr:rowOff>168088</xdr:rowOff>
    </xdr:to>
    <xdr:cxnSp>
      <xdr:nvCxnSpPr>
        <xdr:cNvPr id="3" name="Elbow Connector 2"/>
        <xdr:cNvCxnSpPr/>
      </xdr:nvCxnSpPr>
      <xdr:spPr>
        <a:xfrm rot="10800000" flipV="1">
          <a:off x="35396805" y="30699075"/>
          <a:ext cx="493395" cy="167640"/>
        </a:xfrm>
        <a:prstGeom prst="bentConnector3">
          <a:avLst/>
        </a:prstGeom>
        <a:ln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45</xdr:col>
      <xdr:colOff>0</xdr:colOff>
      <xdr:row>3</xdr:row>
      <xdr:rowOff>123266</xdr:rowOff>
    </xdr:from>
    <xdr:to>
      <xdr:col>57</xdr:col>
      <xdr:colOff>618000</xdr:colOff>
      <xdr:row>19</xdr:row>
      <xdr:rowOff>7327</xdr:rowOff>
    </xdr:to>
    <xdr:graphicFrame>
      <xdr:nvGraphicFramePr>
        <xdr:cNvPr id="17" name="Chart 16"/>
        <xdr:cNvGraphicFramePr/>
      </xdr:nvGraphicFramePr>
      <xdr:xfrm>
        <a:off x="34724975" y="818515"/>
        <a:ext cx="8923655" cy="26269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68</xdr:col>
      <xdr:colOff>470034</xdr:colOff>
      <xdr:row>58</xdr:row>
      <xdr:rowOff>116278</xdr:rowOff>
    </xdr:from>
    <xdr:to>
      <xdr:col>83</xdr:col>
      <xdr:colOff>487044</xdr:colOff>
      <xdr:row>77</xdr:row>
      <xdr:rowOff>65576</xdr:rowOff>
    </xdr:to>
    <xdr:graphicFrame>
      <xdr:nvGraphicFramePr>
        <xdr:cNvPr id="19" name="Chart 18"/>
        <xdr:cNvGraphicFramePr/>
      </xdr:nvGraphicFramePr>
      <xdr:xfrm>
        <a:off x="51044475" y="10241280"/>
        <a:ext cx="10303510" cy="32067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44</xdr:col>
      <xdr:colOff>1390649</xdr:colOff>
      <xdr:row>24</xdr:row>
      <xdr:rowOff>38100</xdr:rowOff>
    </xdr:from>
    <xdr:to>
      <xdr:col>55</xdr:col>
      <xdr:colOff>265799</xdr:colOff>
      <xdr:row>38</xdr:row>
      <xdr:rowOff>157800</xdr:rowOff>
    </xdr:to>
    <xdr:graphicFrame>
      <xdr:nvGraphicFramePr>
        <xdr:cNvPr id="20" name="Chart 19"/>
        <xdr:cNvGraphicFramePr/>
      </xdr:nvGraphicFramePr>
      <xdr:xfrm>
        <a:off x="34723070" y="4333875"/>
        <a:ext cx="7201535" cy="2519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45</xdr:col>
      <xdr:colOff>0</xdr:colOff>
      <xdr:row>40</xdr:row>
      <xdr:rowOff>38100</xdr:rowOff>
    </xdr:from>
    <xdr:to>
      <xdr:col>55</xdr:col>
      <xdr:colOff>265800</xdr:colOff>
      <xdr:row>54</xdr:row>
      <xdr:rowOff>157800</xdr:rowOff>
    </xdr:to>
    <xdr:graphicFrame>
      <xdr:nvGraphicFramePr>
        <xdr:cNvPr id="24" name="Chart 23"/>
        <xdr:cNvGraphicFramePr/>
      </xdr:nvGraphicFramePr>
      <xdr:xfrm>
        <a:off x="34724975" y="7077075"/>
        <a:ext cx="7199630" cy="2519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45</xdr:col>
      <xdr:colOff>0</xdr:colOff>
      <xdr:row>56</xdr:row>
      <xdr:rowOff>38100</xdr:rowOff>
    </xdr:from>
    <xdr:to>
      <xdr:col>55</xdr:col>
      <xdr:colOff>265800</xdr:colOff>
      <xdr:row>70</xdr:row>
      <xdr:rowOff>157800</xdr:rowOff>
    </xdr:to>
    <xdr:graphicFrame>
      <xdr:nvGraphicFramePr>
        <xdr:cNvPr id="35" name="Chart 34"/>
        <xdr:cNvGraphicFramePr/>
      </xdr:nvGraphicFramePr>
      <xdr:xfrm>
        <a:off x="34724975" y="9820275"/>
        <a:ext cx="7199630" cy="2519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68</xdr:col>
      <xdr:colOff>664028</xdr:colOff>
      <xdr:row>79</xdr:row>
      <xdr:rowOff>54428</xdr:rowOff>
    </xdr:from>
    <xdr:to>
      <xdr:col>79</xdr:col>
      <xdr:colOff>313301</xdr:colOff>
      <xdr:row>93</xdr:row>
      <xdr:rowOff>174128</xdr:rowOff>
    </xdr:to>
    <xdr:graphicFrame>
      <xdr:nvGraphicFramePr>
        <xdr:cNvPr id="42" name="Chart 41"/>
        <xdr:cNvGraphicFramePr/>
      </xdr:nvGraphicFramePr>
      <xdr:xfrm>
        <a:off x="51238150" y="13779500"/>
        <a:ext cx="7193280" cy="25177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57</xdr:col>
      <xdr:colOff>0</xdr:colOff>
      <xdr:row>24</xdr:row>
      <xdr:rowOff>38100</xdr:rowOff>
    </xdr:from>
    <xdr:to>
      <xdr:col>67</xdr:col>
      <xdr:colOff>325548</xdr:colOff>
      <xdr:row>42</xdr:row>
      <xdr:rowOff>43542</xdr:rowOff>
    </xdr:to>
    <xdr:graphicFrame>
      <xdr:nvGraphicFramePr>
        <xdr:cNvPr id="15" name="Chart 14"/>
        <xdr:cNvGraphicFramePr/>
      </xdr:nvGraphicFramePr>
      <xdr:xfrm>
        <a:off x="43030775" y="4333875"/>
        <a:ext cx="7183120" cy="30911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57</xdr:col>
      <xdr:colOff>0</xdr:colOff>
      <xdr:row>43</xdr:row>
      <xdr:rowOff>38100</xdr:rowOff>
    </xdr:from>
    <xdr:to>
      <xdr:col>67</xdr:col>
      <xdr:colOff>335073</xdr:colOff>
      <xdr:row>57</xdr:row>
      <xdr:rowOff>157801</xdr:rowOff>
    </xdr:to>
    <xdr:graphicFrame>
      <xdr:nvGraphicFramePr>
        <xdr:cNvPr id="22" name="Chart 21"/>
        <xdr:cNvGraphicFramePr/>
      </xdr:nvGraphicFramePr>
      <xdr:xfrm>
        <a:off x="43030775" y="7591425"/>
        <a:ext cx="7192645" cy="2519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57</xdr:col>
      <xdr:colOff>0</xdr:colOff>
      <xdr:row>59</xdr:row>
      <xdr:rowOff>38100</xdr:rowOff>
    </xdr:from>
    <xdr:to>
      <xdr:col>67</xdr:col>
      <xdr:colOff>347444</xdr:colOff>
      <xdr:row>75</xdr:row>
      <xdr:rowOff>48900</xdr:rowOff>
    </xdr:to>
    <xdr:graphicFrame>
      <xdr:nvGraphicFramePr>
        <xdr:cNvPr id="23" name="Chart 22"/>
        <xdr:cNvGraphicFramePr/>
      </xdr:nvGraphicFramePr>
      <xdr:xfrm>
        <a:off x="43030775" y="10334625"/>
        <a:ext cx="7205345" cy="27539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57</xdr:col>
      <xdr:colOff>0</xdr:colOff>
      <xdr:row>75</xdr:row>
      <xdr:rowOff>38100</xdr:rowOff>
    </xdr:from>
    <xdr:to>
      <xdr:col>67</xdr:col>
      <xdr:colOff>347444</xdr:colOff>
      <xdr:row>91</xdr:row>
      <xdr:rowOff>48901</xdr:rowOff>
    </xdr:to>
    <xdr:graphicFrame>
      <xdr:nvGraphicFramePr>
        <xdr:cNvPr id="25" name="Chart 24"/>
        <xdr:cNvGraphicFramePr/>
      </xdr:nvGraphicFramePr>
      <xdr:xfrm>
        <a:off x="43030775" y="13077825"/>
        <a:ext cx="7205345" cy="27539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45</xdr:col>
      <xdr:colOff>0</xdr:colOff>
      <xdr:row>72</xdr:row>
      <xdr:rowOff>38100</xdr:rowOff>
    </xdr:from>
    <xdr:to>
      <xdr:col>55</xdr:col>
      <xdr:colOff>265800</xdr:colOff>
      <xdr:row>86</xdr:row>
      <xdr:rowOff>157801</xdr:rowOff>
    </xdr:to>
    <xdr:graphicFrame>
      <xdr:nvGraphicFramePr>
        <xdr:cNvPr id="27" name="Chart 26"/>
        <xdr:cNvGraphicFramePr/>
      </xdr:nvGraphicFramePr>
      <xdr:xfrm>
        <a:off x="34724975" y="12563475"/>
        <a:ext cx="7199630" cy="2519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69</xdr:col>
      <xdr:colOff>0</xdr:colOff>
      <xdr:row>97</xdr:row>
      <xdr:rowOff>0</xdr:rowOff>
    </xdr:from>
    <xdr:to>
      <xdr:col>81</xdr:col>
      <xdr:colOff>156483</xdr:colOff>
      <xdr:row>112</xdr:row>
      <xdr:rowOff>79602</xdr:rowOff>
    </xdr:to>
    <xdr:graphicFrame>
      <xdr:nvGraphicFramePr>
        <xdr:cNvPr id="28" name="Chart 27"/>
        <xdr:cNvGraphicFramePr/>
      </xdr:nvGraphicFramePr>
      <xdr:xfrm>
        <a:off x="51260375" y="16811625"/>
        <a:ext cx="8385810" cy="26511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39</xdr:col>
      <xdr:colOff>0</xdr:colOff>
      <xdr:row>10</xdr:row>
      <xdr:rowOff>0</xdr:rowOff>
    </xdr:from>
    <xdr:to>
      <xdr:col>44</xdr:col>
      <xdr:colOff>33618</xdr:colOff>
      <xdr:row>26</xdr:row>
      <xdr:rowOff>53787</xdr:rowOff>
    </xdr:to>
    <xdr:graphicFrame>
      <xdr:nvGraphicFramePr>
        <xdr:cNvPr id="21" name="Chart 20"/>
        <xdr:cNvGraphicFramePr/>
      </xdr:nvGraphicFramePr>
      <xdr:xfrm>
        <a:off x="29516705" y="1895475"/>
        <a:ext cx="3849370" cy="27965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68</xdr:col>
      <xdr:colOff>512947</xdr:colOff>
      <xdr:row>7</xdr:row>
      <xdr:rowOff>35866</xdr:rowOff>
    </xdr:from>
    <xdr:to>
      <xdr:col>86</xdr:col>
      <xdr:colOff>588508</xdr:colOff>
      <xdr:row>23</xdr:row>
      <xdr:rowOff>89654</xdr:rowOff>
    </xdr:to>
    <xdr:graphicFrame>
      <xdr:nvGraphicFramePr>
        <xdr:cNvPr id="4" name="Chart 3"/>
        <xdr:cNvGraphicFramePr/>
      </xdr:nvGraphicFramePr>
      <xdr:xfrm>
        <a:off x="51087020" y="1416685"/>
        <a:ext cx="12419965" cy="27971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 editAs="oneCell">
    <xdr:from>
      <xdr:col>58</xdr:col>
      <xdr:colOff>312964</xdr:colOff>
      <xdr:row>5</xdr:row>
      <xdr:rowOff>95250</xdr:rowOff>
    </xdr:from>
    <xdr:to>
      <xdr:col>71</xdr:col>
      <xdr:colOff>405099</xdr:colOff>
      <xdr:row>21</xdr:row>
      <xdr:rowOff>1772</xdr:rowOff>
    </xdr:to>
    <xdr:pic>
      <xdr:nvPicPr>
        <xdr:cNvPr id="5" name="Picture 4"/>
        <xdr:cNvPicPr>
          <a:picLocks noChangeAspect="1"/>
        </xdr:cNvPicPr>
      </xdr:nvPicPr>
      <xdr:blipFill>
        <a:blip r:embed="rId18"/>
        <a:stretch>
          <a:fillRect/>
        </a:stretch>
      </xdr:blipFill>
      <xdr:spPr>
        <a:xfrm>
          <a:off x="44028995" y="1133475"/>
          <a:ext cx="9007475" cy="2649220"/>
        </a:xfrm>
        <a:prstGeom prst="rect">
          <a:avLst/>
        </a:prstGeom>
      </xdr:spPr>
    </xdr:pic>
    <xdr:clientData/>
  </xdr:twoCellAnchor>
  <xdr:twoCellAnchor>
    <xdr:from>
      <xdr:col>82</xdr:col>
      <xdr:colOff>0</xdr:colOff>
      <xdr:row>25</xdr:row>
      <xdr:rowOff>0</xdr:rowOff>
    </xdr:from>
    <xdr:to>
      <xdr:col>92</xdr:col>
      <xdr:colOff>342346</xdr:colOff>
      <xdr:row>39</xdr:row>
      <xdr:rowOff>119700</xdr:rowOff>
    </xdr:to>
    <xdr:graphicFrame>
      <xdr:nvGraphicFramePr>
        <xdr:cNvPr id="26" name="Chart 25"/>
        <xdr:cNvGraphicFramePr/>
      </xdr:nvGraphicFramePr>
      <xdr:xfrm>
        <a:off x="60175775" y="4467225"/>
        <a:ext cx="7200265" cy="2519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0.00534</cdr:x>
      <cdr:y>0.04009</cdr:y>
    </cdr:from>
    <cdr:to>
      <cdr:x>0.05017</cdr:x>
      <cdr:y>0.14161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47625" y="105334"/>
          <a:ext cx="400050" cy="266700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wrap="none" rtlCol="0"/>
        <a:lstStyle/>
        <a:p>
          <a:r>
            <a:rPr lang="en-US" altLang="zh-CN" sz="1600"/>
            <a:t>kW</a:t>
          </a:r>
          <a:endParaRPr lang="zh-CN" altLang="en-US" sz="16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0.01239</cdr:x>
      <cdr:y>0.06388</cdr:y>
    </cdr:from>
    <cdr:to>
      <cdr:x>0.06571</cdr:x>
      <cdr:y>0.16243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89430" y="163212"/>
          <a:ext cx="384714" cy="251761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wrap="none" rtlCol="0"/>
        <a:lstStyle/>
        <a:p>
          <a:r>
            <a:rPr lang="en-US" altLang="zh-CN" sz="1200"/>
            <a:t>kW</a:t>
          </a:r>
          <a:endParaRPr lang="zh-CN" altLang="en-US" sz="1100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0.00606</cdr:x>
      <cdr:y>0.08886</cdr:y>
    </cdr:from>
    <cdr:to>
      <cdr:x>0.05772</cdr:x>
      <cdr:y>0.18288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43526" y="219744"/>
          <a:ext cx="370906" cy="232500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wrap="none" rtlCol="0"/>
        <a:lstStyle/>
        <a:p>
          <a:r>
            <a:rPr lang="en-US" altLang="zh-CN" sz="1200"/>
            <a:t>kW</a:t>
          </a:r>
          <a:endParaRPr lang="zh-CN" altLang="en-US" sz="1100"/>
        </a:p>
      </cdr:txBody>
    </cdr:sp>
  </cdr:relSizeAnchor>
  <cdr:relSizeAnchor xmlns:cdr="http://schemas.openxmlformats.org/drawingml/2006/chartDrawing">
    <cdr:from>
      <cdr:x>0.26018</cdr:x>
      <cdr:y>0.43403</cdr:y>
    </cdr:from>
    <cdr:to>
      <cdr:x>0.32202</cdr:x>
      <cdr:y>0.55816</cdr:y>
    </cdr:to>
    <cdr:cxnSp>
      <cdr:nvCxnSpPr>
        <cdr:cNvPr id="3" name="直接连接符 2"/>
        <cdr:cNvCxnSpPr/>
      </cdr:nvCxnSpPr>
      <cdr:spPr xmlns:a="http://schemas.openxmlformats.org/drawingml/2006/main">
        <a:xfrm xmlns:a="http://schemas.openxmlformats.org/drawingml/2006/main" flipV="1">
          <a:off x="1860550" y="1126830"/>
          <a:ext cx="442233" cy="322253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0.73861</cdr:x>
      <cdr:y>0.41151</cdr:y>
    </cdr:from>
    <cdr:to>
      <cdr:x>0.90935</cdr:x>
      <cdr:y>0.51944</cdr:y>
    </cdr:to>
    <cdr:sp>
      <cdr:nvSpPr>
        <cdr:cNvPr id="4" name="矩形 3"/>
        <cdr:cNvSpPr/>
      </cdr:nvSpPr>
      <cdr:spPr xmlns:a="http://schemas.openxmlformats.org/drawingml/2006/main">
        <a:xfrm xmlns:a="http://schemas.openxmlformats.org/drawingml/2006/main">
          <a:off x="5281801" y="1068374"/>
          <a:ext cx="1220975" cy="280205"/>
        </a:xfrm>
        <a:prstGeom xmlns:a="http://schemas.openxmlformats.org/drawingml/2006/main" prst="rect">
          <a:avLst/>
        </a:prstGeom>
        <a:solidFill>
          <a:schemeClr val="accent2">
            <a:lumMod val="20000"/>
            <a:lumOff val="80000"/>
          </a:schemeClr>
        </a:solidFill>
      </cdr:spPr>
      <cdr:style>
        <a:lnRef xmlns:a="http://schemas.openxmlformats.org/drawingml/2006/main" idx="1">
          <a:schemeClr val="accent2"/>
        </a:lnRef>
        <a:fillRef xmlns:a="http://schemas.openxmlformats.org/drawingml/2006/main" idx="2">
          <a:schemeClr val="accent2"/>
        </a:fillRef>
        <a:effectRef xmlns:a="http://schemas.openxmlformats.org/drawingml/2006/main" idx="1">
          <a:schemeClr val="accent2"/>
        </a:effectRef>
        <a:fontRef xmlns:a="http://schemas.openxmlformats.org/drawingml/2006/main" idx="minor">
          <a:schemeClr val="dk1"/>
        </a:fontRef>
      </cdr:style>
      <cdr:txBody xmlns:a="http://schemas.openxmlformats.org/drawingml/2006/main">
        <a:bodyPr wrap="none" rtlCol="0" anchor="t">
          <a:spAutoFit/>
        </a:bodyPr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200"/>
            <a:t>Capacity</a:t>
          </a:r>
          <a:r>
            <a:rPr lang="en-US" altLang="zh-CN" sz="1100"/>
            <a:t> Vacancy</a:t>
          </a:r>
          <a:endParaRPr lang="zh-CN" altLang="en-US" sz="1100"/>
        </a:p>
      </cdr:txBody>
    </cdr:sp>
  </cdr:relSizeAnchor>
  <cdr:relSizeAnchor xmlns:cdr="http://schemas.openxmlformats.org/drawingml/2006/chartDrawing">
    <cdr:from>
      <cdr:x>0.31889</cdr:x>
      <cdr:y>0.28163</cdr:y>
    </cdr:from>
    <cdr:to>
      <cdr:x>0.51117</cdr:x>
      <cdr:y>0.38955</cdr:y>
    </cdr:to>
    <cdr:sp>
      <cdr:nvSpPr>
        <cdr:cNvPr id="5" name="矩形 4"/>
        <cdr:cNvSpPr/>
      </cdr:nvSpPr>
      <cdr:spPr xmlns:a="http://schemas.openxmlformats.org/drawingml/2006/main">
        <a:xfrm xmlns:a="http://schemas.openxmlformats.org/drawingml/2006/main">
          <a:off x="2280421" y="731157"/>
          <a:ext cx="1374992" cy="280205"/>
        </a:xfrm>
        <a:prstGeom xmlns:a="http://schemas.openxmlformats.org/drawingml/2006/main" prst="rect">
          <a:avLst/>
        </a:prstGeom>
        <a:solidFill>
          <a:schemeClr val="accent1">
            <a:lumMod val="20000"/>
            <a:lumOff val="80000"/>
          </a:schemeClr>
        </a:solidFill>
      </cdr:spPr>
      <cdr:style>
        <a:lnRef xmlns:a="http://schemas.openxmlformats.org/drawingml/2006/main" idx="1">
          <a:schemeClr val="accent1"/>
        </a:lnRef>
        <a:fillRef xmlns:a="http://schemas.openxmlformats.org/drawingml/2006/main" idx="2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dk1"/>
        </a:fontRef>
      </cdr:style>
      <cdr:txBody xmlns:a="http://schemas.openxmlformats.org/drawingml/2006/main">
        <a:bodyPr wrap="none" rtlCol="0" anchor="t">
          <a:spAutoFit/>
        </a:bodyPr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1200"/>
            <a:t>Mechanical</a:t>
          </a:r>
          <a:r>
            <a:rPr lang="en-US" altLang="zh-CN" sz="1100"/>
            <a:t> Spillage</a:t>
          </a:r>
          <a:endParaRPr lang="zh-CN" altLang="en-US" sz="1100"/>
        </a:p>
      </cdr:txBody>
    </cdr:sp>
  </cdr:relSizeAnchor>
  <cdr:relSizeAnchor xmlns:cdr="http://schemas.openxmlformats.org/drawingml/2006/chartDrawing">
    <cdr:from>
      <cdr:x>0.69593</cdr:x>
      <cdr:y>0.56232</cdr:y>
    </cdr:from>
    <cdr:to>
      <cdr:x>0.74654</cdr:x>
      <cdr:y>0.70593</cdr:y>
    </cdr:to>
    <cdr:cxnSp>
      <cdr:nvCxnSpPr>
        <cdr:cNvPr id="6" name="直接连接符 5"/>
        <cdr:cNvCxnSpPr/>
      </cdr:nvCxnSpPr>
      <cdr:spPr xmlns:a="http://schemas.openxmlformats.org/drawingml/2006/main">
        <a:xfrm xmlns:a="http://schemas.openxmlformats.org/drawingml/2006/main" flipH="1">
          <a:off x="4976586" y="1459905"/>
          <a:ext cx="361950" cy="372835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0.01698</cdr:x>
      <cdr:y>0.06621</cdr:y>
    </cdr:from>
    <cdr:to>
      <cdr:x>0.06864</cdr:x>
      <cdr:y>0.16022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121941" y="163726"/>
          <a:ext cx="370910" cy="232481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wrap="none" rtlCol="0"/>
        <a:lstStyle/>
        <a:p>
          <a:r>
            <a:rPr lang="en-US" altLang="zh-CN" sz="1200"/>
            <a:t>kW</a:t>
          </a:r>
          <a:endParaRPr lang="zh-CN" altLang="en-US" sz="1100"/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0.01698</cdr:x>
      <cdr:y>0.06621</cdr:y>
    </cdr:from>
    <cdr:to>
      <cdr:x>0.06864</cdr:x>
      <cdr:y>0.16022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121941" y="163726"/>
          <a:ext cx="370910" cy="232481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wrap="none" rtlCol="0"/>
        <a:lstStyle/>
        <a:p>
          <a:r>
            <a:rPr lang="en-US" altLang="zh-CN" sz="1200"/>
            <a:t>kW</a:t>
          </a:r>
          <a:endParaRPr lang="zh-CN" altLang="en-US" sz="1100"/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0.01371</cdr:x>
      <cdr:y>0.10269</cdr:y>
    </cdr:from>
    <cdr:to>
      <cdr:x>0.06703</cdr:x>
      <cdr:y>0.20124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98615" y="327658"/>
          <a:ext cx="383396" cy="314461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wrap="none" rtlCol="0"/>
        <a:lstStyle/>
        <a:p>
          <a:r>
            <a:rPr lang="en-US" altLang="zh-CN" sz="1200"/>
            <a:t>ratio</a:t>
          </a:r>
          <a:endParaRPr lang="zh-CN" altLang="en-US" sz="1100"/>
        </a:p>
      </cdr:txBody>
    </cdr:sp>
  </cdr:relSizeAnchor>
  <cdr:relSizeAnchor xmlns:cdr="http://schemas.openxmlformats.org/drawingml/2006/chartDrawing">
    <cdr:from>
      <cdr:x>0.91498</cdr:x>
      <cdr:y>0.09925</cdr:y>
    </cdr:from>
    <cdr:to>
      <cdr:x>0.9683</cdr:x>
      <cdr:y>0.1978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6579156" y="316691"/>
          <a:ext cx="383396" cy="314460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wrap="non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altLang="zh-CN" sz="1200"/>
            <a:t>p.u.</a:t>
          </a:r>
          <a:endParaRPr lang="zh-CN" altLang="en-US" sz="1100"/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0.00937</cdr:x>
      <cdr:y>0.04524</cdr:y>
    </cdr:from>
    <cdr:to>
      <cdr:x>0.09704</cdr:x>
      <cdr:y>0.15724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66996" y="117465"/>
          <a:ext cx="626968" cy="290750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wrap="none" rtlCol="0"/>
        <a:lstStyle/>
        <a:p>
          <a:r>
            <a:rPr lang="en-US" altLang="zh-CN" sz="1400"/>
            <a:t>rad/s</a:t>
          </a:r>
          <a:endParaRPr lang="zh-CN" altLang="en-US" sz="1400"/>
        </a:p>
      </cdr:txBody>
    </cdr:sp>
  </cdr:relSizeAnchor>
  <cdr:relSizeAnchor xmlns:cdr="http://schemas.openxmlformats.org/drawingml/2006/chartDrawing">
    <cdr:from>
      <cdr:x>0.46414</cdr:x>
      <cdr:y>0.88801</cdr:y>
    </cdr:from>
    <cdr:to>
      <cdr:x>0.55182</cdr:x>
      <cdr:y>1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3319103" y="2557468"/>
          <a:ext cx="626968" cy="322532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wrap="none" rtlCol="0"/>
        <a:lstStyle/>
        <a:p>
          <a:r>
            <a:rPr lang="en-US" altLang="zh-CN" sz="1400"/>
            <a:t>(a)</a:t>
          </a:r>
          <a:endParaRPr lang="zh-CN" altLang="en-US" sz="1400"/>
        </a:p>
      </cdr:txBody>
    </cdr:sp>
  </cdr:relSizeAnchor>
</c:userShape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74"/>
  <sheetViews>
    <sheetView zoomScale="85" zoomScaleNormal="85" topLeftCell="B10" workbookViewId="0">
      <selection activeCell="N151" sqref="N151"/>
    </sheetView>
  </sheetViews>
  <sheetFormatPr defaultColWidth="9" defaultRowHeight="13.5"/>
  <cols>
    <col min="1" max="1" width="11.3666666666667" customWidth="1"/>
    <col min="2" max="2" width="7.26666666666667" customWidth="1"/>
    <col min="3" max="3" width="9.26666666666667" style="20" customWidth="1"/>
    <col min="4" max="9" width="7.26666666666667" customWidth="1"/>
    <col min="10" max="10" width="9.36666666666667" customWidth="1"/>
  </cols>
  <sheetData>
    <row r="1" ht="14.25" spans="1:13">
      <c r="A1">
        <v>1</v>
      </c>
      <c r="B1">
        <v>4</v>
      </c>
      <c r="C1" s="20">
        <v>7</v>
      </c>
      <c r="D1">
        <v>10</v>
      </c>
      <c r="E1" s="135">
        <v>38</v>
      </c>
      <c r="F1" s="136">
        <v>39</v>
      </c>
      <c r="G1" s="136">
        <v>40</v>
      </c>
      <c r="H1" s="137">
        <v>41</v>
      </c>
      <c r="I1" s="10"/>
      <c r="M1" s="10"/>
    </row>
    <row r="2" spans="1:13">
      <c r="A2" s="135" t="s">
        <v>0</v>
      </c>
      <c r="B2" s="136"/>
      <c r="C2" s="138"/>
      <c r="D2" s="136"/>
      <c r="E2" s="135" t="s">
        <v>1</v>
      </c>
      <c r="F2" s="139">
        <v>80</v>
      </c>
      <c r="G2" s="136" t="s">
        <v>2</v>
      </c>
      <c r="H2" s="137"/>
      <c r="I2" s="10"/>
      <c r="J2" t="s">
        <v>3</v>
      </c>
      <c r="M2" s="10"/>
    </row>
    <row r="3" ht="14.25" spans="1:21">
      <c r="A3" s="140">
        <v>1</v>
      </c>
      <c r="B3" s="141">
        <v>4</v>
      </c>
      <c r="C3" s="142">
        <v>7</v>
      </c>
      <c r="D3" s="141">
        <v>10</v>
      </c>
      <c r="E3" s="143">
        <v>1</v>
      </c>
      <c r="F3" s="144">
        <v>4</v>
      </c>
      <c r="G3" s="144">
        <v>7</v>
      </c>
      <c r="H3" s="145">
        <v>10</v>
      </c>
      <c r="I3" s="144" t="s">
        <v>4</v>
      </c>
      <c r="J3" s="157">
        <v>7</v>
      </c>
      <c r="K3" s="157">
        <v>10</v>
      </c>
      <c r="M3" s="144"/>
      <c r="N3" s="157"/>
      <c r="O3" s="157"/>
      <c r="T3" t="s">
        <v>5</v>
      </c>
      <c r="U3" t="s">
        <v>6</v>
      </c>
    </row>
    <row r="4" spans="1:21">
      <c r="A4" s="135">
        <v>8.64</v>
      </c>
      <c r="B4" s="136">
        <v>11.88</v>
      </c>
      <c r="C4" s="138">
        <v>10.55</v>
      </c>
      <c r="D4" s="146">
        <v>6.54</v>
      </c>
      <c r="E4" s="147">
        <v>161.3625</v>
      </c>
      <c r="F4" s="148">
        <v>190.125</v>
      </c>
      <c r="G4" s="148">
        <v>165.7625</v>
      </c>
      <c r="H4" s="149">
        <v>250</v>
      </c>
      <c r="I4" s="58" t="s">
        <v>7</v>
      </c>
      <c r="J4" s="12">
        <f>AVERAGE(C4:C18)</f>
        <v>6.56466666666667</v>
      </c>
      <c r="K4" s="12">
        <f>AVERAGE(D4:D18)</f>
        <v>9.262</v>
      </c>
      <c r="M4" s="58"/>
      <c r="N4" s="12"/>
      <c r="O4" s="12"/>
      <c r="T4">
        <v>0</v>
      </c>
      <c r="U4">
        <f>COS(T4)</f>
        <v>1</v>
      </c>
    </row>
    <row r="5" spans="1:21">
      <c r="A5" s="150">
        <v>8.12</v>
      </c>
      <c r="B5" s="10">
        <v>11.12</v>
      </c>
      <c r="C5" s="126">
        <v>9.47</v>
      </c>
      <c r="D5" s="151">
        <v>7.26</v>
      </c>
      <c r="E5" s="152">
        <v>158.6375</v>
      </c>
      <c r="F5" s="58">
        <v>191.4375</v>
      </c>
      <c r="G5" s="58">
        <v>165.8875</v>
      </c>
      <c r="H5" s="153">
        <v>250</v>
      </c>
      <c r="I5" s="58" t="s">
        <v>8</v>
      </c>
      <c r="J5" s="12">
        <f t="shared" ref="J5:K68" si="0">AVERAGE(C5:C19)</f>
        <v>6.11666666666667</v>
      </c>
      <c r="K5" s="12">
        <f t="shared" si="0"/>
        <v>9.612</v>
      </c>
      <c r="M5" s="58"/>
      <c r="N5" s="12"/>
      <c r="O5" s="12"/>
      <c r="T5">
        <f>T4+0.1</f>
        <v>0.1</v>
      </c>
      <c r="U5">
        <f t="shared" ref="U5:U67" si="1">COS(T5)</f>
        <v>0.995004165278026</v>
      </c>
    </row>
    <row r="6" spans="1:21">
      <c r="A6" s="150">
        <v>9.4</v>
      </c>
      <c r="B6" s="10">
        <v>11.24</v>
      </c>
      <c r="C6" s="126">
        <v>7.99</v>
      </c>
      <c r="D6" s="151">
        <v>7.24</v>
      </c>
      <c r="E6" s="152">
        <v>155.65</v>
      </c>
      <c r="F6" s="58">
        <v>187.05</v>
      </c>
      <c r="G6" s="58">
        <v>164.9</v>
      </c>
      <c r="H6" s="153">
        <v>250</v>
      </c>
      <c r="I6" s="58" t="s">
        <v>9</v>
      </c>
      <c r="J6" s="12">
        <f t="shared" si="0"/>
        <v>5.712</v>
      </c>
      <c r="K6" s="12">
        <f t="shared" si="0"/>
        <v>9.89133333333333</v>
      </c>
      <c r="M6" s="58"/>
      <c r="N6" s="12"/>
      <c r="O6" s="12"/>
      <c r="T6">
        <f t="shared" ref="T6:T67" si="2">T5+0.1</f>
        <v>0.2</v>
      </c>
      <c r="U6">
        <f t="shared" si="1"/>
        <v>0.980066577841242</v>
      </c>
    </row>
    <row r="7" spans="1:21">
      <c r="A7" s="150">
        <v>8.27</v>
      </c>
      <c r="B7" s="10">
        <v>11.15</v>
      </c>
      <c r="C7" s="126">
        <v>7.64</v>
      </c>
      <c r="D7" s="151">
        <v>7.02</v>
      </c>
      <c r="E7" s="152">
        <v>154.075</v>
      </c>
      <c r="F7" s="58">
        <v>187.75</v>
      </c>
      <c r="G7" s="58">
        <v>162.875</v>
      </c>
      <c r="H7" s="153">
        <v>250</v>
      </c>
      <c r="I7" s="58" t="s">
        <v>10</v>
      </c>
      <c r="J7" s="12">
        <f t="shared" si="0"/>
        <v>5.39466666666667</v>
      </c>
      <c r="K7" s="12">
        <f t="shared" si="0"/>
        <v>10.0953333333333</v>
      </c>
      <c r="M7" s="58"/>
      <c r="N7" s="12"/>
      <c r="O7" s="12"/>
      <c r="T7">
        <f t="shared" si="2"/>
        <v>0.3</v>
      </c>
      <c r="U7">
        <f t="shared" si="1"/>
        <v>0.955336489125606</v>
      </c>
    </row>
    <row r="8" spans="1:21">
      <c r="A8" s="150">
        <v>9.67</v>
      </c>
      <c r="B8" s="10">
        <v>11.45</v>
      </c>
      <c r="C8" s="126">
        <v>7.11</v>
      </c>
      <c r="D8" s="151">
        <v>7.43</v>
      </c>
      <c r="E8" s="152">
        <v>155.325</v>
      </c>
      <c r="F8" s="58">
        <v>191.7125</v>
      </c>
      <c r="G8" s="58">
        <v>162.9375</v>
      </c>
      <c r="H8" s="153">
        <v>250</v>
      </c>
      <c r="I8" s="58" t="s">
        <v>11</v>
      </c>
      <c r="J8" s="12">
        <f t="shared" si="0"/>
        <v>5.07933333333333</v>
      </c>
      <c r="K8" s="12">
        <f t="shared" si="0"/>
        <v>10.1813333333333</v>
      </c>
      <c r="M8" s="58"/>
      <c r="N8" s="12"/>
      <c r="O8" s="12"/>
      <c r="T8">
        <f t="shared" si="2"/>
        <v>0.4</v>
      </c>
      <c r="U8">
        <f t="shared" si="1"/>
        <v>0.921060994002885</v>
      </c>
    </row>
    <row r="9" spans="1:21">
      <c r="A9" s="150">
        <v>5.8</v>
      </c>
      <c r="B9" s="10">
        <v>12.07</v>
      </c>
      <c r="C9" s="126">
        <v>6.93</v>
      </c>
      <c r="D9" s="151">
        <v>9.93</v>
      </c>
      <c r="E9" s="152">
        <v>157.975</v>
      </c>
      <c r="F9" s="58">
        <v>202.95</v>
      </c>
      <c r="G9" s="58">
        <v>173.45</v>
      </c>
      <c r="H9" s="153">
        <v>250</v>
      </c>
      <c r="I9" s="58" t="s">
        <v>12</v>
      </c>
      <c r="J9" s="12">
        <f t="shared" si="0"/>
        <v>4.87</v>
      </c>
      <c r="K9" s="12">
        <f t="shared" si="0"/>
        <v>10.2226666666667</v>
      </c>
      <c r="M9" s="58"/>
      <c r="N9" s="12"/>
      <c r="O9" s="12"/>
      <c r="T9">
        <f t="shared" si="2"/>
        <v>0.5</v>
      </c>
      <c r="U9">
        <f t="shared" si="1"/>
        <v>0.877582561890373</v>
      </c>
    </row>
    <row r="10" spans="1:21">
      <c r="A10" s="150">
        <v>5.68</v>
      </c>
      <c r="B10" s="10">
        <v>11.15</v>
      </c>
      <c r="C10" s="126">
        <v>7.16</v>
      </c>
      <c r="D10" s="151">
        <v>7.18</v>
      </c>
      <c r="E10" s="152">
        <v>162.525</v>
      </c>
      <c r="F10" s="58">
        <v>230.35</v>
      </c>
      <c r="G10" s="58">
        <v>200.625</v>
      </c>
      <c r="H10" s="153">
        <v>250</v>
      </c>
      <c r="I10" s="58" t="s">
        <v>13</v>
      </c>
      <c r="J10" s="12">
        <f t="shared" si="0"/>
        <v>4.78133333333333</v>
      </c>
      <c r="K10" s="12">
        <f t="shared" si="0"/>
        <v>10.1853333333333</v>
      </c>
      <c r="M10" s="58"/>
      <c r="N10" s="12"/>
      <c r="O10" s="12"/>
      <c r="T10">
        <f t="shared" si="2"/>
        <v>0.6</v>
      </c>
      <c r="U10">
        <f t="shared" si="1"/>
        <v>0.825335614909678</v>
      </c>
    </row>
    <row r="11" spans="1:21">
      <c r="A11" s="150">
        <v>6.2</v>
      </c>
      <c r="B11" s="10">
        <v>11.03</v>
      </c>
      <c r="C11" s="126">
        <v>6.47</v>
      </c>
      <c r="D11" s="151">
        <v>6.38</v>
      </c>
      <c r="E11" s="152">
        <v>170.5</v>
      </c>
      <c r="F11" s="58">
        <v>241.0875</v>
      </c>
      <c r="G11" s="58">
        <v>213.1375</v>
      </c>
      <c r="H11" s="153">
        <v>250</v>
      </c>
      <c r="I11" s="58" t="s">
        <v>14</v>
      </c>
      <c r="J11" s="12">
        <f t="shared" si="0"/>
        <v>4.77933333333333</v>
      </c>
      <c r="K11" s="12">
        <f t="shared" si="0"/>
        <v>10.4046666666667</v>
      </c>
      <c r="M11" s="58"/>
      <c r="N11" s="12"/>
      <c r="O11" s="12"/>
      <c r="T11">
        <f t="shared" si="2"/>
        <v>0.7</v>
      </c>
      <c r="U11">
        <f t="shared" si="1"/>
        <v>0.764842187284488</v>
      </c>
    </row>
    <row r="12" spans="1:21">
      <c r="A12" s="150">
        <v>6.34</v>
      </c>
      <c r="B12" s="10">
        <v>12.53</v>
      </c>
      <c r="C12" s="126">
        <v>4.91</v>
      </c>
      <c r="D12" s="151">
        <v>10.44</v>
      </c>
      <c r="E12" s="152">
        <v>180.2</v>
      </c>
      <c r="F12" s="58">
        <v>235.9</v>
      </c>
      <c r="G12" s="58">
        <v>213.1625</v>
      </c>
      <c r="H12" s="153">
        <v>250</v>
      </c>
      <c r="I12" s="58" t="s">
        <v>15</v>
      </c>
      <c r="J12" s="12">
        <f t="shared" si="0"/>
        <v>4.888</v>
      </c>
      <c r="K12" s="12">
        <f t="shared" si="0"/>
        <v>10.7773333333333</v>
      </c>
      <c r="M12" s="58"/>
      <c r="N12" s="12"/>
      <c r="O12" s="12"/>
      <c r="T12">
        <f t="shared" si="2"/>
        <v>0.8</v>
      </c>
      <c r="U12">
        <f t="shared" si="1"/>
        <v>0.696706709347165</v>
      </c>
    </row>
    <row r="13" spans="1:21">
      <c r="A13" s="150">
        <v>6.51</v>
      </c>
      <c r="B13" s="10">
        <v>14.41</v>
      </c>
      <c r="C13" s="126">
        <v>5.18</v>
      </c>
      <c r="D13" s="151">
        <v>12.9</v>
      </c>
      <c r="E13" s="152">
        <v>186.9375</v>
      </c>
      <c r="F13" s="58">
        <v>236.5375</v>
      </c>
      <c r="G13" s="58">
        <v>213.6375</v>
      </c>
      <c r="H13" s="153">
        <v>250</v>
      </c>
      <c r="I13" s="58" t="s">
        <v>16</v>
      </c>
      <c r="J13" s="12">
        <f t="shared" si="0"/>
        <v>5.10466666666667</v>
      </c>
      <c r="K13" s="12">
        <f t="shared" si="0"/>
        <v>10.8486666666667</v>
      </c>
      <c r="M13" s="58"/>
      <c r="N13" s="12"/>
      <c r="O13" s="12"/>
      <c r="T13">
        <f t="shared" si="2"/>
        <v>0.9</v>
      </c>
      <c r="U13">
        <f t="shared" si="1"/>
        <v>0.621609968270665</v>
      </c>
    </row>
    <row r="14" spans="1:21">
      <c r="A14" s="150">
        <v>4.75</v>
      </c>
      <c r="B14" s="10">
        <v>15.36</v>
      </c>
      <c r="C14" s="126">
        <v>6.34</v>
      </c>
      <c r="D14" s="151">
        <v>12.79</v>
      </c>
      <c r="E14" s="152">
        <v>191.1375</v>
      </c>
      <c r="F14" s="58">
        <v>236.3125</v>
      </c>
      <c r="G14" s="58">
        <v>213.9</v>
      </c>
      <c r="H14" s="153">
        <v>250</v>
      </c>
      <c r="I14" s="58" t="s">
        <v>17</v>
      </c>
      <c r="J14" s="12">
        <f t="shared" si="0"/>
        <v>5.094</v>
      </c>
      <c r="K14" s="12">
        <f t="shared" si="0"/>
        <v>10.7846666666667</v>
      </c>
      <c r="M14" s="58"/>
      <c r="N14" s="12"/>
      <c r="O14" s="12"/>
      <c r="T14">
        <f t="shared" si="2"/>
        <v>1</v>
      </c>
      <c r="U14">
        <f t="shared" si="1"/>
        <v>0.54030230586814</v>
      </c>
    </row>
    <row r="15" spans="1:21">
      <c r="A15" s="150">
        <v>4.36</v>
      </c>
      <c r="B15" s="10">
        <v>16.11</v>
      </c>
      <c r="C15" s="126">
        <v>4.59</v>
      </c>
      <c r="D15" s="151">
        <v>11.03</v>
      </c>
      <c r="E15" s="152">
        <v>190.55</v>
      </c>
      <c r="F15" s="58">
        <v>231.3125</v>
      </c>
      <c r="G15" s="58">
        <v>211.05</v>
      </c>
      <c r="H15" s="153">
        <v>250</v>
      </c>
      <c r="I15" s="58" t="s">
        <v>18</v>
      </c>
      <c r="J15" s="12">
        <f t="shared" si="0"/>
        <v>4.912</v>
      </c>
      <c r="K15" s="12">
        <f t="shared" si="0"/>
        <v>10.7133333333333</v>
      </c>
      <c r="M15" s="58"/>
      <c r="N15" s="12"/>
      <c r="O15" s="12"/>
      <c r="T15">
        <f t="shared" si="2"/>
        <v>1.1</v>
      </c>
      <c r="U15">
        <f t="shared" si="1"/>
        <v>0.453596121425577</v>
      </c>
    </row>
    <row r="16" spans="1:21">
      <c r="A16" s="150">
        <v>4.72</v>
      </c>
      <c r="B16" s="10">
        <v>15.86</v>
      </c>
      <c r="C16" s="126">
        <v>3.6</v>
      </c>
      <c r="D16" s="151">
        <v>10.28</v>
      </c>
      <c r="E16" s="152">
        <v>187.5375</v>
      </c>
      <c r="F16" s="58">
        <v>227</v>
      </c>
      <c r="G16" s="58">
        <v>207.95</v>
      </c>
      <c r="H16" s="153">
        <v>250</v>
      </c>
      <c r="I16" s="58" t="s">
        <v>19</v>
      </c>
      <c r="J16" s="12">
        <f t="shared" si="0"/>
        <v>4.76333333333333</v>
      </c>
      <c r="K16" s="12">
        <f t="shared" si="0"/>
        <v>10.7593333333333</v>
      </c>
      <c r="M16" s="58"/>
      <c r="N16" s="12"/>
      <c r="O16" s="12"/>
      <c r="T16">
        <f t="shared" si="2"/>
        <v>1.2</v>
      </c>
      <c r="U16">
        <f t="shared" si="1"/>
        <v>0.362357754476674</v>
      </c>
    </row>
    <row r="17" spans="1:21">
      <c r="A17" s="150">
        <v>7.43</v>
      </c>
      <c r="B17" s="10">
        <v>13.92</v>
      </c>
      <c r="C17" s="126">
        <v>5.26</v>
      </c>
      <c r="D17" s="151">
        <v>11.15</v>
      </c>
      <c r="E17" s="152">
        <v>184.175</v>
      </c>
      <c r="F17" s="58">
        <v>223.7625</v>
      </c>
      <c r="G17" s="58">
        <v>204.6</v>
      </c>
      <c r="H17" s="153">
        <v>250</v>
      </c>
      <c r="I17" s="58" t="s">
        <v>20</v>
      </c>
      <c r="J17" s="12">
        <f t="shared" si="0"/>
        <v>4.64866666666667</v>
      </c>
      <c r="K17" s="12">
        <f t="shared" si="0"/>
        <v>10.724</v>
      </c>
      <c r="M17" s="58"/>
      <c r="N17" s="12"/>
      <c r="O17" s="12"/>
      <c r="T17">
        <f t="shared" si="2"/>
        <v>1.3</v>
      </c>
      <c r="U17">
        <f t="shared" si="1"/>
        <v>0.267498828624587</v>
      </c>
    </row>
    <row r="18" spans="1:21">
      <c r="A18" s="150">
        <v>7.03</v>
      </c>
      <c r="B18" s="10">
        <v>12.53</v>
      </c>
      <c r="C18" s="126">
        <v>5.27</v>
      </c>
      <c r="D18" s="151">
        <v>11.36</v>
      </c>
      <c r="E18" s="152">
        <v>182.1625</v>
      </c>
      <c r="F18" s="58">
        <v>220.2875</v>
      </c>
      <c r="G18" s="58">
        <v>202.5375</v>
      </c>
      <c r="H18" s="153">
        <v>250</v>
      </c>
      <c r="I18" s="58" t="s">
        <v>21</v>
      </c>
      <c r="J18" s="12">
        <f>AVERAGE(C18:C32)</f>
        <v>4.57133333333333</v>
      </c>
      <c r="K18" s="12">
        <f t="shared" si="0"/>
        <v>10.526</v>
      </c>
      <c r="M18" s="58"/>
      <c r="N18" s="12"/>
      <c r="O18" s="12"/>
      <c r="T18">
        <f t="shared" si="2"/>
        <v>1.4</v>
      </c>
      <c r="U18">
        <f t="shared" si="1"/>
        <v>0.169967142900241</v>
      </c>
    </row>
    <row r="19" spans="1:21">
      <c r="A19" s="150">
        <v>7.64</v>
      </c>
      <c r="B19" s="10">
        <v>11.15</v>
      </c>
      <c r="C19" s="126">
        <v>3.83</v>
      </c>
      <c r="D19" s="151">
        <v>11.79</v>
      </c>
      <c r="E19" s="152">
        <v>185.075</v>
      </c>
      <c r="F19" s="58">
        <v>220.925</v>
      </c>
      <c r="G19" s="58">
        <v>204.9375</v>
      </c>
      <c r="H19" s="153">
        <v>250</v>
      </c>
      <c r="I19" s="58" t="s">
        <v>22</v>
      </c>
      <c r="J19" s="12">
        <f t="shared" si="0"/>
        <v>4.61666666666667</v>
      </c>
      <c r="K19" s="12">
        <f t="shared" si="0"/>
        <v>10.3373333333333</v>
      </c>
      <c r="M19" s="58"/>
      <c r="N19" s="12"/>
      <c r="O19" s="12"/>
      <c r="T19">
        <f t="shared" si="2"/>
        <v>1.5</v>
      </c>
      <c r="U19">
        <f t="shared" si="1"/>
        <v>0.0707372016677027</v>
      </c>
    </row>
    <row r="20" spans="1:21">
      <c r="A20" s="150">
        <v>7.97</v>
      </c>
      <c r="B20" s="10">
        <v>11.09</v>
      </c>
      <c r="C20" s="126">
        <v>3.4</v>
      </c>
      <c r="D20" s="151">
        <v>11.45</v>
      </c>
      <c r="E20" s="152">
        <v>203.1875</v>
      </c>
      <c r="F20" s="58">
        <v>234.375</v>
      </c>
      <c r="G20" s="58">
        <v>218.8875</v>
      </c>
      <c r="H20" s="153">
        <v>250</v>
      </c>
      <c r="I20" s="58" t="s">
        <v>23</v>
      </c>
      <c r="J20" s="12">
        <f t="shared" si="0"/>
        <v>4.77866666666667</v>
      </c>
      <c r="K20" s="12">
        <f t="shared" si="0"/>
        <v>9.994</v>
      </c>
      <c r="M20" s="58"/>
      <c r="N20" s="12"/>
      <c r="O20" s="12"/>
      <c r="T20">
        <f t="shared" si="2"/>
        <v>1.6</v>
      </c>
      <c r="U20">
        <f t="shared" si="1"/>
        <v>-0.029199522301289</v>
      </c>
    </row>
    <row r="21" spans="1:21">
      <c r="A21" s="150">
        <v>9.2</v>
      </c>
      <c r="B21" s="10">
        <v>10.61</v>
      </c>
      <c r="C21" s="126">
        <v>3.23</v>
      </c>
      <c r="D21" s="151">
        <v>10.3</v>
      </c>
      <c r="E21" s="152">
        <v>218.1625</v>
      </c>
      <c r="F21" s="58">
        <v>249.475</v>
      </c>
      <c r="G21" s="58">
        <v>235.0625</v>
      </c>
      <c r="H21" s="153">
        <v>250</v>
      </c>
      <c r="I21" s="58" t="s">
        <v>24</v>
      </c>
      <c r="J21" s="12">
        <f t="shared" si="0"/>
        <v>4.98466666666667</v>
      </c>
      <c r="K21" s="12">
        <f t="shared" si="0"/>
        <v>9.60933333333333</v>
      </c>
      <c r="M21" s="58"/>
      <c r="N21" s="12"/>
      <c r="O21" s="12"/>
      <c r="T21">
        <f t="shared" si="2"/>
        <v>1.7</v>
      </c>
      <c r="U21">
        <f t="shared" si="1"/>
        <v>-0.128844494295525</v>
      </c>
    </row>
    <row r="22" spans="1:21">
      <c r="A22" s="150">
        <v>10.3</v>
      </c>
      <c r="B22" s="10">
        <v>8.51</v>
      </c>
      <c r="C22" s="126">
        <v>2.91</v>
      </c>
      <c r="D22" s="151">
        <v>8.31</v>
      </c>
      <c r="E22" s="152">
        <v>213.3</v>
      </c>
      <c r="F22" s="58">
        <v>245.925</v>
      </c>
      <c r="G22" s="58">
        <v>228.9875</v>
      </c>
      <c r="H22" s="153">
        <v>250</v>
      </c>
      <c r="I22" s="58" t="s">
        <v>25</v>
      </c>
      <c r="J22" s="12">
        <f t="shared" si="0"/>
        <v>5.224</v>
      </c>
      <c r="K22" s="12">
        <f t="shared" si="0"/>
        <v>9.326</v>
      </c>
      <c r="M22" s="58"/>
      <c r="N22" s="12"/>
      <c r="O22" s="12"/>
      <c r="T22">
        <f t="shared" si="2"/>
        <v>1.8</v>
      </c>
      <c r="U22">
        <f t="shared" si="1"/>
        <v>-0.227202094693088</v>
      </c>
    </row>
    <row r="23" spans="1:21">
      <c r="A23" s="150">
        <v>12.76</v>
      </c>
      <c r="B23" s="10">
        <v>5.92</v>
      </c>
      <c r="C23" s="126">
        <v>3.97</v>
      </c>
      <c r="D23" s="151">
        <v>8.05</v>
      </c>
      <c r="E23" s="152">
        <v>208.4875</v>
      </c>
      <c r="F23" s="58">
        <v>239.9</v>
      </c>
      <c r="G23" s="58">
        <v>223.15</v>
      </c>
      <c r="H23" s="153">
        <v>250</v>
      </c>
      <c r="I23" s="58" t="s">
        <v>26</v>
      </c>
      <c r="J23" s="12">
        <f t="shared" si="0"/>
        <v>5.464</v>
      </c>
      <c r="K23" s="12">
        <f t="shared" si="0"/>
        <v>9.30066666666667</v>
      </c>
      <c r="M23" s="58"/>
      <c r="N23" s="12"/>
      <c r="O23" s="12"/>
      <c r="T23">
        <f t="shared" si="2"/>
        <v>1.9</v>
      </c>
      <c r="U23">
        <f t="shared" si="1"/>
        <v>-0.323289566863504</v>
      </c>
    </row>
    <row r="24" spans="1:21">
      <c r="A24" s="150">
        <v>12.39</v>
      </c>
      <c r="B24" s="10">
        <v>6.36</v>
      </c>
      <c r="C24" s="126">
        <v>5.6</v>
      </c>
      <c r="D24" s="151">
        <v>9.37</v>
      </c>
      <c r="E24" s="152">
        <v>201.2875</v>
      </c>
      <c r="F24" s="58">
        <v>230.2625</v>
      </c>
      <c r="G24" s="58">
        <v>215.7375</v>
      </c>
      <c r="H24" s="153">
        <v>250</v>
      </c>
      <c r="I24" s="58" t="s">
        <v>27</v>
      </c>
      <c r="J24" s="12">
        <f t="shared" si="0"/>
        <v>5.64666666666667</v>
      </c>
      <c r="K24" s="12">
        <f t="shared" si="0"/>
        <v>9.22333333333333</v>
      </c>
      <c r="M24" s="58"/>
      <c r="N24" s="12"/>
      <c r="O24" s="12"/>
      <c r="T24">
        <f t="shared" si="2"/>
        <v>2</v>
      </c>
      <c r="U24">
        <f t="shared" si="1"/>
        <v>-0.416146836547143</v>
      </c>
    </row>
    <row r="25" spans="1:21">
      <c r="A25" s="150">
        <v>12.62</v>
      </c>
      <c r="B25" s="10">
        <v>6.61</v>
      </c>
      <c r="C25" s="126">
        <v>7.13</v>
      </c>
      <c r="D25" s="151">
        <v>10.47</v>
      </c>
      <c r="E25" s="152">
        <v>189.55</v>
      </c>
      <c r="F25" s="58">
        <v>216.625</v>
      </c>
      <c r="G25" s="58">
        <v>202.9875</v>
      </c>
      <c r="H25" s="153">
        <v>250</v>
      </c>
      <c r="I25" s="58" t="s">
        <v>28</v>
      </c>
      <c r="J25" s="12">
        <f t="shared" si="0"/>
        <v>5.722</v>
      </c>
      <c r="K25" s="12">
        <f t="shared" si="0"/>
        <v>9.05933333333333</v>
      </c>
      <c r="M25" s="58"/>
      <c r="N25" s="12"/>
      <c r="O25" s="12"/>
      <c r="T25">
        <f t="shared" si="2"/>
        <v>2.1</v>
      </c>
      <c r="U25">
        <f t="shared" si="1"/>
        <v>-0.504846104599858</v>
      </c>
    </row>
    <row r="26" spans="1:21">
      <c r="A26" s="150">
        <v>12.07</v>
      </c>
      <c r="B26" s="10">
        <v>5.39</v>
      </c>
      <c r="C26" s="126">
        <v>8.1</v>
      </c>
      <c r="D26" s="151">
        <v>11.97</v>
      </c>
      <c r="E26" s="152">
        <v>171.9</v>
      </c>
      <c r="F26" s="58">
        <v>197.425</v>
      </c>
      <c r="G26" s="58">
        <v>185.6125</v>
      </c>
      <c r="H26" s="153">
        <v>250</v>
      </c>
      <c r="I26" s="58" t="s">
        <v>29</v>
      </c>
      <c r="J26" s="12">
        <f t="shared" si="0"/>
        <v>5.642</v>
      </c>
      <c r="K26" s="12">
        <f t="shared" si="0"/>
        <v>8.79066666666666</v>
      </c>
      <c r="M26" s="58"/>
      <c r="N26" s="12"/>
      <c r="O26" s="12"/>
      <c r="T26">
        <f t="shared" si="2"/>
        <v>2.2</v>
      </c>
      <c r="U26">
        <f t="shared" si="1"/>
        <v>-0.588501117255346</v>
      </c>
    </row>
    <row r="27" spans="1:21">
      <c r="A27" s="150">
        <v>13</v>
      </c>
      <c r="B27" s="10">
        <v>5.19</v>
      </c>
      <c r="C27" s="126">
        <v>8.16</v>
      </c>
      <c r="D27" s="151">
        <v>11.51</v>
      </c>
      <c r="E27" s="152">
        <v>157.55</v>
      </c>
      <c r="F27" s="58">
        <v>179.2</v>
      </c>
      <c r="G27" s="58">
        <v>170.3375</v>
      </c>
      <c r="H27" s="153">
        <v>250</v>
      </c>
      <c r="I27" s="58" t="s">
        <v>30</v>
      </c>
      <c r="J27" s="12">
        <f t="shared" si="0"/>
        <v>5.50866666666667</v>
      </c>
      <c r="K27" s="12">
        <f t="shared" si="0"/>
        <v>8.412</v>
      </c>
      <c r="M27" s="58"/>
      <c r="N27" s="12"/>
      <c r="O27" s="12"/>
      <c r="T27">
        <f t="shared" si="2"/>
        <v>2.3</v>
      </c>
      <c r="U27">
        <f t="shared" si="1"/>
        <v>-0.666276021279825</v>
      </c>
    </row>
    <row r="28" spans="1:21">
      <c r="A28" s="150">
        <v>13.03</v>
      </c>
      <c r="B28" s="10">
        <v>5.07</v>
      </c>
      <c r="C28" s="126">
        <v>5.02</v>
      </c>
      <c r="D28" s="151">
        <v>11.94</v>
      </c>
      <c r="E28" s="152">
        <v>159.95</v>
      </c>
      <c r="F28" s="58">
        <v>171.225</v>
      </c>
      <c r="G28" s="58">
        <v>174.5625</v>
      </c>
      <c r="H28" s="153">
        <v>250</v>
      </c>
      <c r="I28" s="58" t="s">
        <v>31</v>
      </c>
      <c r="J28" s="12">
        <f t="shared" si="0"/>
        <v>5.40666666666667</v>
      </c>
      <c r="K28" s="12">
        <f t="shared" si="0"/>
        <v>8.122</v>
      </c>
      <c r="M28" s="58"/>
      <c r="N28" s="12"/>
      <c r="O28" s="12"/>
      <c r="T28">
        <f t="shared" si="2"/>
        <v>2.4</v>
      </c>
      <c r="U28">
        <f t="shared" si="1"/>
        <v>-0.737393715541246</v>
      </c>
    </row>
    <row r="29" s="20" customFormat="1" spans="1:21">
      <c r="A29" s="154">
        <v>12.66</v>
      </c>
      <c r="B29" s="126">
        <v>5.84</v>
      </c>
      <c r="C29" s="126">
        <v>3.61</v>
      </c>
      <c r="D29" s="126">
        <v>11.72</v>
      </c>
      <c r="E29" s="155">
        <v>158.1</v>
      </c>
      <c r="F29" s="77">
        <v>167.5625</v>
      </c>
      <c r="G29" s="77">
        <v>173.5125</v>
      </c>
      <c r="H29" s="156">
        <v>250</v>
      </c>
      <c r="I29" s="58" t="s">
        <v>32</v>
      </c>
      <c r="J29" s="12">
        <f t="shared" si="0"/>
        <v>5.534</v>
      </c>
      <c r="K29" s="12">
        <f t="shared" si="0"/>
        <v>7.84933333333333</v>
      </c>
      <c r="M29" s="58"/>
      <c r="N29" s="12"/>
      <c r="O29" s="12"/>
      <c r="T29">
        <f t="shared" si="2"/>
        <v>2.5</v>
      </c>
      <c r="U29">
        <f t="shared" si="1"/>
        <v>-0.801143615546934</v>
      </c>
    </row>
    <row r="30" spans="1:21">
      <c r="A30" s="150">
        <v>12.07</v>
      </c>
      <c r="B30" s="10">
        <v>6.13</v>
      </c>
      <c r="C30" s="126">
        <v>2.36</v>
      </c>
      <c r="D30" s="151">
        <v>11.72</v>
      </c>
      <c r="E30" s="152">
        <v>158.775</v>
      </c>
      <c r="F30" s="58">
        <v>165.675</v>
      </c>
      <c r="G30" s="58">
        <v>169.975</v>
      </c>
      <c r="H30" s="153">
        <v>250</v>
      </c>
      <c r="I30" s="58" t="s">
        <v>33</v>
      </c>
      <c r="J30" s="12">
        <f t="shared" si="0"/>
        <v>5.72933333333333</v>
      </c>
      <c r="K30" s="12">
        <f t="shared" si="0"/>
        <v>7.644</v>
      </c>
      <c r="M30" s="58"/>
      <c r="N30" s="12"/>
      <c r="O30" s="12"/>
      <c r="T30">
        <f t="shared" si="2"/>
        <v>2.6</v>
      </c>
      <c r="U30">
        <f t="shared" si="1"/>
        <v>-0.856888753368948</v>
      </c>
    </row>
    <row r="31" spans="1:21">
      <c r="A31" s="150">
        <v>11.33</v>
      </c>
      <c r="B31" s="10">
        <v>3.52</v>
      </c>
      <c r="C31" s="126">
        <v>1.88</v>
      </c>
      <c r="D31" s="151">
        <v>9.75</v>
      </c>
      <c r="E31" s="152">
        <v>158.4875</v>
      </c>
      <c r="F31" s="58">
        <v>164.675</v>
      </c>
      <c r="G31" s="58">
        <v>170.2375</v>
      </c>
      <c r="H31" s="153">
        <v>250</v>
      </c>
      <c r="I31" s="58" t="s">
        <v>34</v>
      </c>
      <c r="J31" s="12">
        <f t="shared" si="0"/>
        <v>6.06333333333333</v>
      </c>
      <c r="K31" s="12">
        <f t="shared" si="0"/>
        <v>7.38333333333333</v>
      </c>
      <c r="M31" s="58"/>
      <c r="N31" s="12"/>
      <c r="O31" s="12"/>
      <c r="T31">
        <f t="shared" si="2"/>
        <v>2.7</v>
      </c>
      <c r="U31">
        <f t="shared" si="1"/>
        <v>-0.904072142017062</v>
      </c>
    </row>
    <row r="32" spans="1:21">
      <c r="A32" s="150">
        <v>9.83</v>
      </c>
      <c r="B32" s="10">
        <v>2.01</v>
      </c>
      <c r="C32" s="126">
        <v>4.1</v>
      </c>
      <c r="D32" s="151">
        <v>8.18</v>
      </c>
      <c r="E32" s="152">
        <v>160.7625</v>
      </c>
      <c r="F32" s="58">
        <v>166.525</v>
      </c>
      <c r="G32" s="58">
        <v>171.2375</v>
      </c>
      <c r="H32" s="153">
        <v>250</v>
      </c>
      <c r="I32" s="58" t="s">
        <v>35</v>
      </c>
      <c r="J32" s="12">
        <f t="shared" si="0"/>
        <v>6.516</v>
      </c>
      <c r="K32" s="12">
        <f t="shared" si="0"/>
        <v>7.12066666666667</v>
      </c>
      <c r="M32" s="58"/>
      <c r="N32" s="12"/>
      <c r="O32" s="12"/>
      <c r="T32">
        <f t="shared" si="2"/>
        <v>2.8</v>
      </c>
      <c r="U32">
        <f t="shared" si="1"/>
        <v>-0.942222340668659</v>
      </c>
    </row>
    <row r="33" spans="1:21">
      <c r="A33" s="150">
        <v>8.16</v>
      </c>
      <c r="B33" s="10">
        <v>3.65</v>
      </c>
      <c r="C33" s="126">
        <v>5.95</v>
      </c>
      <c r="D33" s="151">
        <v>8.53</v>
      </c>
      <c r="E33" s="152">
        <v>163.1375</v>
      </c>
      <c r="F33" s="58">
        <v>173.65</v>
      </c>
      <c r="G33" s="58">
        <v>176.125</v>
      </c>
      <c r="H33" s="153">
        <v>250</v>
      </c>
      <c r="I33" s="58" t="s">
        <v>36</v>
      </c>
      <c r="J33" s="12">
        <f t="shared" si="0"/>
        <v>6.74933333333333</v>
      </c>
      <c r="K33" s="12">
        <f t="shared" si="0"/>
        <v>7.11666666666667</v>
      </c>
      <c r="M33" s="58"/>
      <c r="N33" s="12"/>
      <c r="O33" s="12"/>
      <c r="T33">
        <f t="shared" si="2"/>
        <v>2.9</v>
      </c>
      <c r="U33">
        <f t="shared" si="1"/>
        <v>-0.970958165149591</v>
      </c>
    </row>
    <row r="34" spans="1:21">
      <c r="A34" s="150">
        <v>5.35</v>
      </c>
      <c r="B34" s="10">
        <v>4.05</v>
      </c>
      <c r="C34" s="126">
        <v>6.26</v>
      </c>
      <c r="D34" s="151">
        <v>6.64</v>
      </c>
      <c r="E34" s="152">
        <v>179.15</v>
      </c>
      <c r="F34" s="58">
        <v>199.075</v>
      </c>
      <c r="G34" s="58">
        <v>197.0375</v>
      </c>
      <c r="H34" s="153">
        <v>250</v>
      </c>
      <c r="I34" s="58" t="s">
        <v>37</v>
      </c>
      <c r="J34" s="12">
        <f t="shared" si="0"/>
        <v>6.86333333333333</v>
      </c>
      <c r="K34" s="12">
        <f t="shared" si="0"/>
        <v>7.21733333333333</v>
      </c>
      <c r="M34" s="58"/>
      <c r="N34" s="12"/>
      <c r="O34" s="12"/>
      <c r="T34">
        <f t="shared" si="2"/>
        <v>3</v>
      </c>
      <c r="U34">
        <f t="shared" si="1"/>
        <v>-0.989992496600446</v>
      </c>
    </row>
    <row r="35" spans="1:21">
      <c r="A35" s="150">
        <v>7.97</v>
      </c>
      <c r="B35" s="10">
        <v>1.75</v>
      </c>
      <c r="C35" s="126">
        <v>6.49</v>
      </c>
      <c r="D35" s="151">
        <v>5.68</v>
      </c>
      <c r="E35" s="152">
        <v>193.675</v>
      </c>
      <c r="F35" s="58">
        <v>211.35</v>
      </c>
      <c r="G35" s="58">
        <v>208.4</v>
      </c>
      <c r="H35" s="153">
        <v>250</v>
      </c>
      <c r="I35" s="58" t="s">
        <v>38</v>
      </c>
      <c r="J35" s="12">
        <f t="shared" si="0"/>
        <v>6.94533333333333</v>
      </c>
      <c r="K35" s="12">
        <f t="shared" si="0"/>
        <v>7.45466666666667</v>
      </c>
      <c r="M35" s="58"/>
      <c r="N35" s="12"/>
      <c r="O35" s="12"/>
      <c r="T35">
        <f t="shared" si="2"/>
        <v>3.1</v>
      </c>
      <c r="U35">
        <f t="shared" si="1"/>
        <v>-0.999135150273279</v>
      </c>
    </row>
    <row r="36" spans="1:21">
      <c r="A36" s="150">
        <v>8.9</v>
      </c>
      <c r="B36" s="10">
        <v>3.59</v>
      </c>
      <c r="C36" s="126">
        <v>6.82</v>
      </c>
      <c r="D36" s="151">
        <v>6.05</v>
      </c>
      <c r="E36" s="152">
        <v>197.0125</v>
      </c>
      <c r="F36" s="58">
        <v>214</v>
      </c>
      <c r="G36" s="58">
        <v>206.9125</v>
      </c>
      <c r="H36" s="153">
        <v>250</v>
      </c>
      <c r="I36" s="58" t="s">
        <v>39</v>
      </c>
      <c r="J36" s="12">
        <f t="shared" si="0"/>
        <v>7.08133333333333</v>
      </c>
      <c r="K36" s="12">
        <f t="shared" si="0"/>
        <v>7.70933333333333</v>
      </c>
      <c r="M36" s="58"/>
      <c r="N36" s="12"/>
      <c r="O36" s="12"/>
      <c r="T36">
        <f t="shared" si="2"/>
        <v>3.2</v>
      </c>
      <c r="U36">
        <f t="shared" si="1"/>
        <v>-0.998294775794753</v>
      </c>
    </row>
    <row r="37" spans="1:21">
      <c r="A37" s="150">
        <v>6.7</v>
      </c>
      <c r="B37" s="10">
        <v>3.94</v>
      </c>
      <c r="C37" s="126">
        <v>6.51</v>
      </c>
      <c r="D37" s="151">
        <v>7.93</v>
      </c>
      <c r="E37" s="152">
        <v>198.775</v>
      </c>
      <c r="F37" s="58">
        <v>215.55</v>
      </c>
      <c r="G37" s="58">
        <v>206.8625</v>
      </c>
      <c r="H37" s="153">
        <v>250</v>
      </c>
      <c r="I37" s="58" t="s">
        <v>40</v>
      </c>
      <c r="J37" s="12">
        <f t="shared" si="0"/>
        <v>7.16333333333333</v>
      </c>
      <c r="K37" s="12">
        <f t="shared" si="0"/>
        <v>7.86133333333333</v>
      </c>
      <c r="M37" s="58"/>
      <c r="N37" s="12"/>
      <c r="O37" s="12"/>
      <c r="T37">
        <f t="shared" si="2"/>
        <v>3.3</v>
      </c>
      <c r="U37">
        <f t="shared" si="1"/>
        <v>-0.987479769908865</v>
      </c>
    </row>
    <row r="38" spans="1:21">
      <c r="A38" s="150">
        <v>7.18</v>
      </c>
      <c r="B38" s="10">
        <v>3.36</v>
      </c>
      <c r="C38" s="126">
        <v>6.71</v>
      </c>
      <c r="D38" s="151">
        <v>6.89</v>
      </c>
      <c r="E38" s="152">
        <v>198.9625</v>
      </c>
      <c r="F38" s="58">
        <v>218.125</v>
      </c>
      <c r="G38" s="58">
        <v>208.7875</v>
      </c>
      <c r="H38" s="153">
        <v>250</v>
      </c>
      <c r="I38" s="58" t="s">
        <v>41</v>
      </c>
      <c r="J38" s="12">
        <f t="shared" si="0"/>
        <v>7.30533333333333</v>
      </c>
      <c r="K38" s="12">
        <f t="shared" si="0"/>
        <v>7.83733333333333</v>
      </c>
      <c r="M38" s="58"/>
      <c r="N38" s="12"/>
      <c r="O38" s="12"/>
      <c r="T38">
        <f t="shared" si="2"/>
        <v>3.4</v>
      </c>
      <c r="U38">
        <f t="shared" si="1"/>
        <v>-0.966798192579461</v>
      </c>
    </row>
    <row r="39" spans="1:21">
      <c r="A39" s="150">
        <v>8.07</v>
      </c>
      <c r="B39" s="10">
        <v>2.46</v>
      </c>
      <c r="C39" s="126">
        <v>6.73</v>
      </c>
      <c r="D39" s="151">
        <v>6.91</v>
      </c>
      <c r="E39" s="152">
        <v>197.55</v>
      </c>
      <c r="F39" s="58">
        <v>216.25</v>
      </c>
      <c r="G39" s="58">
        <v>207.7875</v>
      </c>
      <c r="H39" s="153">
        <v>250</v>
      </c>
      <c r="I39" s="58" t="s">
        <v>42</v>
      </c>
      <c r="J39" s="12">
        <f>AVERAGE(C39:C53)</f>
        <v>7.412</v>
      </c>
      <c r="K39" s="12">
        <f>AVERAGE(D39:D53)</f>
        <v>7.938</v>
      </c>
      <c r="M39" s="58"/>
      <c r="N39" s="12"/>
      <c r="O39" s="12"/>
      <c r="T39">
        <f t="shared" si="2"/>
        <v>3.5</v>
      </c>
      <c r="U39">
        <f t="shared" si="1"/>
        <v>-0.936456687290796</v>
      </c>
    </row>
    <row r="40" spans="1:21">
      <c r="A40" s="150">
        <v>6.85</v>
      </c>
      <c r="B40" s="10">
        <v>3.19</v>
      </c>
      <c r="C40" s="126">
        <v>5.93</v>
      </c>
      <c r="D40" s="151">
        <v>6.44</v>
      </c>
      <c r="E40" s="152">
        <v>195.1875</v>
      </c>
      <c r="F40" s="58">
        <v>212.375</v>
      </c>
      <c r="G40" s="58">
        <v>202.7</v>
      </c>
      <c r="H40" s="153">
        <v>250</v>
      </c>
      <c r="I40" s="58" t="s">
        <v>43</v>
      </c>
      <c r="J40" s="12">
        <f t="shared" si="0"/>
        <v>7.47533333333333</v>
      </c>
      <c r="K40" s="12">
        <f t="shared" si="0"/>
        <v>8.05533333333333</v>
      </c>
      <c r="M40" s="58"/>
      <c r="N40" s="12"/>
      <c r="O40" s="12"/>
      <c r="T40">
        <f t="shared" si="2"/>
        <v>3.6</v>
      </c>
      <c r="U40">
        <f t="shared" si="1"/>
        <v>-0.896758416334146</v>
      </c>
    </row>
    <row r="41" spans="1:21">
      <c r="A41" s="150">
        <v>5.49</v>
      </c>
      <c r="B41" s="10">
        <v>3.04</v>
      </c>
      <c r="C41" s="126">
        <v>6.1</v>
      </c>
      <c r="D41" s="151">
        <v>6.29</v>
      </c>
      <c r="E41" s="152">
        <v>192.05</v>
      </c>
      <c r="F41" s="58">
        <v>208.475</v>
      </c>
      <c r="G41" s="58">
        <v>200.85</v>
      </c>
      <c r="H41" s="153">
        <v>250</v>
      </c>
      <c r="I41" s="58" t="s">
        <v>44</v>
      </c>
      <c r="J41" s="12">
        <f t="shared" si="0"/>
        <v>7.596</v>
      </c>
      <c r="K41" s="12">
        <f t="shared" si="0"/>
        <v>8.14666666666667</v>
      </c>
      <c r="M41" s="58"/>
      <c r="N41" s="12"/>
      <c r="O41" s="12"/>
      <c r="T41">
        <f t="shared" si="2"/>
        <v>3.7</v>
      </c>
      <c r="U41">
        <f t="shared" si="1"/>
        <v>-0.848100031710407</v>
      </c>
    </row>
    <row r="42" spans="1:21">
      <c r="A42" s="150">
        <v>5.87</v>
      </c>
      <c r="B42" s="10">
        <v>3.57</v>
      </c>
      <c r="C42" s="126">
        <v>6.63</v>
      </c>
      <c r="D42" s="151">
        <v>7.16</v>
      </c>
      <c r="E42" s="152">
        <v>192</v>
      </c>
      <c r="F42" s="58">
        <v>203.3375</v>
      </c>
      <c r="G42" s="58">
        <v>199.4</v>
      </c>
      <c r="H42" s="153">
        <v>250</v>
      </c>
      <c r="I42" s="58" t="s">
        <v>45</v>
      </c>
      <c r="J42" s="12">
        <f t="shared" si="0"/>
        <v>7.8</v>
      </c>
      <c r="K42" s="12">
        <f t="shared" si="0"/>
        <v>8.21733333333333</v>
      </c>
      <c r="M42" s="58"/>
      <c r="N42" s="12"/>
      <c r="O42" s="12"/>
      <c r="T42">
        <f t="shared" si="2"/>
        <v>3.8</v>
      </c>
      <c r="U42">
        <f t="shared" si="1"/>
        <v>-0.790967711914416</v>
      </c>
    </row>
    <row r="43" spans="1:21">
      <c r="A43" s="150">
        <v>5.53</v>
      </c>
      <c r="B43" s="10">
        <v>4.81</v>
      </c>
      <c r="C43" s="126">
        <v>6.93</v>
      </c>
      <c r="D43" s="151">
        <v>7.85</v>
      </c>
      <c r="E43" s="152">
        <v>195.075</v>
      </c>
      <c r="F43" s="58">
        <v>206.1</v>
      </c>
      <c r="G43" s="58">
        <v>201.6375</v>
      </c>
      <c r="H43" s="153">
        <v>250</v>
      </c>
      <c r="I43" s="58" t="s">
        <v>46</v>
      </c>
      <c r="J43" s="12">
        <f t="shared" si="0"/>
        <v>8.03266666666667</v>
      </c>
      <c r="K43" s="12">
        <f t="shared" si="0"/>
        <v>8.18533333333333</v>
      </c>
      <c r="M43" s="58"/>
      <c r="N43" s="12"/>
      <c r="O43" s="12"/>
      <c r="T43">
        <f t="shared" si="2"/>
        <v>3.9</v>
      </c>
      <c r="U43">
        <f t="shared" si="1"/>
        <v>-0.725932304200139</v>
      </c>
    </row>
    <row r="44" spans="1:21">
      <c r="A44" s="150">
        <v>5.19</v>
      </c>
      <c r="B44" s="10">
        <v>4.76</v>
      </c>
      <c r="C44" s="126">
        <v>6.54</v>
      </c>
      <c r="D44" s="151">
        <v>8.64</v>
      </c>
      <c r="E44" s="152">
        <v>211.3</v>
      </c>
      <c r="F44" s="58">
        <v>220.7</v>
      </c>
      <c r="G44" s="58">
        <v>216.775</v>
      </c>
      <c r="H44" s="153">
        <v>250</v>
      </c>
      <c r="I44" s="58" t="s">
        <v>47</v>
      </c>
      <c r="J44" s="12">
        <f t="shared" si="0"/>
        <v>8.37533333333334</v>
      </c>
      <c r="K44" s="12">
        <f t="shared" si="0"/>
        <v>8.10133333333333</v>
      </c>
      <c r="M44" s="58"/>
      <c r="N44" s="12"/>
      <c r="O44" s="12"/>
      <c r="T44">
        <f t="shared" si="2"/>
        <v>4</v>
      </c>
      <c r="U44">
        <f t="shared" si="1"/>
        <v>-0.653643620863611</v>
      </c>
    </row>
    <row r="45" spans="1:21">
      <c r="A45" s="150">
        <v>4.36</v>
      </c>
      <c r="B45" s="10">
        <v>5.27</v>
      </c>
      <c r="C45" s="126">
        <v>7.37</v>
      </c>
      <c r="D45" s="151">
        <v>7.81</v>
      </c>
      <c r="E45" s="152">
        <v>223.1625</v>
      </c>
      <c r="F45" s="58">
        <v>235.575</v>
      </c>
      <c r="G45" s="58">
        <v>235.05</v>
      </c>
      <c r="H45" s="153">
        <v>250</v>
      </c>
      <c r="I45" s="58" t="s">
        <v>48</v>
      </c>
      <c r="J45" s="12">
        <f t="shared" si="0"/>
        <v>8.75933333333333</v>
      </c>
      <c r="K45" s="12">
        <f t="shared" si="0"/>
        <v>8.02066666666667</v>
      </c>
      <c r="M45" s="58"/>
      <c r="N45" s="12"/>
      <c r="O45" s="12"/>
      <c r="T45">
        <f t="shared" si="2"/>
        <v>4.1</v>
      </c>
      <c r="U45">
        <f t="shared" si="1"/>
        <v>-0.574823946533268</v>
      </c>
    </row>
    <row r="46" spans="1:21">
      <c r="A46" s="150">
        <v>3.37</v>
      </c>
      <c r="B46" s="10">
        <v>6.41</v>
      </c>
      <c r="C46" s="126">
        <v>8.67</v>
      </c>
      <c r="D46" s="151">
        <v>5.81</v>
      </c>
      <c r="E46" s="152">
        <v>217.1875</v>
      </c>
      <c r="F46" s="58">
        <v>230.3</v>
      </c>
      <c r="G46" s="58">
        <v>233.175</v>
      </c>
      <c r="H46" s="153">
        <v>250</v>
      </c>
      <c r="I46" s="58" t="s">
        <v>49</v>
      </c>
      <c r="J46" s="12">
        <f t="shared" si="0"/>
        <v>9.27333333333333</v>
      </c>
      <c r="K46" s="12">
        <f t="shared" si="0"/>
        <v>8.08533333333333</v>
      </c>
      <c r="M46" s="58"/>
      <c r="N46" s="12"/>
      <c r="O46" s="12"/>
      <c r="T46">
        <f t="shared" si="2"/>
        <v>4.2</v>
      </c>
      <c r="U46">
        <f t="shared" si="1"/>
        <v>-0.490260821340699</v>
      </c>
    </row>
    <row r="47" spans="1:21">
      <c r="A47" s="150">
        <v>2.27</v>
      </c>
      <c r="B47" s="10">
        <v>6.41</v>
      </c>
      <c r="C47" s="126">
        <v>7.6</v>
      </c>
      <c r="D47" s="151">
        <v>8.12</v>
      </c>
      <c r="E47" s="152">
        <v>211.55</v>
      </c>
      <c r="F47" s="58">
        <v>224.95</v>
      </c>
      <c r="G47" s="58">
        <v>225.4625</v>
      </c>
      <c r="H47" s="153">
        <v>250</v>
      </c>
      <c r="I47" s="58" t="s">
        <v>50</v>
      </c>
      <c r="J47" s="12">
        <f t="shared" si="0"/>
        <v>9.68466666666667</v>
      </c>
      <c r="K47" s="12">
        <f t="shared" si="0"/>
        <v>8.338</v>
      </c>
      <c r="M47" s="58"/>
      <c r="N47" s="12"/>
      <c r="O47" s="12"/>
      <c r="T47">
        <f t="shared" si="2"/>
        <v>4.3</v>
      </c>
      <c r="U47">
        <f t="shared" si="1"/>
        <v>-0.400799172079975</v>
      </c>
    </row>
    <row r="48" spans="1:21">
      <c r="A48" s="150">
        <v>3.08</v>
      </c>
      <c r="B48" s="10">
        <v>7.53</v>
      </c>
      <c r="C48" s="126">
        <v>7.66</v>
      </c>
      <c r="D48" s="151">
        <v>10.04</v>
      </c>
      <c r="E48" s="152">
        <v>205.2</v>
      </c>
      <c r="F48" s="58">
        <v>217.725</v>
      </c>
      <c r="G48" s="58">
        <v>219.3</v>
      </c>
      <c r="H48" s="153">
        <v>250</v>
      </c>
      <c r="I48" s="58" t="s">
        <v>51</v>
      </c>
      <c r="J48" s="12">
        <f t="shared" si="0"/>
        <v>10.2353333333333</v>
      </c>
      <c r="K48" s="12">
        <f t="shared" si="0"/>
        <v>8.37866666666667</v>
      </c>
      <c r="M48" s="58"/>
      <c r="N48" s="12"/>
      <c r="O48" s="12"/>
      <c r="T48">
        <f t="shared" si="2"/>
        <v>4.4</v>
      </c>
      <c r="U48">
        <f t="shared" si="1"/>
        <v>-0.307332869978419</v>
      </c>
    </row>
    <row r="49" spans="1:21">
      <c r="A49" s="150">
        <v>4.38</v>
      </c>
      <c r="B49" s="10">
        <v>8.73</v>
      </c>
      <c r="C49" s="126">
        <v>7.49</v>
      </c>
      <c r="D49" s="151">
        <v>10.2</v>
      </c>
      <c r="E49" s="152">
        <v>194.7125</v>
      </c>
      <c r="F49" s="58">
        <v>206.1375</v>
      </c>
      <c r="G49" s="58">
        <v>208.55</v>
      </c>
      <c r="H49" s="153">
        <v>250</v>
      </c>
      <c r="I49" s="58" t="s">
        <v>52</v>
      </c>
      <c r="J49" s="12">
        <f t="shared" si="0"/>
        <v>10.118</v>
      </c>
      <c r="K49" s="12">
        <f t="shared" si="0"/>
        <v>8.25066666666667</v>
      </c>
      <c r="M49" s="58"/>
      <c r="N49" s="12"/>
      <c r="O49" s="12"/>
      <c r="T49">
        <f t="shared" si="2"/>
        <v>4.5</v>
      </c>
      <c r="U49">
        <f t="shared" si="1"/>
        <v>-0.21079579943078</v>
      </c>
    </row>
    <row r="50" spans="1:21">
      <c r="A50" s="150">
        <v>6.26</v>
      </c>
      <c r="B50" s="10">
        <v>7.89</v>
      </c>
      <c r="C50" s="126">
        <v>8.53</v>
      </c>
      <c r="D50" s="151">
        <v>9.5</v>
      </c>
      <c r="E50" s="152">
        <v>178.9375</v>
      </c>
      <c r="F50" s="58">
        <v>190.6125</v>
      </c>
      <c r="G50" s="58">
        <v>193.3625</v>
      </c>
      <c r="H50" s="153">
        <v>250</v>
      </c>
      <c r="I50" s="58" t="s">
        <v>53</v>
      </c>
      <c r="J50" s="12">
        <f t="shared" si="0"/>
        <v>9.93533333333333</v>
      </c>
      <c r="K50" s="12">
        <f t="shared" si="0"/>
        <v>8.24666666666667</v>
      </c>
      <c r="M50" s="58"/>
      <c r="N50" s="12"/>
      <c r="O50" s="12"/>
      <c r="T50">
        <f t="shared" si="2"/>
        <v>4.6</v>
      </c>
      <c r="U50">
        <f t="shared" si="1"/>
        <v>-0.112152526935055</v>
      </c>
    </row>
    <row r="51" spans="1:21">
      <c r="A51" s="150">
        <v>8.2</v>
      </c>
      <c r="B51" s="10">
        <v>11.51</v>
      </c>
      <c r="C51" s="126">
        <v>8.05</v>
      </c>
      <c r="D51" s="151">
        <v>8.33</v>
      </c>
      <c r="E51" s="152">
        <v>160.95</v>
      </c>
      <c r="F51" s="58">
        <v>173.8375</v>
      </c>
      <c r="G51" s="58">
        <v>178.95</v>
      </c>
      <c r="H51" s="153">
        <v>250</v>
      </c>
      <c r="I51" s="58" t="s">
        <v>54</v>
      </c>
      <c r="J51" s="12">
        <f t="shared" si="0"/>
        <v>9.84533333333333</v>
      </c>
      <c r="K51" s="12">
        <f t="shared" si="0"/>
        <v>8.29866666666667</v>
      </c>
      <c r="M51" s="58"/>
      <c r="N51" s="12"/>
      <c r="O51" s="12"/>
      <c r="T51">
        <f t="shared" si="2"/>
        <v>4.7</v>
      </c>
      <c r="U51">
        <f t="shared" si="1"/>
        <v>-0.0123886634628914</v>
      </c>
    </row>
    <row r="52" spans="1:21">
      <c r="A52" s="150">
        <v>8.35</v>
      </c>
      <c r="B52" s="10">
        <v>12.59</v>
      </c>
      <c r="C52" s="126">
        <v>8.64</v>
      </c>
      <c r="D52" s="151">
        <v>7.57</v>
      </c>
      <c r="E52" s="152">
        <v>158</v>
      </c>
      <c r="F52" s="58">
        <v>168.3375</v>
      </c>
      <c r="G52" s="58">
        <v>177.45</v>
      </c>
      <c r="H52" s="153">
        <v>250</v>
      </c>
      <c r="I52" s="58" t="s">
        <v>55</v>
      </c>
      <c r="J52" s="12">
        <f t="shared" si="0"/>
        <v>9.95333333333333</v>
      </c>
      <c r="K52" s="12">
        <f t="shared" si="0"/>
        <v>8.40866666666667</v>
      </c>
      <c r="M52" s="58"/>
      <c r="N52" s="12"/>
      <c r="O52" s="12"/>
      <c r="T52">
        <f t="shared" si="2"/>
        <v>4.8</v>
      </c>
      <c r="U52">
        <f t="shared" si="1"/>
        <v>0.0874989834394455</v>
      </c>
    </row>
    <row r="53" spans="1:21">
      <c r="A53" s="150">
        <v>8.99</v>
      </c>
      <c r="B53" s="10">
        <v>12.49</v>
      </c>
      <c r="C53" s="126">
        <v>8.31</v>
      </c>
      <c r="D53" s="151">
        <v>8.4</v>
      </c>
      <c r="E53" s="152">
        <v>157.1625</v>
      </c>
      <c r="F53" s="58">
        <v>166.5375</v>
      </c>
      <c r="G53" s="58">
        <v>171.7875</v>
      </c>
      <c r="H53" s="153">
        <v>250</v>
      </c>
      <c r="I53" s="58" t="s">
        <v>56</v>
      </c>
      <c r="J53" s="12">
        <f t="shared" si="0"/>
        <v>9.994</v>
      </c>
      <c r="K53" s="12">
        <f t="shared" si="0"/>
        <v>8.508</v>
      </c>
      <c r="M53" s="58"/>
      <c r="N53" s="12"/>
      <c r="O53" s="12"/>
      <c r="T53">
        <f t="shared" si="2"/>
        <v>4.9</v>
      </c>
      <c r="U53">
        <f t="shared" si="1"/>
        <v>0.186512369422574</v>
      </c>
    </row>
    <row r="54" spans="1:21">
      <c r="A54" s="150">
        <v>9.6</v>
      </c>
      <c r="B54" s="10">
        <v>13.17</v>
      </c>
      <c r="C54" s="126">
        <v>7.68</v>
      </c>
      <c r="D54" s="151">
        <v>8.67</v>
      </c>
      <c r="E54" s="152">
        <v>157.775</v>
      </c>
      <c r="F54" s="58">
        <v>166.0125</v>
      </c>
      <c r="G54" s="58">
        <v>169.6875</v>
      </c>
      <c r="H54" s="153">
        <v>250</v>
      </c>
      <c r="I54" s="58" t="s">
        <v>57</v>
      </c>
      <c r="J54" s="12">
        <f t="shared" si="0"/>
        <v>10.0933333333333</v>
      </c>
      <c r="K54" s="12">
        <f t="shared" si="0"/>
        <v>8.538</v>
      </c>
      <c r="M54" s="58"/>
      <c r="N54" s="12"/>
      <c r="O54" s="12"/>
      <c r="T54">
        <f t="shared" si="2"/>
        <v>5</v>
      </c>
      <c r="U54">
        <f t="shared" si="1"/>
        <v>0.283662185463225</v>
      </c>
    </row>
    <row r="55" spans="1:21">
      <c r="A55" s="150">
        <v>10.61</v>
      </c>
      <c r="B55" s="10">
        <v>14.22</v>
      </c>
      <c r="C55" s="126">
        <v>7.74</v>
      </c>
      <c r="D55" s="151">
        <v>7.81</v>
      </c>
      <c r="E55" s="152">
        <v>156.3125</v>
      </c>
      <c r="F55" s="58">
        <v>166.4375</v>
      </c>
      <c r="G55" s="58">
        <v>169.625</v>
      </c>
      <c r="H55" s="153">
        <v>250</v>
      </c>
      <c r="I55" s="58" t="s">
        <v>58</v>
      </c>
      <c r="J55" s="12">
        <f t="shared" si="0"/>
        <v>10.192</v>
      </c>
      <c r="K55" s="12">
        <f t="shared" si="0"/>
        <v>8.45533333333333</v>
      </c>
      <c r="M55" s="58"/>
      <c r="N55" s="12"/>
      <c r="O55" s="12"/>
      <c r="T55">
        <f t="shared" si="2"/>
        <v>5.1</v>
      </c>
      <c r="U55">
        <f t="shared" si="1"/>
        <v>0.377977742712979</v>
      </c>
    </row>
    <row r="56" spans="1:21">
      <c r="A56" s="150">
        <v>11.51</v>
      </c>
      <c r="B56" s="10">
        <v>14.3</v>
      </c>
      <c r="C56" s="126">
        <v>9.16</v>
      </c>
      <c r="D56" s="151">
        <v>7.35</v>
      </c>
      <c r="E56" s="152">
        <v>157.2625</v>
      </c>
      <c r="F56" s="58">
        <v>168.575</v>
      </c>
      <c r="G56" s="58">
        <v>169.7625</v>
      </c>
      <c r="H56" s="153">
        <v>250</v>
      </c>
      <c r="I56" s="58" t="s">
        <v>59</v>
      </c>
      <c r="J56" s="12">
        <f t="shared" si="0"/>
        <v>10.22</v>
      </c>
      <c r="K56" s="12">
        <f t="shared" si="0"/>
        <v>8.44666666666667</v>
      </c>
      <c r="M56" s="58"/>
      <c r="N56" s="12"/>
      <c r="O56" s="12"/>
      <c r="T56">
        <f t="shared" si="2"/>
        <v>5.2</v>
      </c>
      <c r="U56">
        <f t="shared" si="1"/>
        <v>0.468516671300375</v>
      </c>
    </row>
    <row r="57" spans="1:21">
      <c r="A57" s="150">
        <v>12.62</v>
      </c>
      <c r="B57" s="10">
        <v>14.11</v>
      </c>
      <c r="C57" s="126">
        <v>10.12</v>
      </c>
      <c r="D57" s="151">
        <v>6.68</v>
      </c>
      <c r="E57" s="152">
        <v>158.025</v>
      </c>
      <c r="F57" s="58">
        <v>169.775</v>
      </c>
      <c r="G57" s="58">
        <v>175.775</v>
      </c>
      <c r="H57" s="153">
        <v>250</v>
      </c>
      <c r="I57" s="58" t="s">
        <v>60</v>
      </c>
      <c r="J57" s="12">
        <f t="shared" si="0"/>
        <v>10.0966666666667</v>
      </c>
      <c r="K57" s="12">
        <f t="shared" si="0"/>
        <v>8.52533333333333</v>
      </c>
      <c r="M57" s="58"/>
      <c r="N57" s="12"/>
      <c r="O57" s="12"/>
      <c r="T57">
        <f t="shared" si="2"/>
        <v>5.3</v>
      </c>
      <c r="U57">
        <f t="shared" si="1"/>
        <v>0.554374336179159</v>
      </c>
    </row>
    <row r="58" spans="1:21">
      <c r="A58" s="150">
        <v>11.01</v>
      </c>
      <c r="B58" s="10">
        <v>11.66</v>
      </c>
      <c r="C58" s="126">
        <v>12.07</v>
      </c>
      <c r="D58" s="151">
        <v>6.59</v>
      </c>
      <c r="E58" s="152">
        <v>163.5875</v>
      </c>
      <c r="F58" s="58">
        <v>178.1875</v>
      </c>
      <c r="G58" s="58">
        <v>184.9125</v>
      </c>
      <c r="H58" s="153">
        <v>250</v>
      </c>
      <c r="I58" s="58" t="s">
        <v>61</v>
      </c>
      <c r="J58" s="12">
        <f t="shared" si="0"/>
        <v>9.96866666666667</v>
      </c>
      <c r="K58" s="12">
        <f t="shared" si="0"/>
        <v>8.76133333333333</v>
      </c>
      <c r="M58" s="58"/>
      <c r="N58" s="12"/>
      <c r="O58" s="12"/>
      <c r="T58">
        <f t="shared" si="2"/>
        <v>5.4</v>
      </c>
      <c r="U58">
        <f t="shared" si="1"/>
        <v>0.634692875942632</v>
      </c>
    </row>
    <row r="59" spans="1:21">
      <c r="A59" s="150">
        <v>12.1</v>
      </c>
      <c r="B59" s="10">
        <v>11.94</v>
      </c>
      <c r="C59" s="126">
        <v>12.3</v>
      </c>
      <c r="D59" s="151">
        <v>7.43</v>
      </c>
      <c r="E59" s="152">
        <v>171.7125</v>
      </c>
      <c r="F59" s="58">
        <v>186.9</v>
      </c>
      <c r="G59" s="58">
        <v>195.8375</v>
      </c>
      <c r="H59" s="153">
        <v>250</v>
      </c>
      <c r="I59" s="58" t="s">
        <v>62</v>
      </c>
      <c r="J59" s="12">
        <f t="shared" si="0"/>
        <v>9.73133333333333</v>
      </c>
      <c r="K59" s="12">
        <f t="shared" si="0"/>
        <v>8.95533333333333</v>
      </c>
      <c r="M59" s="58"/>
      <c r="N59" s="12"/>
      <c r="O59" s="12"/>
      <c r="T59">
        <f t="shared" si="2"/>
        <v>5.5</v>
      </c>
      <c r="U59">
        <f t="shared" si="1"/>
        <v>0.708669774291258</v>
      </c>
    </row>
    <row r="60" spans="1:21">
      <c r="A60" s="150">
        <v>10.66</v>
      </c>
      <c r="B60" s="10">
        <v>12.39</v>
      </c>
      <c r="C60" s="126">
        <v>15.08</v>
      </c>
      <c r="D60" s="151">
        <v>8.78</v>
      </c>
      <c r="E60" s="152">
        <v>184.225</v>
      </c>
      <c r="F60" s="58">
        <v>197.5875</v>
      </c>
      <c r="G60" s="58">
        <v>207.9</v>
      </c>
      <c r="H60" s="153">
        <v>250</v>
      </c>
      <c r="I60" s="58" t="s">
        <v>63</v>
      </c>
      <c r="J60" s="12">
        <f t="shared" si="0"/>
        <v>9.45533333333333</v>
      </c>
      <c r="K60" s="12">
        <f t="shared" si="0"/>
        <v>8.982</v>
      </c>
      <c r="M60" s="58"/>
      <c r="N60" s="12"/>
      <c r="O60" s="12"/>
      <c r="T60">
        <f t="shared" si="2"/>
        <v>5.6</v>
      </c>
      <c r="U60">
        <f t="shared" si="1"/>
        <v>0.775565878510247</v>
      </c>
    </row>
    <row r="61" spans="1:21">
      <c r="A61" s="150">
        <v>9.16</v>
      </c>
      <c r="B61" s="10">
        <v>13.14</v>
      </c>
      <c r="C61" s="126">
        <v>14.84</v>
      </c>
      <c r="D61" s="151">
        <v>9.6</v>
      </c>
      <c r="E61" s="152">
        <v>190.925</v>
      </c>
      <c r="F61" s="58">
        <v>204.7875</v>
      </c>
      <c r="G61" s="58">
        <v>213.4125</v>
      </c>
      <c r="H61" s="153">
        <v>250</v>
      </c>
      <c r="I61" s="58" t="s">
        <v>64</v>
      </c>
      <c r="J61" s="12">
        <f t="shared" si="0"/>
        <v>8.79533333333333</v>
      </c>
      <c r="K61" s="12">
        <f t="shared" si="0"/>
        <v>8.84866666666667</v>
      </c>
      <c r="M61" s="58"/>
      <c r="N61" s="12"/>
      <c r="O61" s="12"/>
      <c r="T61">
        <f t="shared" si="2"/>
        <v>5.7</v>
      </c>
      <c r="U61">
        <f t="shared" si="1"/>
        <v>0.834712784839157</v>
      </c>
    </row>
    <row r="62" spans="1:21">
      <c r="A62" s="150">
        <v>6.12</v>
      </c>
      <c r="B62" s="10">
        <v>15.57</v>
      </c>
      <c r="C62" s="126">
        <v>15.86</v>
      </c>
      <c r="D62" s="151">
        <v>8.73</v>
      </c>
      <c r="E62" s="152">
        <v>193.325</v>
      </c>
      <c r="F62" s="58">
        <v>205.625</v>
      </c>
      <c r="G62" s="58">
        <v>215.3375</v>
      </c>
      <c r="H62" s="153">
        <v>250</v>
      </c>
      <c r="I62" s="58" t="s">
        <v>65</v>
      </c>
      <c r="J62" s="12">
        <f t="shared" si="0"/>
        <v>7.934</v>
      </c>
      <c r="K62" s="12">
        <f t="shared" si="0"/>
        <v>8.59333333333333</v>
      </c>
      <c r="M62" s="58"/>
      <c r="N62" s="12"/>
      <c r="O62" s="12"/>
      <c r="T62">
        <f t="shared" si="2"/>
        <v>5.8</v>
      </c>
      <c r="U62">
        <f t="shared" si="1"/>
        <v>0.885519516941317</v>
      </c>
    </row>
    <row r="63" spans="1:21">
      <c r="A63" s="150">
        <v>5.43</v>
      </c>
      <c r="B63" s="10">
        <v>15.2</v>
      </c>
      <c r="C63" s="126">
        <v>5.9</v>
      </c>
      <c r="D63" s="151">
        <v>8.12</v>
      </c>
      <c r="E63" s="152">
        <v>193.825</v>
      </c>
      <c r="F63" s="58">
        <v>204.475</v>
      </c>
      <c r="G63" s="58">
        <v>214.475</v>
      </c>
      <c r="H63" s="153">
        <v>250</v>
      </c>
      <c r="I63" s="58" t="s">
        <v>66</v>
      </c>
      <c r="J63" s="12">
        <f t="shared" si="0"/>
        <v>7.212</v>
      </c>
      <c r="K63" s="12">
        <f t="shared" si="0"/>
        <v>8.48266666666667</v>
      </c>
      <c r="M63" s="58"/>
      <c r="N63" s="12"/>
      <c r="O63" s="12"/>
      <c r="T63">
        <f t="shared" si="2"/>
        <v>5.9</v>
      </c>
      <c r="U63">
        <f t="shared" si="1"/>
        <v>0.927478430744034</v>
      </c>
    </row>
    <row r="64" spans="1:21">
      <c r="A64" s="150">
        <v>11.6</v>
      </c>
      <c r="B64" s="10">
        <v>14.45</v>
      </c>
      <c r="C64" s="126">
        <v>4.75</v>
      </c>
      <c r="D64" s="151">
        <v>10.14</v>
      </c>
      <c r="E64" s="152">
        <v>191.2375</v>
      </c>
      <c r="F64" s="58">
        <v>203.25</v>
      </c>
      <c r="G64" s="58">
        <v>211.5375</v>
      </c>
      <c r="H64" s="153">
        <v>250</v>
      </c>
      <c r="I64" s="58" t="s">
        <v>67</v>
      </c>
      <c r="J64" s="12">
        <f t="shared" si="0"/>
        <v>7.22</v>
      </c>
      <c r="K64" s="12">
        <f t="shared" si="0"/>
        <v>8.578</v>
      </c>
      <c r="M64" s="58"/>
      <c r="N64" s="12"/>
      <c r="O64" s="12"/>
      <c r="T64">
        <f t="shared" si="2"/>
        <v>5.99999999999999</v>
      </c>
      <c r="U64">
        <f t="shared" si="1"/>
        <v>0.960170286650365</v>
      </c>
    </row>
    <row r="65" spans="1:21">
      <c r="A65" s="150">
        <v>15.65</v>
      </c>
      <c r="B65" s="10">
        <v>14.04</v>
      </c>
      <c r="C65" s="126">
        <v>7.18</v>
      </c>
      <c r="D65" s="151">
        <v>10.28</v>
      </c>
      <c r="E65" s="152">
        <v>186.0625</v>
      </c>
      <c r="F65" s="58">
        <v>198.2125</v>
      </c>
      <c r="G65" s="58">
        <v>207.8</v>
      </c>
      <c r="H65" s="153">
        <v>250</v>
      </c>
      <c r="I65" s="58" t="s">
        <v>68</v>
      </c>
      <c r="J65" s="12">
        <f t="shared" si="0"/>
        <v>7.424</v>
      </c>
      <c r="K65" s="12">
        <f t="shared" si="0"/>
        <v>8.498</v>
      </c>
      <c r="M65" s="58"/>
      <c r="N65" s="12"/>
      <c r="O65" s="12"/>
      <c r="T65">
        <f t="shared" si="2"/>
        <v>6.09999999999999</v>
      </c>
      <c r="U65">
        <f t="shared" si="1"/>
        <v>0.983268438442584</v>
      </c>
    </row>
    <row r="66" spans="1:21">
      <c r="A66" s="150">
        <v>13.63</v>
      </c>
      <c r="B66" s="10">
        <v>12.46</v>
      </c>
      <c r="C66" s="126">
        <v>9.67</v>
      </c>
      <c r="D66" s="151">
        <v>9.98</v>
      </c>
      <c r="E66" s="152">
        <v>183.925</v>
      </c>
      <c r="F66" s="58">
        <v>196.575</v>
      </c>
      <c r="G66" s="58">
        <v>203.475</v>
      </c>
      <c r="H66" s="153">
        <v>250</v>
      </c>
      <c r="I66" s="58" t="s">
        <v>69</v>
      </c>
      <c r="J66" s="12">
        <f t="shared" si="0"/>
        <v>7.328</v>
      </c>
      <c r="K66" s="12">
        <f t="shared" si="0"/>
        <v>8.40866666666667</v>
      </c>
      <c r="M66" s="58"/>
      <c r="N66" s="12"/>
      <c r="O66" s="12"/>
      <c r="T66">
        <f t="shared" si="2"/>
        <v>6.19999999999999</v>
      </c>
      <c r="U66">
        <f t="shared" si="1"/>
        <v>0.996542097023217</v>
      </c>
    </row>
    <row r="67" spans="1:21">
      <c r="A67" s="150">
        <v>14.92</v>
      </c>
      <c r="B67" s="10">
        <v>11.45</v>
      </c>
      <c r="C67" s="126">
        <v>9.25</v>
      </c>
      <c r="D67" s="151">
        <v>9.06</v>
      </c>
      <c r="E67" s="152">
        <v>186.275</v>
      </c>
      <c r="F67" s="58">
        <v>198.1625</v>
      </c>
      <c r="G67" s="58">
        <v>204.3375</v>
      </c>
      <c r="H67" s="153">
        <v>250</v>
      </c>
      <c r="I67" s="58" t="s">
        <v>70</v>
      </c>
      <c r="J67" s="12">
        <f t="shared" si="0"/>
        <v>7.002</v>
      </c>
      <c r="K67" s="12">
        <f t="shared" si="0"/>
        <v>8.33</v>
      </c>
      <c r="M67" s="58"/>
      <c r="N67" s="12"/>
      <c r="O67" s="12"/>
      <c r="T67">
        <f t="shared" si="2"/>
        <v>6.29999999999999</v>
      </c>
      <c r="U67">
        <f t="shared" si="1"/>
        <v>0.999858636383415</v>
      </c>
    </row>
    <row r="68" spans="1:15">
      <c r="A68" s="150">
        <v>14.84</v>
      </c>
      <c r="B68" s="10">
        <v>12.73</v>
      </c>
      <c r="C68" s="126">
        <v>9.8</v>
      </c>
      <c r="D68" s="151">
        <v>8.85</v>
      </c>
      <c r="E68" s="152">
        <v>205.425</v>
      </c>
      <c r="F68" s="58">
        <v>216.475</v>
      </c>
      <c r="G68" s="58">
        <v>217.825</v>
      </c>
      <c r="H68" s="153">
        <v>250</v>
      </c>
      <c r="I68" s="58" t="s">
        <v>71</v>
      </c>
      <c r="J68" s="12">
        <f t="shared" si="0"/>
        <v>6.50933333333333</v>
      </c>
      <c r="K68" s="12">
        <f t="shared" si="0"/>
        <v>8.33</v>
      </c>
      <c r="M68" s="58"/>
      <c r="N68" s="12"/>
      <c r="O68" s="12"/>
    </row>
    <row r="69" spans="1:15">
      <c r="A69" s="150">
        <v>14.57</v>
      </c>
      <c r="B69" s="10">
        <v>12.59</v>
      </c>
      <c r="C69" s="126">
        <v>9.16</v>
      </c>
      <c r="D69" s="151">
        <v>7.43</v>
      </c>
      <c r="E69" s="152">
        <v>216.6125</v>
      </c>
      <c r="F69" s="58">
        <v>231.9</v>
      </c>
      <c r="G69" s="58">
        <v>231.6625</v>
      </c>
      <c r="H69" s="153">
        <v>250</v>
      </c>
      <c r="I69" s="58" t="s">
        <v>72</v>
      </c>
      <c r="J69" s="12">
        <f t="shared" ref="J69:K132" si="3">AVERAGE(C69:C83)</f>
        <v>5.96466666666667</v>
      </c>
      <c r="K69" s="12">
        <f t="shared" si="3"/>
        <v>8.28</v>
      </c>
      <c r="M69" s="58"/>
      <c r="N69" s="12"/>
      <c r="O69" s="12"/>
    </row>
    <row r="70" spans="1:15">
      <c r="A70" s="150">
        <v>15.9</v>
      </c>
      <c r="B70" s="10">
        <v>11.51</v>
      </c>
      <c r="C70" s="126">
        <v>8.16</v>
      </c>
      <c r="D70" s="151">
        <v>7.68</v>
      </c>
      <c r="E70" s="152">
        <v>207.7</v>
      </c>
      <c r="F70" s="58">
        <v>228.65</v>
      </c>
      <c r="G70" s="58">
        <v>228.2</v>
      </c>
      <c r="H70" s="153">
        <v>250</v>
      </c>
      <c r="I70" s="58" t="s">
        <v>73</v>
      </c>
      <c r="J70" s="12">
        <f t="shared" si="3"/>
        <v>5.48</v>
      </c>
      <c r="K70" s="12">
        <f t="shared" si="3"/>
        <v>8.34733333333333</v>
      </c>
      <c r="M70" s="58"/>
      <c r="N70" s="12"/>
      <c r="O70" s="12"/>
    </row>
    <row r="71" spans="1:15">
      <c r="A71" s="150">
        <v>16.99</v>
      </c>
      <c r="B71" s="10">
        <v>10.8</v>
      </c>
      <c r="C71" s="126">
        <v>7.31</v>
      </c>
      <c r="D71" s="151">
        <v>8.53</v>
      </c>
      <c r="E71" s="152">
        <v>199.9875</v>
      </c>
      <c r="F71" s="58">
        <v>221.675</v>
      </c>
      <c r="G71" s="58">
        <v>220.5</v>
      </c>
      <c r="H71" s="153">
        <v>250</v>
      </c>
      <c r="I71" s="58" t="s">
        <v>74</v>
      </c>
      <c r="J71" s="12">
        <f t="shared" si="3"/>
        <v>5.06933333333333</v>
      </c>
      <c r="K71" s="12">
        <f t="shared" si="3"/>
        <v>8.30933333333333</v>
      </c>
      <c r="M71" s="58"/>
      <c r="N71" s="12"/>
      <c r="O71" s="12"/>
    </row>
    <row r="72" spans="1:15">
      <c r="A72" s="150">
        <v>16.73</v>
      </c>
      <c r="B72" s="10">
        <v>10.22</v>
      </c>
      <c r="C72" s="126">
        <v>8.2</v>
      </c>
      <c r="D72" s="151">
        <v>10.22</v>
      </c>
      <c r="E72" s="152">
        <v>193.4875</v>
      </c>
      <c r="F72" s="58">
        <v>214.9625</v>
      </c>
      <c r="G72" s="58">
        <v>213.0375</v>
      </c>
      <c r="H72" s="153">
        <v>250</v>
      </c>
      <c r="I72" s="58" t="s">
        <v>75</v>
      </c>
      <c r="J72" s="12">
        <f t="shared" si="3"/>
        <v>4.756</v>
      </c>
      <c r="K72" s="12">
        <f t="shared" si="3"/>
        <v>8.21466666666667</v>
      </c>
      <c r="M72" s="58"/>
      <c r="N72" s="12"/>
      <c r="O72" s="12"/>
    </row>
    <row r="73" spans="1:15">
      <c r="A73" s="150">
        <v>17.09</v>
      </c>
      <c r="B73" s="10">
        <v>8.73</v>
      </c>
      <c r="C73" s="126">
        <v>8.51</v>
      </c>
      <c r="D73" s="151">
        <v>9.5</v>
      </c>
      <c r="E73" s="152">
        <v>183.65</v>
      </c>
      <c r="F73" s="58">
        <v>205.975</v>
      </c>
      <c r="G73" s="58">
        <v>201.7375</v>
      </c>
      <c r="H73" s="153">
        <v>250</v>
      </c>
      <c r="I73" s="58" t="s">
        <v>76</v>
      </c>
      <c r="J73" s="12">
        <f t="shared" si="3"/>
        <v>4.41666666666667</v>
      </c>
      <c r="K73" s="12">
        <f t="shared" si="3"/>
        <v>7.994</v>
      </c>
      <c r="M73" s="58"/>
      <c r="N73" s="12"/>
      <c r="O73" s="12"/>
    </row>
    <row r="74" spans="1:15">
      <c r="A74" s="150">
        <v>15.48</v>
      </c>
      <c r="B74" s="10">
        <v>9.72</v>
      </c>
      <c r="C74" s="126">
        <v>8.16</v>
      </c>
      <c r="D74" s="151">
        <v>7.83</v>
      </c>
      <c r="E74" s="152">
        <v>169.325</v>
      </c>
      <c r="F74" s="58">
        <v>192.55</v>
      </c>
      <c r="G74" s="58">
        <v>187.125</v>
      </c>
      <c r="H74" s="153">
        <v>250</v>
      </c>
      <c r="I74" s="58" t="s">
        <v>77</v>
      </c>
      <c r="J74" s="12">
        <f t="shared" si="3"/>
        <v>4.10866666666667</v>
      </c>
      <c r="K74" s="12">
        <f t="shared" si="3"/>
        <v>7.85333333333333</v>
      </c>
      <c r="M74" s="58"/>
      <c r="N74" s="12"/>
      <c r="O74" s="12"/>
    </row>
    <row r="75" spans="1:15">
      <c r="A75" s="150">
        <v>14</v>
      </c>
      <c r="B75" s="10">
        <v>9.55</v>
      </c>
      <c r="C75" s="126">
        <v>5.18</v>
      </c>
      <c r="D75" s="151">
        <v>6.78</v>
      </c>
      <c r="E75" s="152">
        <v>155.225</v>
      </c>
      <c r="F75" s="58">
        <v>177.6625</v>
      </c>
      <c r="G75" s="58">
        <v>173.075</v>
      </c>
      <c r="H75" s="153">
        <v>250</v>
      </c>
      <c r="I75" s="58" t="s">
        <v>78</v>
      </c>
      <c r="J75" s="12">
        <f t="shared" si="3"/>
        <v>3.81266666666667</v>
      </c>
      <c r="K75" s="12">
        <f t="shared" si="3"/>
        <v>7.75866666666667</v>
      </c>
      <c r="M75" s="58"/>
      <c r="N75" s="12"/>
      <c r="O75" s="12"/>
    </row>
    <row r="76" spans="1:15">
      <c r="A76" s="150">
        <v>13.63</v>
      </c>
      <c r="B76" s="10">
        <v>8.85</v>
      </c>
      <c r="C76" s="126">
        <v>1.92</v>
      </c>
      <c r="D76" s="151">
        <v>5.77</v>
      </c>
      <c r="E76" s="152">
        <v>150.8</v>
      </c>
      <c r="F76" s="58">
        <v>170.55</v>
      </c>
      <c r="G76" s="58">
        <v>170.525</v>
      </c>
      <c r="H76" s="153">
        <v>250</v>
      </c>
      <c r="I76" s="58" t="s">
        <v>79</v>
      </c>
      <c r="J76" s="12">
        <f t="shared" si="3"/>
        <v>3.71533333333333</v>
      </c>
      <c r="K76" s="12">
        <f t="shared" si="3"/>
        <v>7.75533333333333</v>
      </c>
      <c r="M76" s="58"/>
      <c r="N76" s="12"/>
      <c r="O76" s="12"/>
    </row>
    <row r="77" spans="1:15">
      <c r="A77" s="150">
        <v>12.73</v>
      </c>
      <c r="B77" s="10">
        <v>8.94</v>
      </c>
      <c r="C77" s="126">
        <v>5.03</v>
      </c>
      <c r="D77" s="151">
        <v>7.07</v>
      </c>
      <c r="E77" s="152">
        <v>148.55</v>
      </c>
      <c r="F77" s="58">
        <v>168.225</v>
      </c>
      <c r="G77" s="58">
        <v>163.7875</v>
      </c>
      <c r="H77" s="153">
        <v>250</v>
      </c>
      <c r="I77" s="58" t="s">
        <v>80</v>
      </c>
      <c r="J77" s="12">
        <f t="shared" si="3"/>
        <v>3.88066666666667</v>
      </c>
      <c r="K77" s="12">
        <f t="shared" si="3"/>
        <v>7.836</v>
      </c>
      <c r="M77" s="58"/>
      <c r="N77" s="12"/>
      <c r="O77" s="12"/>
    </row>
    <row r="78" spans="1:15">
      <c r="A78" s="150">
        <v>12.59</v>
      </c>
      <c r="B78" s="10">
        <v>9.83</v>
      </c>
      <c r="C78" s="126">
        <v>6.02</v>
      </c>
      <c r="D78" s="151">
        <v>9.55</v>
      </c>
      <c r="E78" s="152">
        <v>144.2875</v>
      </c>
      <c r="F78" s="58">
        <v>169.1125</v>
      </c>
      <c r="G78" s="58">
        <v>162.4</v>
      </c>
      <c r="H78" s="153">
        <v>250</v>
      </c>
      <c r="I78" s="58" t="s">
        <v>81</v>
      </c>
      <c r="J78" s="12">
        <f t="shared" si="3"/>
        <v>3.89866666666667</v>
      </c>
      <c r="K78" s="12">
        <f t="shared" si="3"/>
        <v>7.79533333333333</v>
      </c>
      <c r="M78" s="58"/>
      <c r="N78" s="12"/>
      <c r="O78" s="12"/>
    </row>
    <row r="79" spans="1:15">
      <c r="A79" s="150">
        <v>12.36</v>
      </c>
      <c r="B79" s="10">
        <v>10.3</v>
      </c>
      <c r="C79" s="126">
        <v>7.81</v>
      </c>
      <c r="D79" s="151">
        <v>8.94</v>
      </c>
      <c r="E79" s="152">
        <v>142.55</v>
      </c>
      <c r="F79" s="58">
        <v>168.7125</v>
      </c>
      <c r="G79" s="58">
        <v>160.3375</v>
      </c>
      <c r="H79" s="153">
        <v>250</v>
      </c>
      <c r="I79" s="58" t="s">
        <v>82</v>
      </c>
      <c r="J79" s="12">
        <f t="shared" si="3"/>
        <v>3.902</v>
      </c>
      <c r="K79" s="12">
        <f t="shared" si="3"/>
        <v>7.49266666666667</v>
      </c>
      <c r="M79" s="58"/>
      <c r="N79" s="12"/>
      <c r="O79" s="12"/>
    </row>
    <row r="80" spans="1:15">
      <c r="A80" s="150">
        <v>11.18</v>
      </c>
      <c r="B80" s="10">
        <v>9.75</v>
      </c>
      <c r="C80" s="126">
        <v>5.74</v>
      </c>
      <c r="D80" s="151">
        <v>8.94</v>
      </c>
      <c r="E80" s="152">
        <v>141.4875</v>
      </c>
      <c r="F80" s="58">
        <v>168.4</v>
      </c>
      <c r="G80" s="58">
        <v>159.8875</v>
      </c>
      <c r="H80" s="153">
        <v>250</v>
      </c>
      <c r="I80" s="58" t="s">
        <v>83</v>
      </c>
      <c r="J80" s="12">
        <f t="shared" si="3"/>
        <v>3.79333333333333</v>
      </c>
      <c r="K80" s="12">
        <f t="shared" si="3"/>
        <v>7.27333333333333</v>
      </c>
      <c r="M80" s="58"/>
      <c r="N80" s="12"/>
      <c r="O80" s="12"/>
    </row>
    <row r="81" spans="1:15">
      <c r="A81" s="150">
        <v>10.04</v>
      </c>
      <c r="B81" s="10">
        <v>9.85</v>
      </c>
      <c r="C81" s="126">
        <v>4.78</v>
      </c>
      <c r="D81" s="151">
        <v>8.8</v>
      </c>
      <c r="E81" s="152">
        <v>142.6</v>
      </c>
      <c r="F81" s="58">
        <v>170.2625</v>
      </c>
      <c r="G81" s="58">
        <v>159.3625</v>
      </c>
      <c r="H81" s="153">
        <v>250</v>
      </c>
      <c r="I81" s="58" t="s">
        <v>84</v>
      </c>
      <c r="J81" s="12">
        <f t="shared" si="3"/>
        <v>3.842</v>
      </c>
      <c r="K81" s="12">
        <f t="shared" si="3"/>
        <v>7.06</v>
      </c>
      <c r="M81" s="58"/>
      <c r="N81" s="12"/>
      <c r="O81" s="12"/>
    </row>
    <row r="82" spans="1:15">
      <c r="A82" s="150">
        <v>9.52</v>
      </c>
      <c r="B82" s="10">
        <v>8.46</v>
      </c>
      <c r="C82" s="126">
        <v>1.86</v>
      </c>
      <c r="D82" s="151">
        <v>9.06</v>
      </c>
      <c r="E82" s="152">
        <v>146.7625</v>
      </c>
      <c r="F82" s="58">
        <v>173.4625</v>
      </c>
      <c r="G82" s="58">
        <v>164.975</v>
      </c>
      <c r="H82" s="153">
        <v>250</v>
      </c>
      <c r="I82" s="58" t="s">
        <v>85</v>
      </c>
      <c r="J82" s="12">
        <f t="shared" si="3"/>
        <v>3.966</v>
      </c>
      <c r="K82" s="12">
        <f t="shared" si="3"/>
        <v>6.82133333333333</v>
      </c>
      <c r="M82" s="58"/>
      <c r="N82" s="12"/>
      <c r="O82" s="12"/>
    </row>
    <row r="83" spans="1:15">
      <c r="A83" s="150">
        <v>10.61</v>
      </c>
      <c r="B83" s="10">
        <v>8.4</v>
      </c>
      <c r="C83" s="126">
        <v>1.63</v>
      </c>
      <c r="D83" s="151">
        <v>8.1</v>
      </c>
      <c r="E83" s="152">
        <v>152.4</v>
      </c>
      <c r="F83" s="58">
        <v>179.8625</v>
      </c>
      <c r="G83" s="58">
        <v>167.45</v>
      </c>
      <c r="H83" s="153">
        <v>250</v>
      </c>
      <c r="I83" s="58" t="s">
        <v>86</v>
      </c>
      <c r="J83" s="12">
        <f t="shared" si="3"/>
        <v>4.37333333333333</v>
      </c>
      <c r="K83" s="12">
        <f t="shared" si="3"/>
        <v>6.48</v>
      </c>
      <c r="M83" s="58"/>
      <c r="N83" s="12"/>
      <c r="O83" s="12"/>
    </row>
    <row r="84" spans="1:15">
      <c r="A84" s="150">
        <v>8.46</v>
      </c>
      <c r="B84" s="10">
        <v>8.9</v>
      </c>
      <c r="C84" s="126">
        <v>1.89</v>
      </c>
      <c r="D84" s="151">
        <v>8.44</v>
      </c>
      <c r="E84" s="152">
        <v>161.525</v>
      </c>
      <c r="F84" s="58">
        <v>188.525</v>
      </c>
      <c r="G84" s="58">
        <v>177.275</v>
      </c>
      <c r="H84" s="153">
        <v>250</v>
      </c>
      <c r="I84" s="58" t="s">
        <v>87</v>
      </c>
      <c r="J84" s="12">
        <f t="shared" si="3"/>
        <v>4.774</v>
      </c>
      <c r="K84" s="12">
        <f t="shared" si="3"/>
        <v>6.15866666666667</v>
      </c>
      <c r="M84" s="58"/>
      <c r="N84" s="12"/>
      <c r="O84" s="12"/>
    </row>
    <row r="85" spans="1:15">
      <c r="A85" s="150">
        <v>5.53</v>
      </c>
      <c r="B85" s="10">
        <v>8.31</v>
      </c>
      <c r="C85" s="126">
        <v>2</v>
      </c>
      <c r="D85" s="151">
        <v>7.11</v>
      </c>
      <c r="E85" s="152">
        <v>168.9125</v>
      </c>
      <c r="F85" s="58">
        <v>196</v>
      </c>
      <c r="G85" s="58">
        <v>185.525</v>
      </c>
      <c r="H85" s="153">
        <v>250</v>
      </c>
      <c r="I85" s="58" t="s">
        <v>88</v>
      </c>
      <c r="J85" s="12">
        <f t="shared" si="3"/>
        <v>5.19333333333333</v>
      </c>
      <c r="K85" s="12">
        <f t="shared" si="3"/>
        <v>5.856</v>
      </c>
      <c r="M85" s="58"/>
      <c r="N85" s="12"/>
      <c r="O85" s="12"/>
    </row>
    <row r="86" spans="1:15">
      <c r="A86" s="150">
        <v>6.41</v>
      </c>
      <c r="B86" s="10">
        <v>8.12</v>
      </c>
      <c r="C86" s="126">
        <v>2.61</v>
      </c>
      <c r="D86" s="151">
        <v>7.11</v>
      </c>
      <c r="E86" s="152">
        <v>171.3375</v>
      </c>
      <c r="F86" s="58">
        <v>198.7</v>
      </c>
      <c r="G86" s="58">
        <v>188.9375</v>
      </c>
      <c r="H86" s="153">
        <v>250</v>
      </c>
      <c r="I86" s="58" t="s">
        <v>89</v>
      </c>
      <c r="J86" s="12">
        <f t="shared" si="3"/>
        <v>5.59533333333333</v>
      </c>
      <c r="K86" s="12">
        <f t="shared" si="3"/>
        <v>5.67133333333333</v>
      </c>
      <c r="M86" s="58"/>
      <c r="N86" s="12"/>
      <c r="O86" s="12"/>
    </row>
    <row r="87" spans="1:15">
      <c r="A87" s="150">
        <v>5.5</v>
      </c>
      <c r="B87" s="10">
        <v>7.59</v>
      </c>
      <c r="C87" s="126">
        <v>3.11</v>
      </c>
      <c r="D87" s="151">
        <v>6.91</v>
      </c>
      <c r="E87" s="152">
        <v>172.1625</v>
      </c>
      <c r="F87" s="58">
        <v>199.825</v>
      </c>
      <c r="G87" s="58">
        <v>189.9375</v>
      </c>
      <c r="H87" s="153">
        <v>250</v>
      </c>
      <c r="I87" s="58" t="s">
        <v>90</v>
      </c>
      <c r="J87" s="12">
        <f t="shared" si="3"/>
        <v>6.03</v>
      </c>
      <c r="K87" s="12">
        <f t="shared" si="3"/>
        <v>5.594</v>
      </c>
      <c r="M87" s="58"/>
      <c r="N87" s="12"/>
      <c r="O87" s="12"/>
    </row>
    <row r="88" spans="1:15">
      <c r="A88" s="150">
        <v>7.6</v>
      </c>
      <c r="B88" s="10">
        <v>7.16</v>
      </c>
      <c r="C88" s="126">
        <v>3.89</v>
      </c>
      <c r="D88" s="151">
        <v>7.39</v>
      </c>
      <c r="E88" s="152">
        <v>172.2625</v>
      </c>
      <c r="F88" s="58">
        <v>198.65</v>
      </c>
      <c r="G88" s="58">
        <v>188.625</v>
      </c>
      <c r="H88" s="153">
        <v>250</v>
      </c>
      <c r="I88" s="58" t="s">
        <v>91</v>
      </c>
      <c r="J88" s="12">
        <f t="shared" si="3"/>
        <v>6.54133333333333</v>
      </c>
      <c r="K88" s="12">
        <f t="shared" si="3"/>
        <v>5.42266666666667</v>
      </c>
      <c r="M88" s="58"/>
      <c r="N88" s="12"/>
      <c r="O88" s="12"/>
    </row>
    <row r="89" spans="1:15">
      <c r="A89" s="150">
        <v>9.55</v>
      </c>
      <c r="B89" s="10">
        <v>6.89</v>
      </c>
      <c r="C89" s="126">
        <v>3.72</v>
      </c>
      <c r="D89" s="151">
        <v>6.41</v>
      </c>
      <c r="E89" s="152">
        <v>168.05</v>
      </c>
      <c r="F89" s="58">
        <v>194.675</v>
      </c>
      <c r="G89" s="58">
        <v>186.5</v>
      </c>
      <c r="H89" s="153">
        <v>250</v>
      </c>
      <c r="I89" s="58" t="s">
        <v>92</v>
      </c>
      <c r="J89" s="12">
        <f t="shared" si="3"/>
        <v>6.95466666666667</v>
      </c>
      <c r="K89" s="12">
        <f t="shared" si="3"/>
        <v>5.15066666666667</v>
      </c>
      <c r="M89" s="58"/>
      <c r="N89" s="12"/>
      <c r="O89" s="12"/>
    </row>
    <row r="90" spans="1:15">
      <c r="A90" s="150">
        <v>11.03</v>
      </c>
      <c r="B90" s="10">
        <v>6.73</v>
      </c>
      <c r="C90" s="126">
        <v>3.72</v>
      </c>
      <c r="D90" s="151">
        <v>6.73</v>
      </c>
      <c r="E90" s="152">
        <v>165.7875</v>
      </c>
      <c r="F90" s="58">
        <v>193.05</v>
      </c>
      <c r="G90" s="58">
        <v>182.375</v>
      </c>
      <c r="H90" s="153">
        <v>250</v>
      </c>
      <c r="I90" s="58" t="s">
        <v>93</v>
      </c>
      <c r="J90" s="12">
        <f t="shared" si="3"/>
        <v>7.35866666666667</v>
      </c>
      <c r="K90" s="12">
        <f t="shared" si="3"/>
        <v>4.81933333333333</v>
      </c>
      <c r="M90" s="58"/>
      <c r="N90" s="12"/>
      <c r="O90" s="12"/>
    </row>
    <row r="91" spans="1:15">
      <c r="A91" s="150">
        <v>11.48</v>
      </c>
      <c r="B91" s="10">
        <v>6.18</v>
      </c>
      <c r="C91" s="126">
        <v>4.4</v>
      </c>
      <c r="D91" s="151">
        <v>6.98</v>
      </c>
      <c r="E91" s="152">
        <v>165.5875</v>
      </c>
      <c r="F91" s="58">
        <v>194.5</v>
      </c>
      <c r="G91" s="58">
        <v>186.3625</v>
      </c>
      <c r="H91" s="153">
        <v>250</v>
      </c>
      <c r="I91" s="58" t="s">
        <v>94</v>
      </c>
      <c r="J91" s="12">
        <f t="shared" si="3"/>
        <v>7.764</v>
      </c>
      <c r="K91" s="12">
        <f t="shared" si="3"/>
        <v>4.514</v>
      </c>
      <c r="M91" s="58"/>
      <c r="N91" s="12"/>
      <c r="O91" s="12"/>
    </row>
    <row r="92" spans="1:15">
      <c r="A92" s="150">
        <v>10.41</v>
      </c>
      <c r="B92" s="10">
        <v>5.87</v>
      </c>
      <c r="C92" s="126">
        <v>5.3</v>
      </c>
      <c r="D92" s="151">
        <v>6.46</v>
      </c>
      <c r="E92" s="152">
        <v>184.7125</v>
      </c>
      <c r="F92" s="58">
        <v>212.025</v>
      </c>
      <c r="G92" s="58">
        <v>202.7375</v>
      </c>
      <c r="H92" s="153">
        <v>250</v>
      </c>
      <c r="I92" s="58" t="s">
        <v>95</v>
      </c>
      <c r="J92" s="12">
        <f t="shared" si="3"/>
        <v>8.07933333333333</v>
      </c>
      <c r="K92" s="12">
        <f t="shared" si="3"/>
        <v>4.26733333333333</v>
      </c>
      <c r="M92" s="58"/>
      <c r="N92" s="12"/>
      <c r="O92" s="12"/>
    </row>
    <row r="93" spans="1:15">
      <c r="A93" s="150">
        <v>10.06</v>
      </c>
      <c r="B93" s="10">
        <v>5.52</v>
      </c>
      <c r="C93" s="126">
        <v>6.07</v>
      </c>
      <c r="D93" s="151">
        <v>5.01</v>
      </c>
      <c r="E93" s="152">
        <v>194.3625</v>
      </c>
      <c r="F93" s="58">
        <v>226.1375</v>
      </c>
      <c r="G93" s="58">
        <v>212.925</v>
      </c>
      <c r="H93" s="153">
        <v>250</v>
      </c>
      <c r="I93" s="58" t="s">
        <v>96</v>
      </c>
      <c r="J93" s="12">
        <f t="shared" si="3"/>
        <v>8.404</v>
      </c>
      <c r="K93" s="12">
        <f t="shared" si="3"/>
        <v>4.04133333333333</v>
      </c>
      <c r="M93" s="58"/>
      <c r="N93" s="12"/>
      <c r="O93" s="12"/>
    </row>
    <row r="94" spans="1:15">
      <c r="A94" s="150">
        <v>8.85</v>
      </c>
      <c r="B94" s="10">
        <v>5.84</v>
      </c>
      <c r="C94" s="126">
        <v>6.18</v>
      </c>
      <c r="D94" s="151">
        <v>5.65</v>
      </c>
      <c r="E94" s="152">
        <v>185.4375</v>
      </c>
      <c r="F94" s="58">
        <v>220.3875</v>
      </c>
      <c r="G94" s="58">
        <v>205.85</v>
      </c>
      <c r="H94" s="153">
        <v>250</v>
      </c>
      <c r="I94" s="58" t="s">
        <v>97</v>
      </c>
      <c r="J94" s="12">
        <f t="shared" si="3"/>
        <v>8.55933333333333</v>
      </c>
      <c r="K94" s="12">
        <f t="shared" si="3"/>
        <v>3.84666666666667</v>
      </c>
      <c r="M94" s="58"/>
      <c r="N94" s="12"/>
      <c r="O94" s="12"/>
    </row>
    <row r="95" s="1" customFormat="1" spans="1:20">
      <c r="A95" s="158">
        <v>9.42</v>
      </c>
      <c r="B95" s="130">
        <v>4.4</v>
      </c>
      <c r="C95" s="126">
        <v>6.47</v>
      </c>
      <c r="D95" s="130">
        <v>5.74</v>
      </c>
      <c r="E95" s="159">
        <v>180.05</v>
      </c>
      <c r="F95" s="78">
        <v>212.8625</v>
      </c>
      <c r="G95" s="78">
        <v>197.8125</v>
      </c>
      <c r="H95" s="160">
        <v>250</v>
      </c>
      <c r="I95" s="58" t="s">
        <v>98</v>
      </c>
      <c r="J95" s="12">
        <f t="shared" si="3"/>
        <v>8.728</v>
      </c>
      <c r="K95" s="12">
        <f t="shared" si="3"/>
        <v>3.54666666666667</v>
      </c>
      <c r="M95" s="58"/>
      <c r="N95" s="12"/>
      <c r="O95" s="12"/>
      <c r="T95"/>
    </row>
    <row r="96" spans="1:15">
      <c r="A96" s="150">
        <v>10.92</v>
      </c>
      <c r="B96" s="10">
        <v>5.56</v>
      </c>
      <c r="C96" s="126">
        <v>6.64</v>
      </c>
      <c r="D96" s="151">
        <v>5.22</v>
      </c>
      <c r="E96" s="152">
        <v>174.2875</v>
      </c>
      <c r="F96" s="58">
        <v>205.7</v>
      </c>
      <c r="G96" s="58">
        <v>191.3</v>
      </c>
      <c r="H96" s="153">
        <v>250</v>
      </c>
      <c r="I96" s="58" t="s">
        <v>99</v>
      </c>
      <c r="J96" s="12">
        <f t="shared" si="3"/>
        <v>8.90066666666667</v>
      </c>
      <c r="K96" s="12">
        <f t="shared" si="3"/>
        <v>3.224</v>
      </c>
      <c r="M96" s="58"/>
      <c r="N96" s="12"/>
      <c r="O96" s="12"/>
    </row>
    <row r="97" spans="1:15">
      <c r="A97" s="150">
        <v>10.75</v>
      </c>
      <c r="B97" s="10">
        <v>4.13</v>
      </c>
      <c r="C97" s="126">
        <v>7.97</v>
      </c>
      <c r="D97" s="151">
        <v>3.94</v>
      </c>
      <c r="E97" s="152">
        <v>163.175</v>
      </c>
      <c r="F97" s="58">
        <v>193.7125</v>
      </c>
      <c r="G97" s="58">
        <v>177.4875</v>
      </c>
      <c r="H97" s="153">
        <v>250</v>
      </c>
      <c r="I97" s="58" t="s">
        <v>100</v>
      </c>
      <c r="J97" s="12">
        <f t="shared" si="3"/>
        <v>9.122</v>
      </c>
      <c r="K97" s="12">
        <f t="shared" si="3"/>
        <v>2.93066666666667</v>
      </c>
      <c r="M97" s="58"/>
      <c r="N97" s="12"/>
      <c r="O97" s="12"/>
    </row>
    <row r="98" s="1" customFormat="1" spans="1:20">
      <c r="A98" s="158">
        <v>8.97</v>
      </c>
      <c r="B98" s="130">
        <v>3.24</v>
      </c>
      <c r="C98" s="126">
        <v>7.64</v>
      </c>
      <c r="D98" s="130">
        <v>3.28</v>
      </c>
      <c r="E98" s="159">
        <v>151.0125</v>
      </c>
      <c r="F98" s="78">
        <v>179.4625</v>
      </c>
      <c r="G98" s="78">
        <v>162.1875</v>
      </c>
      <c r="H98" s="160">
        <v>250</v>
      </c>
      <c r="I98" s="58" t="s">
        <v>101</v>
      </c>
      <c r="J98" s="12">
        <f t="shared" si="3"/>
        <v>9.21533333333334</v>
      </c>
      <c r="K98" s="12">
        <f t="shared" si="3"/>
        <v>2.75266666666667</v>
      </c>
      <c r="M98" s="58"/>
      <c r="N98" s="12"/>
      <c r="O98" s="12"/>
      <c r="T98"/>
    </row>
    <row r="99" s="1" customFormat="1" spans="1:20">
      <c r="A99" s="158">
        <v>9.3</v>
      </c>
      <c r="B99" s="130">
        <v>3.32</v>
      </c>
      <c r="C99" s="126">
        <v>8.18</v>
      </c>
      <c r="D99" s="130">
        <v>3.9</v>
      </c>
      <c r="E99" s="159">
        <v>140.425</v>
      </c>
      <c r="F99" s="78">
        <v>163.3125</v>
      </c>
      <c r="G99" s="78">
        <v>148.9375</v>
      </c>
      <c r="H99" s="160">
        <v>250</v>
      </c>
      <c r="I99" s="58" t="s">
        <v>102</v>
      </c>
      <c r="J99" s="12">
        <f t="shared" si="3"/>
        <v>9.34066666666667</v>
      </c>
      <c r="K99" s="12">
        <f t="shared" si="3"/>
        <v>2.692</v>
      </c>
      <c r="M99" s="58"/>
      <c r="N99" s="12"/>
      <c r="O99" s="12"/>
      <c r="T99"/>
    </row>
    <row r="100" s="1" customFormat="1" spans="1:20">
      <c r="A100" s="158">
        <v>9.18</v>
      </c>
      <c r="B100" s="130">
        <v>4.43</v>
      </c>
      <c r="C100" s="126">
        <v>8.03</v>
      </c>
      <c r="D100" s="130">
        <v>4.34</v>
      </c>
      <c r="E100" s="159">
        <v>145.6125</v>
      </c>
      <c r="F100" s="78">
        <v>162.225</v>
      </c>
      <c r="G100" s="78">
        <v>143.85</v>
      </c>
      <c r="H100" s="160">
        <v>250</v>
      </c>
      <c r="I100" s="58" t="s">
        <v>103</v>
      </c>
      <c r="J100" s="12">
        <f t="shared" si="3"/>
        <v>9.39466666666667</v>
      </c>
      <c r="K100" s="12">
        <f t="shared" si="3"/>
        <v>2.60333333333333</v>
      </c>
      <c r="M100" s="58"/>
      <c r="N100" s="12"/>
      <c r="O100" s="12"/>
      <c r="T100"/>
    </row>
    <row r="101" s="1" customFormat="1" spans="1:20">
      <c r="A101" s="158">
        <v>7.97</v>
      </c>
      <c r="B101" s="130">
        <v>3.38</v>
      </c>
      <c r="C101" s="126">
        <v>9.13</v>
      </c>
      <c r="D101" s="130">
        <v>5.95</v>
      </c>
      <c r="E101" s="159">
        <v>147.025</v>
      </c>
      <c r="F101" s="78">
        <v>161.3625</v>
      </c>
      <c r="G101" s="78">
        <v>145.3375</v>
      </c>
      <c r="H101" s="160">
        <v>250</v>
      </c>
      <c r="I101" s="58" t="s">
        <v>104</v>
      </c>
      <c r="J101" s="12">
        <f t="shared" si="3"/>
        <v>9.446</v>
      </c>
      <c r="K101" s="12">
        <f t="shared" si="3"/>
        <v>2.482</v>
      </c>
      <c r="M101" s="58"/>
      <c r="N101" s="12"/>
      <c r="O101" s="12"/>
      <c r="T101"/>
    </row>
    <row r="102" spans="1:15">
      <c r="A102" s="150">
        <v>10.17</v>
      </c>
      <c r="B102" s="10">
        <v>3.42</v>
      </c>
      <c r="C102" s="126">
        <v>10.78</v>
      </c>
      <c r="D102" s="151">
        <v>4.34</v>
      </c>
      <c r="E102" s="152">
        <v>146.2</v>
      </c>
      <c r="F102" s="58">
        <v>160.25</v>
      </c>
      <c r="G102" s="58">
        <v>143.4125</v>
      </c>
      <c r="H102" s="153">
        <v>250</v>
      </c>
      <c r="I102" s="58" t="s">
        <v>105</v>
      </c>
      <c r="J102" s="12">
        <f t="shared" si="3"/>
        <v>9.36866666666667</v>
      </c>
      <c r="K102" s="12">
        <f t="shared" si="3"/>
        <v>2.30133333333333</v>
      </c>
      <c r="M102" s="58"/>
      <c r="N102" s="12"/>
      <c r="O102" s="12"/>
    </row>
    <row r="103" spans="1:15">
      <c r="A103" s="150">
        <v>10.72</v>
      </c>
      <c r="B103" s="10">
        <v>4.37</v>
      </c>
      <c r="C103" s="126">
        <v>10.09</v>
      </c>
      <c r="D103" s="151">
        <v>3.31</v>
      </c>
      <c r="E103" s="152">
        <v>146.5375</v>
      </c>
      <c r="F103" s="58">
        <v>161.475</v>
      </c>
      <c r="G103" s="58">
        <v>143.225</v>
      </c>
      <c r="H103" s="153">
        <v>250</v>
      </c>
      <c r="I103" s="58" t="s">
        <v>106</v>
      </c>
      <c r="J103" s="12">
        <f t="shared" si="3"/>
        <v>9.22933333333333</v>
      </c>
      <c r="K103" s="12">
        <f t="shared" si="3"/>
        <v>2.28733333333333</v>
      </c>
      <c r="M103" s="58"/>
      <c r="N103" s="12"/>
      <c r="O103" s="12"/>
    </row>
    <row r="104" spans="1:15">
      <c r="A104" s="150">
        <v>9.2</v>
      </c>
      <c r="B104" s="10">
        <v>4.76</v>
      </c>
      <c r="C104" s="126">
        <v>9.78</v>
      </c>
      <c r="D104" s="151">
        <v>1.44</v>
      </c>
      <c r="E104" s="152">
        <v>150.1625</v>
      </c>
      <c r="F104" s="58">
        <v>162.475</v>
      </c>
      <c r="G104" s="58">
        <v>142.6625</v>
      </c>
      <c r="H104" s="153">
        <v>250</v>
      </c>
      <c r="I104" s="58" t="s">
        <v>107</v>
      </c>
      <c r="J104" s="12">
        <f t="shared" si="3"/>
        <v>9.17666666666667</v>
      </c>
      <c r="K104" s="12">
        <f t="shared" si="3"/>
        <v>2.46533333333333</v>
      </c>
      <c r="M104" s="58"/>
      <c r="N104" s="12"/>
      <c r="O104" s="12"/>
    </row>
    <row r="105" spans="1:15">
      <c r="A105" s="150">
        <v>8.6</v>
      </c>
      <c r="B105" s="10">
        <v>5.03</v>
      </c>
      <c r="C105" s="126">
        <v>9.8</v>
      </c>
      <c r="D105" s="151">
        <v>2.15</v>
      </c>
      <c r="E105" s="152">
        <v>159.4125</v>
      </c>
      <c r="F105" s="58">
        <v>168.9125</v>
      </c>
      <c r="G105" s="58">
        <v>148.1875</v>
      </c>
      <c r="H105" s="153">
        <v>250</v>
      </c>
      <c r="I105" s="58" t="s">
        <v>108</v>
      </c>
      <c r="J105" s="12">
        <f t="shared" si="3"/>
        <v>9.13533333333333</v>
      </c>
      <c r="K105" s="12">
        <f t="shared" si="3"/>
        <v>2.87133333333333</v>
      </c>
      <c r="M105" s="58"/>
      <c r="N105" s="12"/>
      <c r="O105" s="12"/>
    </row>
    <row r="106" spans="1:15">
      <c r="A106" s="150">
        <v>10.36</v>
      </c>
      <c r="B106" s="10">
        <v>4.02</v>
      </c>
      <c r="C106" s="126">
        <v>9.13</v>
      </c>
      <c r="D106" s="151">
        <v>3.28</v>
      </c>
      <c r="E106" s="152">
        <v>179.5875</v>
      </c>
      <c r="F106" s="58">
        <v>191.1625</v>
      </c>
      <c r="G106" s="58">
        <v>168.8875</v>
      </c>
      <c r="H106" s="153">
        <v>250</v>
      </c>
      <c r="I106" s="58" t="s">
        <v>109</v>
      </c>
      <c r="J106" s="12">
        <f t="shared" si="3"/>
        <v>9.23333333333333</v>
      </c>
      <c r="K106" s="12">
        <f t="shared" si="3"/>
        <v>3.26466666666667</v>
      </c>
      <c r="M106" s="58"/>
      <c r="N106" s="12"/>
      <c r="O106" s="12"/>
    </row>
    <row r="107" spans="1:15">
      <c r="A107" s="150">
        <v>10.78</v>
      </c>
      <c r="B107" s="10">
        <v>2.88</v>
      </c>
      <c r="C107" s="126">
        <v>10.17</v>
      </c>
      <c r="D107" s="151">
        <v>3.07</v>
      </c>
      <c r="E107" s="152">
        <v>192.0625</v>
      </c>
      <c r="F107" s="58">
        <v>202.0625</v>
      </c>
      <c r="G107" s="58">
        <v>182.225</v>
      </c>
      <c r="H107" s="153">
        <v>250</v>
      </c>
      <c r="I107" s="58" t="s">
        <v>110</v>
      </c>
      <c r="J107" s="12">
        <f t="shared" si="3"/>
        <v>9.05533333333333</v>
      </c>
      <c r="K107" s="12">
        <f t="shared" si="3"/>
        <v>3.51866666666667</v>
      </c>
      <c r="M107" s="58"/>
      <c r="N107" s="12"/>
      <c r="O107" s="12"/>
    </row>
    <row r="108" spans="1:15">
      <c r="A108" s="150">
        <v>10.06</v>
      </c>
      <c r="B108" s="10">
        <v>2.52</v>
      </c>
      <c r="C108" s="126">
        <v>8.4</v>
      </c>
      <c r="D108" s="151">
        <v>2.09</v>
      </c>
      <c r="E108" s="152">
        <v>194.0875</v>
      </c>
      <c r="F108" s="58">
        <v>202.5875</v>
      </c>
      <c r="G108" s="58">
        <v>190.4375</v>
      </c>
      <c r="H108" s="153">
        <v>250</v>
      </c>
      <c r="I108" s="58" t="s">
        <v>111</v>
      </c>
      <c r="J108" s="12">
        <f t="shared" si="3"/>
        <v>8.79066666666666</v>
      </c>
      <c r="K108" s="12">
        <f t="shared" si="3"/>
        <v>3.75133333333333</v>
      </c>
      <c r="M108" s="58"/>
      <c r="N108" s="12"/>
      <c r="O108" s="12"/>
    </row>
    <row r="109" spans="1:15">
      <c r="A109" s="150">
        <v>9.25</v>
      </c>
      <c r="B109" s="10">
        <v>3.24</v>
      </c>
      <c r="C109" s="126">
        <v>8.71</v>
      </c>
      <c r="D109" s="151">
        <v>1.15</v>
      </c>
      <c r="E109" s="152">
        <v>200.1125</v>
      </c>
      <c r="F109" s="58">
        <v>205.6375</v>
      </c>
      <c r="G109" s="58">
        <v>198.1875</v>
      </c>
      <c r="H109" s="153">
        <v>250</v>
      </c>
      <c r="I109" s="58" t="s">
        <v>112</v>
      </c>
      <c r="J109" s="12">
        <f t="shared" si="3"/>
        <v>8.79333333333333</v>
      </c>
      <c r="K109" s="12">
        <f t="shared" si="3"/>
        <v>4.04466666666667</v>
      </c>
      <c r="M109" s="58"/>
      <c r="N109" s="12"/>
      <c r="O109" s="12"/>
    </row>
    <row r="110" spans="1:15">
      <c r="A110" s="150">
        <v>9.28</v>
      </c>
      <c r="B110" s="10">
        <v>2.44</v>
      </c>
      <c r="C110" s="126">
        <v>9.06</v>
      </c>
      <c r="D110" s="151">
        <v>0.9</v>
      </c>
      <c r="E110" s="152">
        <v>202.5875</v>
      </c>
      <c r="F110" s="58">
        <v>209.425</v>
      </c>
      <c r="G110" s="58">
        <v>201.325</v>
      </c>
      <c r="H110" s="153">
        <v>250</v>
      </c>
      <c r="I110" s="58" t="s">
        <v>113</v>
      </c>
      <c r="J110" s="12">
        <f t="shared" si="3"/>
        <v>8.84266666666667</v>
      </c>
      <c r="K110" s="12">
        <f t="shared" si="3"/>
        <v>4.438</v>
      </c>
      <c r="M110" s="58"/>
      <c r="N110" s="12"/>
      <c r="O110" s="12"/>
    </row>
    <row r="111" spans="1:15">
      <c r="A111" s="150">
        <v>9.98</v>
      </c>
      <c r="B111" s="10">
        <v>2.82</v>
      </c>
      <c r="C111" s="126">
        <v>9.96</v>
      </c>
      <c r="D111" s="151">
        <v>0.82</v>
      </c>
      <c r="E111" s="152">
        <v>203.725</v>
      </c>
      <c r="F111" s="58">
        <v>207.725</v>
      </c>
      <c r="G111" s="58">
        <v>201.725</v>
      </c>
      <c r="H111" s="153">
        <v>250</v>
      </c>
      <c r="I111" s="58" t="s">
        <v>114</v>
      </c>
      <c r="J111" s="12">
        <f t="shared" si="3"/>
        <v>8.80866666666667</v>
      </c>
      <c r="K111" s="12">
        <f t="shared" si="3"/>
        <v>4.848</v>
      </c>
      <c r="M111" s="58"/>
      <c r="N111" s="12"/>
      <c r="O111" s="12"/>
    </row>
    <row r="112" spans="1:15">
      <c r="A112" s="150">
        <v>9.78</v>
      </c>
      <c r="B112" s="10">
        <v>2.67</v>
      </c>
      <c r="C112" s="126">
        <v>9.37</v>
      </c>
      <c r="D112" s="151">
        <v>1.27</v>
      </c>
      <c r="E112" s="152">
        <v>202.6625</v>
      </c>
      <c r="F112" s="58">
        <v>204.5</v>
      </c>
      <c r="G112" s="58">
        <v>196.5125</v>
      </c>
      <c r="H112" s="153">
        <v>250</v>
      </c>
      <c r="I112" s="58" t="s">
        <v>115</v>
      </c>
      <c r="J112" s="12">
        <f t="shared" si="3"/>
        <v>8.68266666666667</v>
      </c>
      <c r="K112" s="12">
        <f t="shared" si="3"/>
        <v>5.29533333333333</v>
      </c>
      <c r="M112" s="58"/>
      <c r="N112" s="12"/>
      <c r="O112" s="12"/>
    </row>
    <row r="113" spans="1:15">
      <c r="A113" s="150">
        <v>9.93</v>
      </c>
      <c r="B113" s="10">
        <v>2.48</v>
      </c>
      <c r="C113" s="126">
        <v>9.52</v>
      </c>
      <c r="D113" s="151">
        <v>2.37</v>
      </c>
      <c r="E113" s="152">
        <v>200.275</v>
      </c>
      <c r="F113" s="58">
        <v>201.85</v>
      </c>
      <c r="G113" s="58">
        <v>194.225</v>
      </c>
      <c r="H113" s="153">
        <v>250</v>
      </c>
      <c r="I113" s="58" t="s">
        <v>116</v>
      </c>
      <c r="J113" s="12">
        <f t="shared" si="3"/>
        <v>8.36266666666666</v>
      </c>
      <c r="K113" s="12">
        <f t="shared" si="3"/>
        <v>5.784</v>
      </c>
      <c r="M113" s="58"/>
      <c r="N113" s="12"/>
      <c r="O113" s="12"/>
    </row>
    <row r="114" spans="1:15">
      <c r="A114" s="150">
        <v>9.8</v>
      </c>
      <c r="B114" s="10">
        <v>2.79</v>
      </c>
      <c r="C114" s="126">
        <v>8.99</v>
      </c>
      <c r="D114" s="151">
        <v>2.57</v>
      </c>
      <c r="E114" s="152">
        <v>198.075</v>
      </c>
      <c r="F114" s="58">
        <v>200.175</v>
      </c>
      <c r="G114" s="58">
        <v>192.7</v>
      </c>
      <c r="H114" s="153">
        <v>250</v>
      </c>
      <c r="I114" s="58" t="s">
        <v>117</v>
      </c>
      <c r="J114" s="12">
        <f t="shared" si="3"/>
        <v>8.10533333333333</v>
      </c>
      <c r="K114" s="12">
        <f t="shared" si="3"/>
        <v>6.17866666666667</v>
      </c>
      <c r="M114" s="58"/>
      <c r="N114" s="12"/>
      <c r="O114" s="12"/>
    </row>
    <row r="115" spans="1:15">
      <c r="A115" s="150">
        <v>8.4</v>
      </c>
      <c r="B115" s="10">
        <v>2.75</v>
      </c>
      <c r="C115" s="126">
        <v>8.8</v>
      </c>
      <c r="D115" s="151">
        <v>2.52</v>
      </c>
      <c r="E115" s="152">
        <v>202.25</v>
      </c>
      <c r="F115" s="58">
        <v>201.9875</v>
      </c>
      <c r="G115" s="58">
        <v>194.975</v>
      </c>
      <c r="H115" s="153">
        <v>250</v>
      </c>
      <c r="I115" s="58" t="s">
        <v>118</v>
      </c>
      <c r="J115" s="12">
        <f t="shared" si="3"/>
        <v>7.782</v>
      </c>
      <c r="K115" s="12">
        <f t="shared" si="3"/>
        <v>6.49333333333333</v>
      </c>
      <c r="M115" s="58"/>
      <c r="N115" s="12"/>
      <c r="O115" s="12"/>
    </row>
    <row r="116" spans="1:15">
      <c r="A116" s="150">
        <v>7.77</v>
      </c>
      <c r="B116" s="10">
        <v>3.17</v>
      </c>
      <c r="C116" s="126">
        <v>7.97</v>
      </c>
      <c r="D116" s="151">
        <v>3.24</v>
      </c>
      <c r="E116" s="152">
        <v>217.4125</v>
      </c>
      <c r="F116" s="58">
        <v>216.5875</v>
      </c>
      <c r="G116" s="58">
        <v>209.0625</v>
      </c>
      <c r="H116" s="153">
        <v>250</v>
      </c>
      <c r="I116" s="58" t="s">
        <v>119</v>
      </c>
      <c r="J116" s="12">
        <f t="shared" si="3"/>
        <v>7.814</v>
      </c>
      <c r="K116" s="12">
        <f t="shared" si="3"/>
        <v>6.87933333333333</v>
      </c>
      <c r="M116" s="58"/>
      <c r="N116" s="12"/>
      <c r="O116" s="12"/>
    </row>
    <row r="117" spans="1:15">
      <c r="A117" s="150">
        <v>8.6</v>
      </c>
      <c r="B117" s="10">
        <v>3.42</v>
      </c>
      <c r="C117" s="126">
        <v>8.69</v>
      </c>
      <c r="D117" s="151">
        <v>4.13</v>
      </c>
      <c r="E117" s="152">
        <v>235.425</v>
      </c>
      <c r="F117" s="58">
        <v>232.9125</v>
      </c>
      <c r="G117" s="58">
        <v>225.225</v>
      </c>
      <c r="H117" s="153">
        <v>250</v>
      </c>
      <c r="I117" s="58" t="s">
        <v>120</v>
      </c>
      <c r="J117" s="12">
        <f t="shared" si="3"/>
        <v>7.47</v>
      </c>
      <c r="K117" s="12">
        <f t="shared" si="3"/>
        <v>7.178</v>
      </c>
      <c r="M117" s="58"/>
      <c r="N117" s="12"/>
      <c r="O117" s="12"/>
    </row>
    <row r="118" spans="1:15">
      <c r="A118" s="150">
        <v>8.99</v>
      </c>
      <c r="B118" s="10">
        <v>4.1</v>
      </c>
      <c r="C118" s="126">
        <v>9.3</v>
      </c>
      <c r="D118" s="151">
        <v>5.98</v>
      </c>
      <c r="E118" s="152">
        <v>233.425</v>
      </c>
      <c r="F118" s="58">
        <v>225.2875</v>
      </c>
      <c r="G118" s="58">
        <v>220.8875</v>
      </c>
      <c r="H118" s="153">
        <v>250</v>
      </c>
      <c r="I118" s="58" t="s">
        <v>121</v>
      </c>
      <c r="J118" s="12">
        <f t="shared" si="3"/>
        <v>7.08933333333333</v>
      </c>
      <c r="K118" s="12">
        <f t="shared" si="3"/>
        <v>7.13866666666667</v>
      </c>
      <c r="M118" s="58"/>
      <c r="N118" s="12"/>
      <c r="O118" s="12"/>
    </row>
    <row r="119" spans="1:15">
      <c r="A119" s="150">
        <v>9.06</v>
      </c>
      <c r="B119" s="10">
        <v>7.11</v>
      </c>
      <c r="C119" s="126">
        <v>9.16</v>
      </c>
      <c r="D119" s="151">
        <v>7.53</v>
      </c>
      <c r="E119" s="152">
        <v>225.45</v>
      </c>
      <c r="F119" s="58">
        <v>218.6125</v>
      </c>
      <c r="G119" s="58">
        <v>215.4125</v>
      </c>
      <c r="H119" s="153">
        <v>250</v>
      </c>
      <c r="I119" s="58" t="s">
        <v>122</v>
      </c>
      <c r="J119" s="12">
        <f t="shared" si="3"/>
        <v>6.81266666666667</v>
      </c>
      <c r="K119" s="12">
        <f t="shared" si="3"/>
        <v>7.08933333333333</v>
      </c>
      <c r="M119" s="58"/>
      <c r="N119" s="12"/>
      <c r="O119" s="12"/>
    </row>
    <row r="120" spans="1:15">
      <c r="A120" s="150">
        <v>9.72</v>
      </c>
      <c r="B120" s="10">
        <v>8.53</v>
      </c>
      <c r="C120" s="126">
        <v>11.27</v>
      </c>
      <c r="D120" s="151">
        <v>8.05</v>
      </c>
      <c r="E120" s="152">
        <v>218.925</v>
      </c>
      <c r="F120" s="58">
        <v>210.6125</v>
      </c>
      <c r="G120" s="58">
        <v>208.05</v>
      </c>
      <c r="H120" s="153">
        <v>250</v>
      </c>
      <c r="I120" s="58" t="s">
        <v>123</v>
      </c>
      <c r="J120" s="12">
        <f t="shared" si="3"/>
        <v>6.55666666666667</v>
      </c>
      <c r="K120" s="12">
        <f t="shared" si="3"/>
        <v>7.034</v>
      </c>
      <c r="M120" s="58"/>
      <c r="N120" s="12"/>
      <c r="O120" s="12"/>
    </row>
    <row r="121" spans="1:15">
      <c r="A121" s="150">
        <v>9.06</v>
      </c>
      <c r="B121" s="10">
        <v>8.12</v>
      </c>
      <c r="C121" s="126">
        <v>6.46</v>
      </c>
      <c r="D121" s="151">
        <v>7.09</v>
      </c>
      <c r="E121" s="152">
        <v>206.1125</v>
      </c>
      <c r="F121" s="58">
        <v>198.4875</v>
      </c>
      <c r="G121" s="58">
        <v>194.675</v>
      </c>
      <c r="H121" s="153">
        <v>250</v>
      </c>
      <c r="I121" s="58" t="s">
        <v>124</v>
      </c>
      <c r="J121" s="12">
        <f t="shared" si="3"/>
        <v>6.22133333333333</v>
      </c>
      <c r="K121" s="12">
        <f t="shared" si="3"/>
        <v>6.94</v>
      </c>
      <c r="M121" s="58"/>
      <c r="N121" s="12"/>
      <c r="O121" s="12"/>
    </row>
    <row r="122" spans="1:15">
      <c r="A122" s="150">
        <v>7.91</v>
      </c>
      <c r="B122" s="10">
        <v>7.59</v>
      </c>
      <c r="C122" s="126">
        <v>6.2</v>
      </c>
      <c r="D122" s="151">
        <v>6.56</v>
      </c>
      <c r="E122" s="152">
        <v>187.95</v>
      </c>
      <c r="F122" s="58">
        <v>180.8875</v>
      </c>
      <c r="G122" s="58">
        <v>180.925</v>
      </c>
      <c r="H122" s="153">
        <v>250</v>
      </c>
      <c r="I122" s="58" t="s">
        <v>125</v>
      </c>
      <c r="J122" s="12">
        <f t="shared" si="3"/>
        <v>6.41866666666667</v>
      </c>
      <c r="K122" s="12">
        <f t="shared" si="3"/>
        <v>6.968</v>
      </c>
      <c r="M122" s="58"/>
      <c r="N122" s="12"/>
      <c r="O122" s="12"/>
    </row>
    <row r="123" spans="1:15">
      <c r="A123" s="150">
        <v>8.22</v>
      </c>
      <c r="B123" s="10">
        <v>7.29</v>
      </c>
      <c r="C123" s="126">
        <v>8.44</v>
      </c>
      <c r="D123" s="151">
        <v>6.49</v>
      </c>
      <c r="E123" s="152">
        <v>171.95</v>
      </c>
      <c r="F123" s="58">
        <v>163.65</v>
      </c>
      <c r="G123" s="58">
        <v>164.4</v>
      </c>
      <c r="H123" s="153">
        <v>250</v>
      </c>
      <c r="I123" s="58" t="s">
        <v>126</v>
      </c>
      <c r="J123" s="12">
        <f t="shared" si="3"/>
        <v>6.61066666666667</v>
      </c>
      <c r="K123" s="12">
        <f t="shared" si="3"/>
        <v>7.11266666666667</v>
      </c>
      <c r="M123" s="58"/>
      <c r="N123" s="12"/>
      <c r="O123" s="12"/>
    </row>
    <row r="124" spans="1:15">
      <c r="A124" s="150">
        <v>8.69</v>
      </c>
      <c r="B124" s="10">
        <v>7.14</v>
      </c>
      <c r="C124" s="126">
        <v>9.45</v>
      </c>
      <c r="D124" s="151">
        <v>7.05</v>
      </c>
      <c r="E124" s="152">
        <v>166.125</v>
      </c>
      <c r="F124" s="58">
        <v>165.7125</v>
      </c>
      <c r="G124" s="58">
        <v>153.825</v>
      </c>
      <c r="H124" s="153">
        <v>250</v>
      </c>
      <c r="I124" s="58" t="s">
        <v>127</v>
      </c>
      <c r="J124" s="12">
        <f t="shared" si="3"/>
        <v>6.58466666666667</v>
      </c>
      <c r="K124" s="12">
        <f t="shared" si="3"/>
        <v>7.27933333333333</v>
      </c>
      <c r="M124" s="58"/>
      <c r="N124" s="12"/>
      <c r="O124" s="12"/>
    </row>
    <row r="125" spans="1:15">
      <c r="A125" s="150">
        <v>8.22</v>
      </c>
      <c r="B125" s="10">
        <v>7.74</v>
      </c>
      <c r="C125" s="126">
        <v>8.55</v>
      </c>
      <c r="D125" s="151">
        <v>7.05</v>
      </c>
      <c r="E125" s="152">
        <v>165.4125</v>
      </c>
      <c r="F125" s="58">
        <v>164.5875</v>
      </c>
      <c r="G125" s="58">
        <v>152.8</v>
      </c>
      <c r="H125" s="153">
        <v>250</v>
      </c>
      <c r="I125" s="58" t="s">
        <v>128</v>
      </c>
      <c r="J125" s="12">
        <f t="shared" si="3"/>
        <v>6.51733333333333</v>
      </c>
      <c r="K125" s="12">
        <f t="shared" si="3"/>
        <v>7.40733333333333</v>
      </c>
      <c r="M125" s="58"/>
      <c r="N125" s="12"/>
      <c r="O125" s="12"/>
    </row>
    <row r="126" spans="1:15">
      <c r="A126" s="150">
        <v>8.18</v>
      </c>
      <c r="B126" s="10">
        <v>7.29</v>
      </c>
      <c r="C126" s="126">
        <v>8.07</v>
      </c>
      <c r="D126" s="151">
        <v>7.53</v>
      </c>
      <c r="E126" s="152">
        <v>166.375</v>
      </c>
      <c r="F126" s="58">
        <v>162.6875</v>
      </c>
      <c r="G126" s="58">
        <v>151.7125</v>
      </c>
      <c r="H126" s="153">
        <v>250</v>
      </c>
      <c r="I126" s="58" t="s">
        <v>129</v>
      </c>
      <c r="J126" s="12">
        <f t="shared" si="3"/>
        <v>6.48533333333333</v>
      </c>
      <c r="K126" s="12">
        <f t="shared" si="3"/>
        <v>7.52266666666667</v>
      </c>
      <c r="M126" s="58"/>
      <c r="N126" s="12"/>
      <c r="O126" s="12"/>
    </row>
    <row r="127" spans="1:15">
      <c r="A127" s="150">
        <v>8.58</v>
      </c>
      <c r="B127" s="10">
        <v>8.8</v>
      </c>
      <c r="C127" s="126">
        <v>4.57</v>
      </c>
      <c r="D127" s="151">
        <v>8.6</v>
      </c>
      <c r="E127" s="152">
        <v>167.525</v>
      </c>
      <c r="F127" s="58">
        <v>163.0375</v>
      </c>
      <c r="G127" s="58">
        <v>150.625</v>
      </c>
      <c r="H127" s="153">
        <v>250</v>
      </c>
      <c r="I127" s="58" t="s">
        <v>130</v>
      </c>
      <c r="J127" s="12">
        <f t="shared" si="3"/>
        <v>6.416</v>
      </c>
      <c r="K127" s="12">
        <f t="shared" si="3"/>
        <v>7.51333333333333</v>
      </c>
      <c r="M127" s="58"/>
      <c r="N127" s="12"/>
      <c r="O127" s="12"/>
    </row>
    <row r="128" spans="1:15">
      <c r="A128" s="150">
        <v>7.68</v>
      </c>
      <c r="B128" s="10">
        <v>7.97</v>
      </c>
      <c r="C128" s="126">
        <v>5.66</v>
      </c>
      <c r="D128" s="151">
        <v>8.29</v>
      </c>
      <c r="E128" s="152">
        <v>167.4625</v>
      </c>
      <c r="F128" s="58">
        <v>166.5625</v>
      </c>
      <c r="G128" s="58">
        <v>153.525</v>
      </c>
      <c r="H128" s="153">
        <v>250</v>
      </c>
      <c r="I128" s="58" t="s">
        <v>131</v>
      </c>
      <c r="J128" s="12">
        <f t="shared" si="3"/>
        <v>6.54066666666667</v>
      </c>
      <c r="K128" s="12">
        <f t="shared" si="3"/>
        <v>7.33866666666667</v>
      </c>
      <c r="M128" s="58"/>
      <c r="N128" s="12"/>
      <c r="O128" s="12"/>
    </row>
    <row r="129" spans="1:15">
      <c r="A129" s="150">
        <v>8.97</v>
      </c>
      <c r="B129" s="10">
        <v>6.89</v>
      </c>
      <c r="C129" s="126">
        <v>4.14</v>
      </c>
      <c r="D129" s="151">
        <v>7.29</v>
      </c>
      <c r="E129" s="152">
        <v>174.1375</v>
      </c>
      <c r="F129" s="58">
        <v>174.3625</v>
      </c>
      <c r="G129" s="58">
        <v>161.1</v>
      </c>
      <c r="H129" s="153">
        <v>250</v>
      </c>
      <c r="I129" s="58" t="s">
        <v>132</v>
      </c>
      <c r="J129" s="12">
        <f t="shared" si="3"/>
        <v>6.52666666666667</v>
      </c>
      <c r="K129" s="12">
        <f t="shared" si="3"/>
        <v>7.14</v>
      </c>
      <c r="M129" s="58"/>
      <c r="N129" s="12"/>
      <c r="O129" s="12"/>
    </row>
    <row r="130" spans="1:15">
      <c r="A130" s="150">
        <v>10.25</v>
      </c>
      <c r="B130" s="10">
        <v>6.84</v>
      </c>
      <c r="C130" s="126">
        <v>9.28</v>
      </c>
      <c r="D130" s="151">
        <v>8.31</v>
      </c>
      <c r="E130" s="152">
        <v>202.3125</v>
      </c>
      <c r="F130" s="58">
        <v>196.975</v>
      </c>
      <c r="G130" s="58">
        <v>192.2875</v>
      </c>
      <c r="H130" s="153">
        <v>250</v>
      </c>
      <c r="I130" s="58" t="s">
        <v>133</v>
      </c>
      <c r="J130" s="12">
        <f t="shared" si="3"/>
        <v>6.57933333333333</v>
      </c>
      <c r="K130" s="12">
        <f t="shared" si="3"/>
        <v>6.90133333333333</v>
      </c>
      <c r="M130" s="58"/>
      <c r="N130" s="12"/>
      <c r="O130" s="12"/>
    </row>
    <row r="131" spans="1:15">
      <c r="A131" s="150">
        <v>9.85</v>
      </c>
      <c r="B131" s="10">
        <v>6.39</v>
      </c>
      <c r="C131" s="126">
        <v>2.81</v>
      </c>
      <c r="D131" s="151">
        <v>7.72</v>
      </c>
      <c r="E131" s="152">
        <v>214.45</v>
      </c>
      <c r="F131" s="58">
        <v>210.95</v>
      </c>
      <c r="G131" s="58">
        <v>204.175</v>
      </c>
      <c r="H131" s="153">
        <v>250</v>
      </c>
      <c r="I131" s="58" t="s">
        <v>134</v>
      </c>
      <c r="J131" s="12">
        <f t="shared" si="3"/>
        <v>6.25133333333333</v>
      </c>
      <c r="K131" s="12">
        <f t="shared" si="3"/>
        <v>6.60666666666667</v>
      </c>
      <c r="M131" s="58"/>
      <c r="N131" s="12"/>
      <c r="O131" s="12"/>
    </row>
    <row r="132" spans="1:15">
      <c r="A132" s="150">
        <v>7.39</v>
      </c>
      <c r="B132" s="10">
        <v>6.23</v>
      </c>
      <c r="C132" s="126">
        <v>2.98</v>
      </c>
      <c r="D132" s="151">
        <v>3.54</v>
      </c>
      <c r="E132" s="152">
        <v>216.3375</v>
      </c>
      <c r="F132" s="58">
        <v>213.725</v>
      </c>
      <c r="G132" s="58">
        <v>205.2625</v>
      </c>
      <c r="H132" s="153">
        <v>250</v>
      </c>
      <c r="I132" s="58" t="s">
        <v>135</v>
      </c>
      <c r="J132" s="12">
        <f t="shared" si="3"/>
        <v>6.31933333333333</v>
      </c>
      <c r="K132" s="12">
        <f t="shared" si="3"/>
        <v>6.47666666666667</v>
      </c>
      <c r="M132" s="58"/>
      <c r="N132" s="12"/>
      <c r="O132" s="12"/>
    </row>
    <row r="133" spans="1:15">
      <c r="A133" s="150">
        <v>5.99</v>
      </c>
      <c r="B133" s="10">
        <v>5.45</v>
      </c>
      <c r="C133" s="126">
        <v>5.15</v>
      </c>
      <c r="D133" s="151">
        <v>5.24</v>
      </c>
      <c r="E133" s="152">
        <v>218.7875</v>
      </c>
      <c r="F133" s="58">
        <v>216.0625</v>
      </c>
      <c r="G133" s="58">
        <v>208.425</v>
      </c>
      <c r="H133" s="153">
        <v>250</v>
      </c>
      <c r="I133" s="58" t="s">
        <v>136</v>
      </c>
      <c r="J133" s="12">
        <f t="shared" ref="J133:K157" si="4">AVERAGE(C133:C147)</f>
        <v>6.42466666666667</v>
      </c>
      <c r="K133" s="12">
        <f t="shared" si="4"/>
        <v>6.60266666666667</v>
      </c>
      <c r="M133" s="58"/>
      <c r="N133" s="12"/>
      <c r="O133" s="12"/>
    </row>
    <row r="134" spans="1:15">
      <c r="A134" s="150">
        <v>7.07</v>
      </c>
      <c r="B134" s="10">
        <v>3.03</v>
      </c>
      <c r="C134" s="126">
        <v>5.32</v>
      </c>
      <c r="D134" s="151">
        <v>6.7</v>
      </c>
      <c r="E134" s="152">
        <v>220.1875</v>
      </c>
      <c r="F134" s="58">
        <v>217.475</v>
      </c>
      <c r="G134" s="58">
        <v>209.2875</v>
      </c>
      <c r="H134" s="153">
        <v>250</v>
      </c>
      <c r="I134" s="58" t="s">
        <v>137</v>
      </c>
      <c r="J134" s="12">
        <f t="shared" si="4"/>
        <v>6.38</v>
      </c>
      <c r="K134" s="12">
        <f t="shared" si="4"/>
        <v>6.75933333333333</v>
      </c>
      <c r="M134" s="58"/>
      <c r="N134" s="12"/>
      <c r="O134" s="12"/>
    </row>
    <row r="135" spans="1:15">
      <c r="A135" s="150">
        <v>7.81</v>
      </c>
      <c r="B135" s="10">
        <v>1.6</v>
      </c>
      <c r="C135" s="126">
        <v>6.24</v>
      </c>
      <c r="D135" s="151">
        <v>6.64</v>
      </c>
      <c r="E135" s="152">
        <v>219.975</v>
      </c>
      <c r="F135" s="58">
        <v>217.5875</v>
      </c>
      <c r="G135" s="58">
        <v>206.225</v>
      </c>
      <c r="H135" s="153">
        <v>250</v>
      </c>
      <c r="I135" s="58" t="s">
        <v>138</v>
      </c>
      <c r="J135" s="12">
        <f t="shared" si="4"/>
        <v>6.22733333333333</v>
      </c>
      <c r="K135" s="12">
        <f t="shared" si="4"/>
        <v>6.788</v>
      </c>
      <c r="M135" s="58"/>
      <c r="N135" s="12"/>
      <c r="O135" s="12"/>
    </row>
    <row r="136" spans="1:15">
      <c r="A136" s="150">
        <v>8.22</v>
      </c>
      <c r="B136" s="10">
        <v>2.69</v>
      </c>
      <c r="C136" s="126">
        <v>9.42</v>
      </c>
      <c r="D136" s="151">
        <v>7.51</v>
      </c>
      <c r="E136" s="152">
        <v>218.0375</v>
      </c>
      <c r="F136" s="58">
        <v>215.1625</v>
      </c>
      <c r="G136" s="58">
        <v>201.875</v>
      </c>
      <c r="H136" s="153">
        <v>250</v>
      </c>
      <c r="I136" s="58" t="s">
        <v>139</v>
      </c>
      <c r="J136" s="12">
        <f t="shared" si="4"/>
        <v>6.12133333333333</v>
      </c>
      <c r="K136" s="12">
        <f t="shared" si="4"/>
        <v>6.82066666666667</v>
      </c>
      <c r="M136" s="58"/>
      <c r="N136" s="12"/>
      <c r="O136" s="12"/>
    </row>
    <row r="137" spans="1:15">
      <c r="A137" s="150">
        <v>9.18</v>
      </c>
      <c r="B137" s="10">
        <v>3.95</v>
      </c>
      <c r="C137" s="126">
        <v>9.08</v>
      </c>
      <c r="D137" s="151">
        <v>8.73</v>
      </c>
      <c r="E137" s="152">
        <v>215.45</v>
      </c>
      <c r="F137" s="58">
        <v>214.3125</v>
      </c>
      <c r="G137" s="58">
        <v>200.5125</v>
      </c>
      <c r="H137" s="153">
        <v>250</v>
      </c>
      <c r="I137" s="58" t="s">
        <v>140</v>
      </c>
      <c r="J137" s="12">
        <f t="shared" si="4"/>
        <v>5.80133333333333</v>
      </c>
      <c r="K137" s="12">
        <f t="shared" si="4"/>
        <v>6.88866666666667</v>
      </c>
      <c r="M137" s="58"/>
      <c r="N137" s="12"/>
      <c r="O137" s="12"/>
    </row>
    <row r="138" spans="1:15">
      <c r="A138" s="150">
        <v>8.83</v>
      </c>
      <c r="B138" s="10">
        <v>4.68</v>
      </c>
      <c r="C138" s="126">
        <v>8.05</v>
      </c>
      <c r="D138" s="151">
        <v>8.99</v>
      </c>
      <c r="E138" s="152">
        <v>212.9125</v>
      </c>
      <c r="F138" s="58">
        <v>211.9625</v>
      </c>
      <c r="G138" s="58">
        <v>198.55</v>
      </c>
      <c r="H138" s="153">
        <v>250</v>
      </c>
      <c r="I138" s="58" t="s">
        <v>141</v>
      </c>
      <c r="J138" s="12">
        <f t="shared" si="4"/>
        <v>5.39533333333333</v>
      </c>
      <c r="K138" s="12">
        <f t="shared" si="4"/>
        <v>6.92333333333333</v>
      </c>
      <c r="M138" s="58"/>
      <c r="N138" s="12"/>
      <c r="O138" s="12"/>
    </row>
    <row r="139" spans="1:15">
      <c r="A139" s="150">
        <v>8.27</v>
      </c>
      <c r="B139" s="10">
        <v>4.63</v>
      </c>
      <c r="C139" s="126">
        <v>8.44</v>
      </c>
      <c r="D139" s="151">
        <v>8.97</v>
      </c>
      <c r="E139" s="152">
        <v>214.725</v>
      </c>
      <c r="F139" s="58">
        <v>214.4625</v>
      </c>
      <c r="G139" s="58">
        <v>200.05</v>
      </c>
      <c r="H139" s="153">
        <v>250</v>
      </c>
      <c r="I139" s="58" t="s">
        <v>142</v>
      </c>
      <c r="J139" s="12">
        <f t="shared" si="4"/>
        <v>5.078</v>
      </c>
      <c r="K139" s="12">
        <f t="shared" si="4"/>
        <v>6.86533333333333</v>
      </c>
      <c r="M139" s="58"/>
      <c r="N139" s="12"/>
      <c r="O139" s="12"/>
    </row>
    <row r="140" spans="1:15">
      <c r="A140" s="150">
        <v>6.23</v>
      </c>
      <c r="B140" s="10">
        <v>4.93</v>
      </c>
      <c r="C140" s="126">
        <v>8.07</v>
      </c>
      <c r="D140" s="151">
        <v>8.78</v>
      </c>
      <c r="E140" s="152">
        <v>226.55</v>
      </c>
      <c r="F140" s="58">
        <v>230.6375</v>
      </c>
      <c r="G140" s="58">
        <v>217.0875</v>
      </c>
      <c r="H140" s="153">
        <v>250</v>
      </c>
      <c r="I140" s="58" t="s">
        <v>143</v>
      </c>
      <c r="J140" s="12">
        <f t="shared" si="4"/>
        <v>4.788</v>
      </c>
      <c r="K140" s="12">
        <f t="shared" si="4"/>
        <v>6.75133333333333</v>
      </c>
      <c r="M140" s="58"/>
      <c r="N140" s="12"/>
      <c r="O140" s="12"/>
    </row>
    <row r="141" spans="1:15">
      <c r="A141" s="150">
        <v>6.91</v>
      </c>
      <c r="B141" s="10">
        <v>5.11</v>
      </c>
      <c r="C141" s="126">
        <v>7.03</v>
      </c>
      <c r="D141" s="151">
        <v>7.39</v>
      </c>
      <c r="E141" s="152">
        <v>246.3375</v>
      </c>
      <c r="F141" s="58">
        <v>250.8375</v>
      </c>
      <c r="G141" s="58">
        <v>232.1375</v>
      </c>
      <c r="H141" s="153">
        <v>250</v>
      </c>
      <c r="I141" s="58" t="s">
        <v>144</v>
      </c>
      <c r="J141" s="12">
        <f t="shared" si="4"/>
        <v>4.506</v>
      </c>
      <c r="K141" s="12">
        <f t="shared" si="4"/>
        <v>6.65333333333333</v>
      </c>
      <c r="M141" s="58"/>
      <c r="N141" s="12"/>
      <c r="O141" s="12"/>
    </row>
    <row r="142" spans="1:15">
      <c r="A142" s="150">
        <v>10.12</v>
      </c>
      <c r="B142" s="10">
        <v>5.87</v>
      </c>
      <c r="C142" s="126">
        <v>6.44</v>
      </c>
      <c r="D142" s="151">
        <v>5.98</v>
      </c>
      <c r="E142" s="152">
        <v>238.325</v>
      </c>
      <c r="F142" s="58">
        <v>250.5375</v>
      </c>
      <c r="G142" s="58">
        <v>227.8875</v>
      </c>
      <c r="H142" s="153">
        <v>250</v>
      </c>
      <c r="I142" s="58" t="s">
        <v>145</v>
      </c>
      <c r="J142" s="12">
        <f t="shared" si="4"/>
        <v>4.22333333333333</v>
      </c>
      <c r="K142" s="12">
        <f t="shared" si="4"/>
        <v>6.63666666666667</v>
      </c>
      <c r="M142" s="58"/>
      <c r="N142" s="12"/>
      <c r="O142" s="12"/>
    </row>
    <row r="143" spans="1:15">
      <c r="A143" s="150">
        <v>9.72</v>
      </c>
      <c r="B143" s="10">
        <v>7.02</v>
      </c>
      <c r="C143" s="126">
        <v>5.45</v>
      </c>
      <c r="D143" s="151">
        <v>5.31</v>
      </c>
      <c r="E143" s="152">
        <v>231.3</v>
      </c>
      <c r="F143" s="58">
        <v>243.2875</v>
      </c>
      <c r="G143" s="58">
        <v>221.45</v>
      </c>
      <c r="H143" s="153">
        <v>250</v>
      </c>
      <c r="I143" s="58" t="s">
        <v>146</v>
      </c>
      <c r="J143" s="12">
        <f t="shared" si="4"/>
        <v>3.94666666666667</v>
      </c>
      <c r="K143" s="12">
        <f t="shared" si="4"/>
        <v>6.714</v>
      </c>
      <c r="M143" s="58"/>
      <c r="N143" s="12"/>
      <c r="O143" s="12"/>
    </row>
    <row r="144" spans="1:15">
      <c r="A144" s="150">
        <v>9.18</v>
      </c>
      <c r="B144" s="10">
        <v>6.78</v>
      </c>
      <c r="C144" s="126">
        <v>4.93</v>
      </c>
      <c r="D144" s="151">
        <v>3.71</v>
      </c>
      <c r="E144" s="152">
        <v>222.0875</v>
      </c>
      <c r="F144" s="58">
        <v>235.275</v>
      </c>
      <c r="G144" s="58">
        <v>212.3125</v>
      </c>
      <c r="H144" s="153">
        <v>250</v>
      </c>
      <c r="I144" s="58" t="s">
        <v>147</v>
      </c>
      <c r="J144" s="12">
        <f t="shared" si="4"/>
        <v>3.83</v>
      </c>
      <c r="K144" s="12">
        <f t="shared" si="4"/>
        <v>6.76866666666667</v>
      </c>
      <c r="M144" s="58"/>
      <c r="N144" s="12"/>
      <c r="O144" s="12"/>
    </row>
    <row r="145" spans="1:15">
      <c r="A145" s="150">
        <v>8.78</v>
      </c>
      <c r="B145" s="10">
        <v>6.13</v>
      </c>
      <c r="C145" s="126">
        <v>4.36</v>
      </c>
      <c r="D145" s="151">
        <v>3.89</v>
      </c>
      <c r="E145" s="152">
        <v>207.7</v>
      </c>
      <c r="F145" s="58">
        <v>220.725</v>
      </c>
      <c r="G145" s="58">
        <v>202.425</v>
      </c>
      <c r="H145" s="153">
        <v>250</v>
      </c>
      <c r="I145" s="58" t="s">
        <v>148</v>
      </c>
      <c r="J145" s="12">
        <f t="shared" si="4"/>
        <v>3.704</v>
      </c>
      <c r="K145" s="12">
        <f t="shared" si="4"/>
        <v>6.99133333333333</v>
      </c>
      <c r="M145" s="58"/>
      <c r="N145" s="12"/>
      <c r="O145" s="12"/>
    </row>
    <row r="146" spans="1:15">
      <c r="A146" s="150">
        <v>7.77</v>
      </c>
      <c r="B146" s="10">
        <v>3.83</v>
      </c>
      <c r="C146" s="126">
        <v>3.83</v>
      </c>
      <c r="D146" s="151">
        <v>5.77</v>
      </c>
      <c r="E146" s="152">
        <v>188.5875</v>
      </c>
      <c r="F146" s="58">
        <v>199.95</v>
      </c>
      <c r="G146" s="58">
        <v>184.15</v>
      </c>
      <c r="H146" s="153">
        <v>250</v>
      </c>
      <c r="I146" s="58" t="s">
        <v>149</v>
      </c>
      <c r="J146" s="12">
        <f t="shared" si="4"/>
        <v>3.656</v>
      </c>
      <c r="K146" s="12">
        <f t="shared" si="4"/>
        <v>7.25266666666667</v>
      </c>
      <c r="M146" s="58"/>
      <c r="N146" s="12"/>
      <c r="O146" s="12"/>
    </row>
    <row r="147" spans="1:15">
      <c r="A147" s="150">
        <v>8.99</v>
      </c>
      <c r="B147" s="10">
        <v>4.06</v>
      </c>
      <c r="C147" s="126">
        <v>4.56</v>
      </c>
      <c r="D147" s="151">
        <v>5.43</v>
      </c>
      <c r="E147" s="152">
        <v>173.7</v>
      </c>
      <c r="F147" s="58">
        <v>182.65</v>
      </c>
      <c r="G147" s="58">
        <v>167.8125</v>
      </c>
      <c r="H147" s="153">
        <v>250</v>
      </c>
      <c r="I147" s="58" t="s">
        <v>150</v>
      </c>
      <c r="J147" s="12">
        <f t="shared" si="4"/>
        <v>3.594</v>
      </c>
      <c r="K147" s="12">
        <f t="shared" si="4"/>
        <v>7.43533333333333</v>
      </c>
      <c r="M147" s="58"/>
      <c r="N147" s="12"/>
      <c r="O147" s="12"/>
    </row>
    <row r="148" spans="1:15">
      <c r="A148" s="150">
        <v>9.28</v>
      </c>
      <c r="B148" s="10">
        <v>3.01</v>
      </c>
      <c r="C148" s="126">
        <v>4.48</v>
      </c>
      <c r="D148" s="151">
        <v>7.59</v>
      </c>
      <c r="E148" s="152">
        <v>166.4125</v>
      </c>
      <c r="F148" s="58">
        <v>175.025</v>
      </c>
      <c r="G148" s="58">
        <v>168.1875</v>
      </c>
      <c r="H148" s="153">
        <v>250</v>
      </c>
      <c r="I148" s="58" t="s">
        <v>151</v>
      </c>
      <c r="J148" s="12">
        <f t="shared" si="4"/>
        <v>3.596</v>
      </c>
      <c r="K148" s="12">
        <f t="shared" si="4"/>
        <v>7.70333333333333</v>
      </c>
      <c r="M148" s="58"/>
      <c r="N148" s="12"/>
      <c r="O148" s="12"/>
    </row>
    <row r="149" spans="1:15">
      <c r="A149" s="150">
        <v>9.06</v>
      </c>
      <c r="B149" s="10">
        <v>3.07</v>
      </c>
      <c r="C149" s="126">
        <v>3.03</v>
      </c>
      <c r="D149" s="151">
        <v>7.13</v>
      </c>
      <c r="E149" s="152">
        <v>165.6375</v>
      </c>
      <c r="F149" s="58">
        <v>175.8875</v>
      </c>
      <c r="G149" s="58">
        <v>164.9375</v>
      </c>
      <c r="H149" s="153">
        <v>250</v>
      </c>
      <c r="I149" s="58" t="s">
        <v>152</v>
      </c>
      <c r="J149" s="12">
        <f t="shared" si="4"/>
        <v>3.57066666666667</v>
      </c>
      <c r="K149" s="12">
        <f t="shared" si="4"/>
        <v>7.808</v>
      </c>
      <c r="M149" s="58"/>
      <c r="N149" s="12"/>
      <c r="O149" s="12"/>
    </row>
    <row r="150" spans="1:15">
      <c r="A150" s="150">
        <v>8.16</v>
      </c>
      <c r="B150" s="10">
        <v>5.27</v>
      </c>
      <c r="C150" s="126">
        <v>4.65</v>
      </c>
      <c r="D150" s="151">
        <v>7.13</v>
      </c>
      <c r="E150" s="152">
        <v>163.1875</v>
      </c>
      <c r="F150" s="58">
        <v>170.35</v>
      </c>
      <c r="G150" s="58">
        <v>163.125</v>
      </c>
      <c r="H150" s="153">
        <v>250</v>
      </c>
      <c r="I150" s="58" t="s">
        <v>153</v>
      </c>
      <c r="J150" s="12">
        <f t="shared" si="4"/>
        <v>3.47866666666667</v>
      </c>
      <c r="K150" s="12">
        <f t="shared" si="4"/>
        <v>7.912</v>
      </c>
      <c r="M150" s="58"/>
      <c r="N150" s="12"/>
      <c r="O150" s="12"/>
    </row>
    <row r="151" spans="1:15">
      <c r="A151" s="150">
        <v>7.43</v>
      </c>
      <c r="B151" s="10">
        <v>2.94</v>
      </c>
      <c r="C151" s="126">
        <v>4.62</v>
      </c>
      <c r="D151" s="151">
        <v>8.53</v>
      </c>
      <c r="E151" s="152">
        <v>163.825</v>
      </c>
      <c r="F151" s="58">
        <v>171.3125</v>
      </c>
      <c r="G151" s="58">
        <v>162.375</v>
      </c>
      <c r="H151" s="153">
        <v>250</v>
      </c>
      <c r="I151" s="58" t="s">
        <v>154</v>
      </c>
      <c r="J151" s="12">
        <f t="shared" si="4"/>
        <v>3.364</v>
      </c>
      <c r="K151" s="12">
        <f t="shared" si="4"/>
        <v>7.92066666666667</v>
      </c>
      <c r="M151" s="58"/>
      <c r="N151" s="12"/>
      <c r="O151" s="12"/>
    </row>
    <row r="152" spans="1:15">
      <c r="A152" s="150">
        <v>6.02</v>
      </c>
      <c r="B152" s="10">
        <v>3.1</v>
      </c>
      <c r="C152" s="126">
        <v>2.99</v>
      </c>
      <c r="D152" s="151">
        <v>9.25</v>
      </c>
      <c r="E152" s="152">
        <v>164.6625</v>
      </c>
      <c r="F152" s="58">
        <v>173.8625</v>
      </c>
      <c r="G152" s="58">
        <v>164.7</v>
      </c>
      <c r="H152" s="153">
        <v>250</v>
      </c>
      <c r="I152" s="58" t="s">
        <v>155</v>
      </c>
      <c r="J152" s="12">
        <f t="shared" si="4"/>
        <v>3.36133333333333</v>
      </c>
      <c r="K152" s="12">
        <f t="shared" si="4"/>
        <v>7.74933333333333</v>
      </c>
      <c r="M152" s="58"/>
      <c r="N152" s="12"/>
      <c r="O152" s="12"/>
    </row>
    <row r="153" spans="1:15">
      <c r="A153" s="150">
        <v>7.14</v>
      </c>
      <c r="B153" s="10">
        <v>3.01</v>
      </c>
      <c r="C153" s="126">
        <v>3.29</v>
      </c>
      <c r="D153" s="151">
        <v>8.12</v>
      </c>
      <c r="E153" s="152">
        <v>175.6625</v>
      </c>
      <c r="F153" s="58">
        <v>184.7125</v>
      </c>
      <c r="G153" s="58">
        <v>169.625</v>
      </c>
      <c r="H153" s="153">
        <v>250</v>
      </c>
      <c r="I153" s="58" t="s">
        <v>156</v>
      </c>
      <c r="J153" s="12">
        <f t="shared" si="4"/>
        <v>3.40066666666667</v>
      </c>
      <c r="K153" s="12">
        <f t="shared" si="4"/>
        <v>7.55</v>
      </c>
      <c r="M153" s="58"/>
      <c r="N153" s="12"/>
      <c r="O153" s="12"/>
    </row>
    <row r="154" spans="1:15">
      <c r="A154" s="150">
        <v>7.24</v>
      </c>
      <c r="B154" s="10">
        <v>2.56</v>
      </c>
      <c r="C154" s="126">
        <v>4.09</v>
      </c>
      <c r="D154" s="151">
        <v>7.26</v>
      </c>
      <c r="E154" s="152">
        <v>204.475</v>
      </c>
      <c r="F154" s="58">
        <v>212.8875</v>
      </c>
      <c r="G154" s="58">
        <v>198.5625</v>
      </c>
      <c r="H154" s="153">
        <v>250</v>
      </c>
      <c r="I154" s="58" t="s">
        <v>157</v>
      </c>
      <c r="J154" s="12">
        <f t="shared" si="4"/>
        <v>3.52466666666667</v>
      </c>
      <c r="K154" s="12">
        <f t="shared" si="4"/>
        <v>7.392</v>
      </c>
      <c r="M154" s="58"/>
      <c r="N154" s="12"/>
      <c r="O154" s="12"/>
    </row>
    <row r="155" spans="1:15">
      <c r="A155" s="150">
        <v>8.67</v>
      </c>
      <c r="B155" s="10">
        <v>3.07</v>
      </c>
      <c r="C155" s="126">
        <v>3.84</v>
      </c>
      <c r="D155" s="151">
        <v>7.31</v>
      </c>
      <c r="E155" s="152">
        <v>218.8875</v>
      </c>
      <c r="F155" s="58">
        <v>226.85</v>
      </c>
      <c r="G155" s="58">
        <v>211.525</v>
      </c>
      <c r="H155" s="153">
        <v>250</v>
      </c>
      <c r="I155" s="58" t="s">
        <v>158</v>
      </c>
      <c r="J155" s="12">
        <f t="shared" si="4"/>
        <v>3.496</v>
      </c>
      <c r="K155" s="12">
        <f t="shared" si="4"/>
        <v>7.21133333333333</v>
      </c>
      <c r="M155" s="58"/>
      <c r="N155" s="12"/>
      <c r="O155" s="12"/>
    </row>
    <row r="156" spans="1:15">
      <c r="A156" s="150">
        <v>8.51</v>
      </c>
      <c r="B156" s="10">
        <v>2.57</v>
      </c>
      <c r="C156" s="126">
        <v>2.79</v>
      </c>
      <c r="D156" s="151">
        <v>7.14</v>
      </c>
      <c r="E156" s="152">
        <v>218.8125</v>
      </c>
      <c r="F156" s="58">
        <v>222.1625</v>
      </c>
      <c r="G156" s="58">
        <v>209.95</v>
      </c>
      <c r="H156" s="153">
        <v>250</v>
      </c>
      <c r="I156" s="58" t="s">
        <v>159</v>
      </c>
      <c r="J156" s="12">
        <f t="shared" si="4"/>
        <v>3.49533333333333</v>
      </c>
      <c r="K156" s="12">
        <f t="shared" si="4"/>
        <v>7.01933333333333</v>
      </c>
      <c r="M156" s="58"/>
      <c r="N156" s="12"/>
      <c r="O156" s="12"/>
    </row>
    <row r="157" spans="1:15">
      <c r="A157" s="150">
        <v>9.85</v>
      </c>
      <c r="B157" s="10">
        <v>2.53</v>
      </c>
      <c r="C157" s="126">
        <v>2.29</v>
      </c>
      <c r="D157" s="151">
        <v>7.14</v>
      </c>
      <c r="E157" s="152">
        <v>219.1125</v>
      </c>
      <c r="F157" s="58">
        <v>222.4625</v>
      </c>
      <c r="G157" s="58">
        <v>209.35</v>
      </c>
      <c r="H157" s="153">
        <v>250</v>
      </c>
      <c r="I157" s="58" t="s">
        <v>160</v>
      </c>
      <c r="J157" s="12">
        <f t="shared" si="4"/>
        <v>3.668</v>
      </c>
      <c r="K157" s="12">
        <f t="shared" si="4"/>
        <v>6.83</v>
      </c>
      <c r="M157" s="58"/>
      <c r="N157" s="12"/>
      <c r="O157" s="12"/>
    </row>
    <row r="158" spans="1:15">
      <c r="A158" s="150">
        <v>7.18</v>
      </c>
      <c r="B158" s="10">
        <v>4.34</v>
      </c>
      <c r="C158" s="126">
        <v>3.7</v>
      </c>
      <c r="D158" s="151">
        <v>6.13</v>
      </c>
      <c r="E158" s="152">
        <v>219.0375</v>
      </c>
      <c r="F158" s="58">
        <v>222.9125</v>
      </c>
      <c r="G158" s="58">
        <v>211.3</v>
      </c>
      <c r="H158" s="153">
        <v>250</v>
      </c>
      <c r="I158" s="58" t="s">
        <v>161</v>
      </c>
      <c r="J158" s="12">
        <f>AVERAGE(C158:C$171,C$4:C4)</f>
        <v>4.21866666666667</v>
      </c>
      <c r="K158" s="12">
        <f>AVERAGE(D158:D$171,D$4:D4)</f>
        <v>6.79</v>
      </c>
      <c r="M158" s="58"/>
      <c r="N158" s="12"/>
      <c r="O158" s="12"/>
    </row>
    <row r="159" spans="1:15">
      <c r="A159" s="150">
        <v>6.1</v>
      </c>
      <c r="B159" s="10">
        <v>4.29</v>
      </c>
      <c r="C159" s="126">
        <v>3.04</v>
      </c>
      <c r="D159" s="151">
        <v>7.05</v>
      </c>
      <c r="E159" s="152">
        <v>218.7</v>
      </c>
      <c r="F159" s="58">
        <v>219.5125</v>
      </c>
      <c r="G159" s="58">
        <v>210.5</v>
      </c>
      <c r="H159" s="153">
        <v>250</v>
      </c>
      <c r="I159" s="58" t="s">
        <v>162</v>
      </c>
      <c r="J159" s="12">
        <f>AVERAGE(C159:C$171,C$4:C5)</f>
        <v>4.60333333333333</v>
      </c>
      <c r="K159" s="12">
        <f>AVERAGE(D159:D$171,D$4:D5)</f>
        <v>6.86533333333333</v>
      </c>
      <c r="M159" s="58"/>
      <c r="N159" s="12"/>
      <c r="O159" s="12"/>
    </row>
    <row r="160" spans="1:15">
      <c r="A160" s="150">
        <v>4.98</v>
      </c>
      <c r="B160" s="10">
        <v>3.99</v>
      </c>
      <c r="C160" s="126">
        <v>3.64</v>
      </c>
      <c r="D160" s="151">
        <v>7.81</v>
      </c>
      <c r="E160" s="152">
        <v>218.2125</v>
      </c>
      <c r="F160" s="58">
        <v>215.65</v>
      </c>
      <c r="G160" s="58">
        <v>205.5375</v>
      </c>
      <c r="H160" s="153">
        <v>250</v>
      </c>
      <c r="I160" s="58" t="s">
        <v>163</v>
      </c>
      <c r="J160" s="12">
        <f>AVERAGE(C160:C$171,C$4:C6)</f>
        <v>4.93333333333333</v>
      </c>
      <c r="K160" s="12">
        <f>AVERAGE(D160:D$171,D$4:D6)</f>
        <v>6.878</v>
      </c>
      <c r="M160" s="58"/>
      <c r="N160" s="12"/>
      <c r="O160" s="12"/>
    </row>
    <row r="161" spans="1:15">
      <c r="A161" s="150">
        <v>4.58</v>
      </c>
      <c r="B161" s="10">
        <v>2.13</v>
      </c>
      <c r="C161" s="126">
        <v>2.9</v>
      </c>
      <c r="D161" s="151">
        <v>8.51</v>
      </c>
      <c r="E161" s="152">
        <v>215.725</v>
      </c>
      <c r="F161" s="58">
        <v>211.375</v>
      </c>
      <c r="G161" s="58">
        <v>203.175</v>
      </c>
      <c r="H161" s="153">
        <v>250</v>
      </c>
      <c r="I161" s="58" t="s">
        <v>164</v>
      </c>
      <c r="J161" s="12">
        <f>AVERAGE(C161:C$171,C$4:C7)</f>
        <v>5.2</v>
      </c>
      <c r="K161" s="12">
        <f>AVERAGE(D161:D$171,D$4:D7)</f>
        <v>6.82533333333333</v>
      </c>
      <c r="M161" s="58"/>
      <c r="N161" s="12"/>
      <c r="O161" s="12"/>
    </row>
    <row r="162" spans="1:15">
      <c r="A162" s="150">
        <v>4.66</v>
      </c>
      <c r="B162" s="10">
        <v>2.41</v>
      </c>
      <c r="C162" s="126">
        <v>4.59</v>
      </c>
      <c r="D162" s="151">
        <v>9.45</v>
      </c>
      <c r="E162" s="152">
        <v>213</v>
      </c>
      <c r="F162" s="58">
        <v>209.2375</v>
      </c>
      <c r="G162" s="58">
        <v>199.85</v>
      </c>
      <c r="H162" s="153">
        <v>250</v>
      </c>
      <c r="I162" s="58" t="s">
        <v>165</v>
      </c>
      <c r="J162" s="12">
        <f>AVERAGE(C162:C$171,C$4:C8)</f>
        <v>5.48066666666667</v>
      </c>
      <c r="K162" s="12">
        <f>AVERAGE(D162:D$171,D$4:D8)</f>
        <v>6.75333333333333</v>
      </c>
      <c r="M162" s="58"/>
      <c r="N162" s="12"/>
      <c r="O162" s="12"/>
    </row>
    <row r="163" spans="1:15">
      <c r="A163" s="150">
        <v>4.83</v>
      </c>
      <c r="B163" s="10">
        <v>2.86</v>
      </c>
      <c r="C163" s="126">
        <v>4.1</v>
      </c>
      <c r="D163" s="151">
        <v>9.16</v>
      </c>
      <c r="E163" s="152">
        <v>215.3625</v>
      </c>
      <c r="F163" s="58">
        <v>210.7125</v>
      </c>
      <c r="G163" s="58">
        <v>201</v>
      </c>
      <c r="H163" s="153">
        <v>250</v>
      </c>
      <c r="I163" s="58" t="s">
        <v>166</v>
      </c>
      <c r="J163" s="12">
        <f>AVERAGE(C163:C$171,C$4:C9)</f>
        <v>5.63666666666667</v>
      </c>
      <c r="K163" s="12">
        <f>AVERAGE(D163:D$171,D$4:D9)</f>
        <v>6.78533333333333</v>
      </c>
      <c r="M163" s="58"/>
      <c r="N163" s="12"/>
      <c r="O163" s="12"/>
    </row>
    <row r="164" spans="1:15">
      <c r="A164" s="150">
        <v>4.03</v>
      </c>
      <c r="B164" s="10">
        <v>3.19</v>
      </c>
      <c r="C164" s="126">
        <v>1.65</v>
      </c>
      <c r="D164" s="151">
        <v>8.69</v>
      </c>
      <c r="E164" s="152">
        <v>229.1625</v>
      </c>
      <c r="F164" s="58">
        <v>227.1375</v>
      </c>
      <c r="G164" s="58">
        <v>216.9875</v>
      </c>
      <c r="H164" s="153">
        <v>250</v>
      </c>
      <c r="I164" s="58" t="s">
        <v>167</v>
      </c>
      <c r="J164" s="12">
        <f>AVERAGE(C164:C$171,C$4:C10)</f>
        <v>5.84066666666667</v>
      </c>
      <c r="K164" s="12">
        <f>AVERAGE(D164:D$171,D$4:D10)</f>
        <v>6.65333333333333</v>
      </c>
      <c r="M164" s="58"/>
      <c r="N164" s="12"/>
      <c r="O164" s="12"/>
    </row>
    <row r="165" spans="1:15">
      <c r="A165" s="150">
        <v>4.02</v>
      </c>
      <c r="B165" s="10">
        <v>3.07</v>
      </c>
      <c r="C165" s="126">
        <v>2.93</v>
      </c>
      <c r="D165" s="151">
        <v>7.26</v>
      </c>
      <c r="E165" s="152">
        <v>249.3</v>
      </c>
      <c r="F165" s="58">
        <v>242.3625</v>
      </c>
      <c r="G165" s="58">
        <v>235.15</v>
      </c>
      <c r="H165" s="153">
        <v>250</v>
      </c>
      <c r="I165" s="58" t="s">
        <v>168</v>
      </c>
      <c r="J165" s="12">
        <f>AVERAGE(C165:C$171,C$4:C11)</f>
        <v>6.162</v>
      </c>
      <c r="K165" s="12">
        <f>AVERAGE(D165:D$171,D$4:D11)</f>
        <v>6.49933333333333</v>
      </c>
      <c r="M165" s="58"/>
      <c r="N165" s="12"/>
      <c r="O165" s="12"/>
    </row>
    <row r="166" spans="1:15">
      <c r="A166" s="150">
        <v>3.99</v>
      </c>
      <c r="B166" s="10">
        <v>2.51</v>
      </c>
      <c r="C166" s="126">
        <v>4.58</v>
      </c>
      <c r="D166" s="151">
        <v>5.96</v>
      </c>
      <c r="E166" s="152">
        <v>247.825</v>
      </c>
      <c r="F166" s="58">
        <v>235.6375</v>
      </c>
      <c r="G166" s="58">
        <v>229.6375</v>
      </c>
      <c r="H166" s="153">
        <v>250</v>
      </c>
      <c r="I166" s="58" t="s">
        <v>169</v>
      </c>
      <c r="J166" s="12">
        <f>AVERAGE(C166:C$171,C$4:C12)</f>
        <v>6.294</v>
      </c>
      <c r="K166" s="12">
        <f>AVERAGE(D166:D$171,D$4:D12)</f>
        <v>6.71133333333333</v>
      </c>
      <c r="M166" s="58"/>
      <c r="N166" s="12"/>
      <c r="O166" s="12"/>
    </row>
    <row r="167" spans="1:15">
      <c r="A167" s="150">
        <v>3.44</v>
      </c>
      <c r="B167" s="10">
        <v>1.9</v>
      </c>
      <c r="C167" s="126">
        <v>3.58</v>
      </c>
      <c r="D167" s="151">
        <v>6.26</v>
      </c>
      <c r="E167" s="152">
        <v>242.6125</v>
      </c>
      <c r="F167" s="58">
        <v>230.5</v>
      </c>
      <c r="G167" s="58">
        <v>221.05</v>
      </c>
      <c r="H167" s="153">
        <v>250</v>
      </c>
      <c r="I167" s="58" t="s">
        <v>170</v>
      </c>
      <c r="J167" s="12">
        <f>AVERAGE(C167:C$171,C$4:C13)</f>
        <v>6.334</v>
      </c>
      <c r="K167" s="12">
        <f>AVERAGE(D167:D$171,D$4:D13)</f>
        <v>7.174</v>
      </c>
      <c r="M167" s="58"/>
      <c r="N167" s="12"/>
      <c r="O167" s="12"/>
    </row>
    <row r="168" spans="1:15">
      <c r="A168" s="150">
        <v>2.94</v>
      </c>
      <c r="B168" s="10">
        <v>0.35</v>
      </c>
      <c r="C168" s="126">
        <v>5.15</v>
      </c>
      <c r="D168" s="151">
        <v>5.75</v>
      </c>
      <c r="E168" s="152">
        <v>234.45</v>
      </c>
      <c r="F168" s="58">
        <v>220.375</v>
      </c>
      <c r="G168" s="58">
        <v>213.8125</v>
      </c>
      <c r="H168" s="153">
        <v>250</v>
      </c>
      <c r="I168" s="58" t="s">
        <v>171</v>
      </c>
      <c r="J168" s="12">
        <f>AVERAGE(C168:C$171,C$4:C14)</f>
        <v>6.518</v>
      </c>
      <c r="K168" s="12">
        <f>AVERAGE(D168:D$171,D$4:D14)</f>
        <v>7.60933333333333</v>
      </c>
      <c r="M168" s="58"/>
      <c r="N168" s="12"/>
      <c r="O168" s="12"/>
    </row>
    <row r="169" spans="1:15">
      <c r="A169" s="150">
        <v>2.43</v>
      </c>
      <c r="B169" s="10">
        <v>0.29</v>
      </c>
      <c r="C169" s="126">
        <v>3.66</v>
      </c>
      <c r="D169" s="151">
        <v>4.55</v>
      </c>
      <c r="E169" s="152">
        <v>221.9375</v>
      </c>
      <c r="F169" s="58">
        <v>208.1375</v>
      </c>
      <c r="G169" s="58">
        <v>200.5</v>
      </c>
      <c r="H169" s="153">
        <v>250</v>
      </c>
      <c r="I169" s="58" t="s">
        <v>172</v>
      </c>
      <c r="J169" s="12">
        <f>AVERAGE(C169:C$171,C$4:C15)</f>
        <v>6.48066666666667</v>
      </c>
      <c r="K169" s="12">
        <f>AVERAGE(D169:D$171,D$4:D15)</f>
        <v>7.96133333333333</v>
      </c>
      <c r="M169" s="58"/>
      <c r="N169" s="12"/>
      <c r="O169" s="12"/>
    </row>
    <row r="170" spans="1:15">
      <c r="A170" s="150">
        <v>1.95</v>
      </c>
      <c r="B170" s="10">
        <v>1.35</v>
      </c>
      <c r="C170" s="126">
        <v>3.83</v>
      </c>
      <c r="D170" s="151">
        <v>4.43</v>
      </c>
      <c r="E170" s="152">
        <v>204.025</v>
      </c>
      <c r="F170" s="58">
        <v>189.4875</v>
      </c>
      <c r="G170" s="58">
        <v>181.05</v>
      </c>
      <c r="H170" s="153">
        <v>250</v>
      </c>
      <c r="I170" s="58" t="s">
        <v>173</v>
      </c>
      <c r="J170" s="12">
        <f>AVERAGE(C170:C$171,C$4:C16)</f>
        <v>6.47666666666667</v>
      </c>
      <c r="K170" s="12">
        <f>AVERAGE(D170:D$171,D$4:D16)</f>
        <v>8.34333333333333</v>
      </c>
      <c r="M170" s="58"/>
      <c r="N170" s="12"/>
      <c r="O170" s="12"/>
    </row>
    <row r="171" ht="14.25" spans="1:15">
      <c r="A171" s="161">
        <v>1.56</v>
      </c>
      <c r="B171" s="162">
        <v>2.72</v>
      </c>
      <c r="C171" s="163">
        <v>5.38</v>
      </c>
      <c r="D171" s="164">
        <v>4.3</v>
      </c>
      <c r="E171" s="165">
        <v>188.8</v>
      </c>
      <c r="F171" s="166">
        <v>173.4625</v>
      </c>
      <c r="G171" s="166">
        <v>164.05</v>
      </c>
      <c r="H171" s="167">
        <v>250</v>
      </c>
      <c r="I171" s="58" t="s">
        <v>174</v>
      </c>
      <c r="J171" s="12">
        <f>AVERAGE(C171:C$171,C$4:C17)</f>
        <v>6.572</v>
      </c>
      <c r="K171" s="12">
        <f>AVERAGE(D171:D$171,D$4:D17)</f>
        <v>8.79133333333333</v>
      </c>
      <c r="M171" s="58"/>
      <c r="N171" s="12"/>
      <c r="O171" s="12"/>
    </row>
    <row r="172" spans="1:9">
      <c r="A172" t="s">
        <v>175</v>
      </c>
      <c r="B172" t="s">
        <v>176</v>
      </c>
      <c r="C172" s="20" t="s">
        <v>177</v>
      </c>
      <c r="D172" t="s">
        <v>178</v>
      </c>
      <c r="E172" s="34">
        <v>249.3</v>
      </c>
      <c r="F172" s="34">
        <v>250.8375</v>
      </c>
      <c r="G172" s="34">
        <v>235.15</v>
      </c>
      <c r="H172" s="34">
        <v>243.3</v>
      </c>
      <c r="I172" s="34"/>
    </row>
    <row r="173" spans="5:8">
      <c r="E173" t="s">
        <v>179</v>
      </c>
      <c r="H173" t="s">
        <v>180</v>
      </c>
    </row>
    <row r="174" spans="5:8">
      <c r="E174" t="s">
        <v>181</v>
      </c>
      <c r="H174" t="s">
        <v>182</v>
      </c>
    </row>
  </sheetData>
  <conditionalFormatting sqref="M4:M171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{929fdadb-7e40-4367-a014-9c16cac3ff94}</x14:id>
        </ext>
      </extLst>
    </cfRule>
  </conditionalFormatting>
  <conditionalFormatting sqref="A4:D171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{76844b5e-370d-4936-9c7e-a89f954a9db6}</x14:id>
        </ext>
      </extLst>
    </cfRule>
  </conditionalFormatting>
  <conditionalFormatting sqref="E4:I171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{d74fb594-07ed-454a-8876-1b648684257d}</x14:id>
        </ext>
      </extLst>
    </cfRule>
  </conditionalFormatting>
  <pageMargins left="0.7" right="0.7" top="0.75" bottom="0.75" header="0.3" footer="0.3"/>
  <pageSetup paperSize="9" orientation="portrait"/>
  <headerFooter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29fdadb-7e40-4367-a014-9c16cac3ff9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M4:M171</xm:sqref>
        </x14:conditionalFormatting>
        <x14:conditionalFormatting xmlns:xm="http://schemas.microsoft.com/office/excel/2006/main">
          <x14:cfRule type="dataBar" id="{76844b5e-370d-4936-9c7e-a89f954a9db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A4:D171</xm:sqref>
        </x14:conditionalFormatting>
        <x14:conditionalFormatting xmlns:xm="http://schemas.microsoft.com/office/excel/2006/main">
          <x14:cfRule type="dataBar" id="{d74fb594-07ed-454a-8876-1b648684257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E4:I171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Q1014"/>
  <sheetViews>
    <sheetView tabSelected="1" zoomScale="40" zoomScaleNormal="40" workbookViewId="0">
      <pane xSplit="1" ySplit="3" topLeftCell="B4" activePane="bottomRight" state="frozen"/>
      <selection/>
      <selection pane="topRight"/>
      <selection pane="bottomLeft"/>
      <selection pane="bottomRight" activeCell="B4" sqref="B4:W1011"/>
    </sheetView>
  </sheetViews>
  <sheetFormatPr defaultColWidth="9" defaultRowHeight="13.5"/>
  <cols>
    <col min="3" max="4" width="11.725" customWidth="1"/>
    <col min="5" max="5" width="12.725" customWidth="1"/>
    <col min="6" max="6" width="10.2666666666667" customWidth="1"/>
    <col min="7" max="8" width="10.9083333333333" customWidth="1"/>
    <col min="11" max="11" width="11.725" customWidth="1"/>
    <col min="12" max="12" width="9.725" customWidth="1"/>
    <col min="13" max="13" width="10.3666666666667" customWidth="1"/>
    <col min="18" max="18" width="9.09166666666667" customWidth="1"/>
    <col min="19" max="19" width="9.36666666666667" customWidth="1"/>
    <col min="20" max="20" width="9.09166666666667" customWidth="1"/>
    <col min="21" max="21" width="10.3666666666667" customWidth="1"/>
    <col min="24" max="24" width="9.36666666666667" customWidth="1"/>
    <col min="35" max="35" width="9" style="21"/>
    <col min="36" max="36" width="11.725" style="1" customWidth="1"/>
    <col min="37" max="41" width="13.0916666666667" customWidth="1"/>
    <col min="42" max="42" width="7.36666666666667" customWidth="1"/>
    <col min="43" max="44" width="8.26666666666667" customWidth="1"/>
    <col min="45" max="45" width="18.2666666666667" customWidth="1"/>
    <col min="46" max="46" width="10" customWidth="1"/>
  </cols>
  <sheetData>
    <row r="1" spans="2:44">
      <c r="B1" s="22" t="s">
        <v>183</v>
      </c>
      <c r="C1" s="23" t="s">
        <v>184</v>
      </c>
      <c r="D1" s="23" t="s">
        <v>185</v>
      </c>
      <c r="E1" s="23" t="s">
        <v>186</v>
      </c>
      <c r="F1" s="23" t="s">
        <v>187</v>
      </c>
      <c r="G1" s="24" t="s">
        <v>188</v>
      </c>
      <c r="H1" s="25" t="s">
        <v>189</v>
      </c>
      <c r="I1" s="38" t="s">
        <v>190</v>
      </c>
      <c r="J1" s="39" t="s">
        <v>191</v>
      </c>
      <c r="K1" s="40" t="s">
        <v>192</v>
      </c>
      <c r="L1" s="40" t="s">
        <v>193</v>
      </c>
      <c r="M1" s="41" t="s">
        <v>194</v>
      </c>
      <c r="N1" s="42" t="s">
        <v>195</v>
      </c>
      <c r="AI1"/>
      <c r="AJ1" s="21"/>
      <c r="AK1" s="1"/>
      <c r="AL1" s="1"/>
      <c r="AM1" s="1"/>
      <c r="AN1" s="1"/>
      <c r="AO1" s="67">
        <v>0.995</v>
      </c>
      <c r="AP1" s="67">
        <v>0.9</v>
      </c>
      <c r="AQ1" s="67"/>
      <c r="AR1" s="67" t="s">
        <v>196</v>
      </c>
    </row>
    <row r="2" ht="27.75" customHeight="1" spans="1:44">
      <c r="A2" t="s">
        <v>197</v>
      </c>
      <c r="B2" s="26">
        <v>3</v>
      </c>
      <c r="C2" s="27">
        <v>6.5</v>
      </c>
      <c r="D2" s="27">
        <v>8.68713710414415</v>
      </c>
      <c r="E2" s="28">
        <v>15</v>
      </c>
      <c r="F2" s="28">
        <v>32.0070809115113</v>
      </c>
      <c r="G2" s="29">
        <v>641.025641025641</v>
      </c>
      <c r="H2" s="30">
        <v>388.500388500388</v>
      </c>
      <c r="I2" s="43">
        <v>250</v>
      </c>
      <c r="J2" s="44">
        <v>8</v>
      </c>
      <c r="K2" s="45">
        <v>3</v>
      </c>
      <c r="L2" s="46">
        <v>3334.92386685859</v>
      </c>
      <c r="M2" s="47">
        <v>250</v>
      </c>
      <c r="N2" s="48">
        <v>2146.11756808392</v>
      </c>
      <c r="O2" s="49"/>
      <c r="Q2" s="34"/>
      <c r="AH2" s="61">
        <v>0.925</v>
      </c>
      <c r="AI2" s="62"/>
      <c r="AJ2" s="21"/>
      <c r="AK2" s="1"/>
      <c r="AL2" s="1" t="s">
        <v>198</v>
      </c>
      <c r="AM2" s="1" t="s">
        <v>199</v>
      </c>
      <c r="AN2" s="1" t="s">
        <v>200</v>
      </c>
      <c r="AO2" s="1" t="s">
        <v>201</v>
      </c>
      <c r="AP2" s="33">
        <f>$L$2*1</f>
        <v>3334.92386685859</v>
      </c>
      <c r="AQ2" s="1"/>
      <c r="AR2" s="1"/>
    </row>
    <row r="3" spans="2:44">
      <c r="B3" t="s">
        <v>202</v>
      </c>
      <c r="C3" t="s">
        <v>203</v>
      </c>
      <c r="D3" t="s">
        <v>204</v>
      </c>
      <c r="E3" t="s">
        <v>205</v>
      </c>
      <c r="F3" t="s">
        <v>206</v>
      </c>
      <c r="G3" t="s">
        <v>207</v>
      </c>
      <c r="H3" s="31" t="s">
        <v>208</v>
      </c>
      <c r="I3" s="20" t="s">
        <v>209</v>
      </c>
      <c r="J3" s="50" t="s">
        <v>210</v>
      </c>
      <c r="K3" t="s">
        <v>211</v>
      </c>
      <c r="L3" t="s">
        <v>212</v>
      </c>
      <c r="M3" t="s">
        <v>213</v>
      </c>
      <c r="N3" t="s">
        <v>214</v>
      </c>
      <c r="O3" t="s">
        <v>215</v>
      </c>
      <c r="P3" t="s">
        <v>216</v>
      </c>
      <c r="Q3" t="s">
        <v>217</v>
      </c>
      <c r="R3" t="s">
        <v>218</v>
      </c>
      <c r="S3" t="s">
        <v>219</v>
      </c>
      <c r="T3" t="s">
        <v>220</v>
      </c>
      <c r="U3" t="s">
        <v>221</v>
      </c>
      <c r="V3" t="s">
        <v>222</v>
      </c>
      <c r="W3" t="s">
        <v>223</v>
      </c>
      <c r="AC3" s="20" t="s">
        <v>224</v>
      </c>
      <c r="AE3" t="s">
        <v>225</v>
      </c>
      <c r="AF3" t="s">
        <v>226</v>
      </c>
      <c r="AI3" s="21" t="s">
        <v>227</v>
      </c>
      <c r="AJ3" s="63" t="s">
        <v>228</v>
      </c>
      <c r="AK3" t="s">
        <v>229</v>
      </c>
      <c r="AO3" s="34">
        <f>$AP$2*0.65-$AP$2*0.15</f>
        <v>1667.46193342929</v>
      </c>
      <c r="AP3" s="34" t="s">
        <v>230</v>
      </c>
      <c r="AQ3" s="20" t="s">
        <v>231</v>
      </c>
      <c r="AR3" t="s">
        <v>232</v>
      </c>
    </row>
    <row r="4" spans="1:44">
      <c r="A4" t="s">
        <v>233</v>
      </c>
      <c r="B4" s="32">
        <v>5.68</v>
      </c>
      <c r="C4" s="33">
        <v>159.342472682402</v>
      </c>
      <c r="D4" s="33">
        <v>9.18590702583629</v>
      </c>
      <c r="E4" s="33">
        <v>9.18590702583629</v>
      </c>
      <c r="F4" s="33">
        <v>159.342472682402</v>
      </c>
      <c r="G4" s="34">
        <v>9.1859070258363</v>
      </c>
      <c r="H4" s="34">
        <v>148.655</v>
      </c>
      <c r="I4" s="34">
        <v>148.655</v>
      </c>
      <c r="J4" s="51">
        <v>2145.96811197541</v>
      </c>
      <c r="K4" s="12">
        <v>1.25057941548089</v>
      </c>
      <c r="L4" s="49">
        <v>6.38362549155754</v>
      </c>
      <c r="M4" s="12">
        <v>6.39979069835902</v>
      </c>
      <c r="N4" s="52">
        <v>0.5173235204864</v>
      </c>
      <c r="O4">
        <v>0</v>
      </c>
      <c r="P4">
        <v>8.8</v>
      </c>
      <c r="Q4" s="57">
        <v>0.1215</v>
      </c>
      <c r="R4" s="57">
        <v>0.0549778714378214</v>
      </c>
      <c r="S4" s="34">
        <v>156.165443947196</v>
      </c>
      <c r="T4" s="34">
        <v>961.522356426928</v>
      </c>
      <c r="U4" s="34">
        <v>124.874471796056</v>
      </c>
      <c r="V4" s="34">
        <v>176.580748140662</v>
      </c>
      <c r="W4" s="34">
        <v>101.345</v>
      </c>
      <c r="Y4" s="168" t="s">
        <v>234</v>
      </c>
      <c r="Z4" t="s">
        <v>235</v>
      </c>
      <c r="AC4" s="34">
        <f>H4+MIN(0,G4)*0.99</f>
        <v>148.655</v>
      </c>
      <c r="AD4">
        <f>C2</f>
        <v>6.5</v>
      </c>
      <c r="AE4" s="58">
        <f>AC4-I4</f>
        <v>0</v>
      </c>
      <c r="AF4" s="34">
        <f>H4-I4</f>
        <v>0</v>
      </c>
      <c r="AG4" s="58">
        <f>IF(H4/I4&lt;$AH$2,1,0)</f>
        <v>0</v>
      </c>
      <c r="AH4" s="58">
        <f t="shared" ref="AH4:AH67" si="0">IF(AC4/I4&lt;$AH$2,1,0)</f>
        <v>0</v>
      </c>
      <c r="AI4" s="64">
        <f>-G4</f>
        <v>-9.1859070258363</v>
      </c>
      <c r="AJ4" s="65" t="s">
        <v>236</v>
      </c>
      <c r="AK4" t="s">
        <v>237</v>
      </c>
      <c r="AL4" s="58">
        <f>MIN(C4*0.99,$I$2)</f>
        <v>157.749047955578</v>
      </c>
      <c r="AM4" s="58">
        <f>AL4-I4</f>
        <v>9.09404795557791</v>
      </c>
      <c r="AN4" s="58">
        <f t="shared" ref="AN4:AN42" si="1">IF(AM4&gt;0,0,(AO3*$AO$1-AO4)*6)*$AP$1</f>
        <v>0</v>
      </c>
      <c r="AO4" s="58">
        <f>MAX(0,MIN($AP$2,AO3*$AO$1+AM4/6))</f>
        <v>1660.64029842141</v>
      </c>
      <c r="AP4" s="58">
        <f>AO4+$AP$2*0.15</f>
        <v>2160.87887845019</v>
      </c>
      <c r="AQ4" s="58">
        <f>IF(AM4&gt;=0,I4,AL4+AN4)</f>
        <v>148.655</v>
      </c>
      <c r="AR4" s="58">
        <f>AQ4-I4</f>
        <v>0</v>
      </c>
    </row>
    <row r="5" spans="1:44">
      <c r="A5" s="35" t="s">
        <v>238</v>
      </c>
      <c r="B5" s="32">
        <v>6.04</v>
      </c>
      <c r="C5" s="34">
        <v>197.175045763032</v>
      </c>
      <c r="D5" s="34">
        <v>51.9427225307084</v>
      </c>
      <c r="E5" s="34">
        <v>51.9427225307084</v>
      </c>
      <c r="F5" s="34">
        <v>197.175045763032</v>
      </c>
      <c r="G5" s="34">
        <v>51.9427225307083</v>
      </c>
      <c r="H5" s="34">
        <v>143.78</v>
      </c>
      <c r="I5" s="34">
        <v>143.78</v>
      </c>
      <c r="J5" s="51">
        <v>2150.45076135273</v>
      </c>
      <c r="K5" s="12">
        <v>1.34415209350149</v>
      </c>
      <c r="L5" s="49">
        <v>6.39620837047932</v>
      </c>
      <c r="M5" s="12">
        <v>6.40606725843518</v>
      </c>
      <c r="N5" s="52">
        <v>0.5173235204864</v>
      </c>
      <c r="O5">
        <v>0</v>
      </c>
      <c r="P5">
        <v>8.8</v>
      </c>
      <c r="Q5" s="57">
        <v>0.3285</v>
      </c>
      <c r="R5" s="57">
        <v>0.149225651045515</v>
      </c>
      <c r="S5" s="34">
        <v>166.063253774836</v>
      </c>
      <c r="T5" s="34">
        <v>874.560265025537</v>
      </c>
      <c r="U5" s="34">
        <v>123.544987637704</v>
      </c>
      <c r="V5" s="34">
        <v>482.889603801066</v>
      </c>
      <c r="W5" s="34">
        <v>106.22</v>
      </c>
      <c r="Y5" s="49">
        <f>M4-L5</f>
        <v>0.00358232787969648</v>
      </c>
      <c r="Z5" t="s">
        <v>239</v>
      </c>
      <c r="AC5" s="34">
        <f t="shared" ref="AC5:AC67" si="2">H5+MIN(0,G5)*0.99</f>
        <v>143.78</v>
      </c>
      <c r="AD5">
        <f>AD4</f>
        <v>6.5</v>
      </c>
      <c r="AE5" s="58">
        <f t="shared" ref="AE5:AE68" si="3">AC5-I5</f>
        <v>0</v>
      </c>
      <c r="AF5" s="34">
        <f t="shared" ref="AF5:AF68" si="4">H5-I5</f>
        <v>0</v>
      </c>
      <c r="AG5" s="58">
        <f t="shared" ref="AG5:AG68" si="5">IF(H5/I5&lt;$AH$2,1,0)</f>
        <v>0</v>
      </c>
      <c r="AH5" s="58">
        <f t="shared" si="0"/>
        <v>0</v>
      </c>
      <c r="AI5" s="64">
        <f t="shared" ref="AI5:AI68" si="6">-G5</f>
        <v>-51.9427225307083</v>
      </c>
      <c r="AJ5" s="65"/>
      <c r="AL5" s="58">
        <f t="shared" ref="AL5:AL68" si="7">MIN(C5*0.99,$I$2)</f>
        <v>195.203295305401</v>
      </c>
      <c r="AM5" s="58">
        <f t="shared" ref="AM5:AM68" si="8">AL5-I5</f>
        <v>51.4232953054013</v>
      </c>
      <c r="AN5" s="58">
        <f t="shared" si="1"/>
        <v>0</v>
      </c>
      <c r="AO5" s="58">
        <f t="shared" ref="AO5:AO27" si="9">MAX(0,MIN($AP$2,AO4*$AO$1+AM5/6))</f>
        <v>1660.90764614687</v>
      </c>
      <c r="AP5" s="58">
        <f t="shared" ref="AP5:AP68" si="10">AO5+$AP$2*0.15</f>
        <v>2161.14622617565</v>
      </c>
      <c r="AQ5" s="58">
        <f t="shared" ref="AQ5:AQ68" si="11">IF(AM5&gt;=0,I5,AL5+AN5)</f>
        <v>143.78</v>
      </c>
      <c r="AR5" s="58">
        <f t="shared" ref="AR5:AR68" si="12">AQ5-I5</f>
        <v>0</v>
      </c>
    </row>
    <row r="6" s="1" customFormat="1" spans="1:44">
      <c r="A6" s="36" t="s">
        <v>240</v>
      </c>
      <c r="B6" s="37">
        <v>6.49</v>
      </c>
      <c r="C6" s="33">
        <v>251.234657529357</v>
      </c>
      <c r="D6" s="33">
        <v>107.046273690973</v>
      </c>
      <c r="E6" s="33">
        <v>107.046273690973</v>
      </c>
      <c r="F6" s="33">
        <v>245.061937515561</v>
      </c>
      <c r="G6" s="33">
        <v>100.873553677177</v>
      </c>
      <c r="H6" s="33">
        <v>142.7465</v>
      </c>
      <c r="I6" s="33">
        <v>142.7465</v>
      </c>
      <c r="J6" s="53">
        <v>2160.23073531666</v>
      </c>
      <c r="K6" s="54">
        <v>1.46072131019386</v>
      </c>
      <c r="L6" s="55">
        <v>6.41254869649835</v>
      </c>
      <c r="M6" s="54">
        <v>6.41975361661923</v>
      </c>
      <c r="N6" s="56">
        <v>0.505299649350665</v>
      </c>
      <c r="O6" s="1">
        <v>0.4</v>
      </c>
      <c r="P6" s="1">
        <v>8.8</v>
      </c>
      <c r="Q6" s="57">
        <v>0.549</v>
      </c>
      <c r="R6" s="57">
        <v>0.251327412287183</v>
      </c>
      <c r="S6" s="33">
        <v>178.435516059385</v>
      </c>
      <c r="T6" s="33">
        <v>808.069979691693</v>
      </c>
      <c r="U6" s="33">
        <v>122.155756073486</v>
      </c>
      <c r="V6" s="33">
        <v>825.778145210725</v>
      </c>
      <c r="W6" s="33">
        <v>107.2535</v>
      </c>
      <c r="Y6" s="55">
        <f t="shared" ref="Y6:Y69" si="13">M5-L6</f>
        <v>-0.00648143806317414</v>
      </c>
      <c r="Z6" s="1" t="s">
        <v>241</v>
      </c>
      <c r="AC6" s="34">
        <f t="shared" si="2"/>
        <v>142.7465</v>
      </c>
      <c r="AD6" s="1">
        <f t="shared" ref="AD6:AD69" si="14">AD5</f>
        <v>6.5</v>
      </c>
      <c r="AE6" s="58">
        <f t="shared" si="3"/>
        <v>0</v>
      </c>
      <c r="AF6" s="33">
        <f t="shared" si="4"/>
        <v>0</v>
      </c>
      <c r="AG6" s="58">
        <f t="shared" si="5"/>
        <v>0</v>
      </c>
      <c r="AH6" s="58">
        <f t="shared" si="0"/>
        <v>0</v>
      </c>
      <c r="AI6" s="66">
        <f t="shared" si="6"/>
        <v>-100.873553677177</v>
      </c>
      <c r="AJ6" s="65"/>
      <c r="AL6" s="58">
        <f t="shared" si="7"/>
        <v>248.722310954064</v>
      </c>
      <c r="AM6" s="58">
        <f t="shared" si="8"/>
        <v>105.975810954064</v>
      </c>
      <c r="AN6" s="58">
        <f t="shared" si="1"/>
        <v>0</v>
      </c>
      <c r="AO6" s="58">
        <f t="shared" si="9"/>
        <v>1670.26574307514</v>
      </c>
      <c r="AP6" s="58">
        <f t="shared" si="10"/>
        <v>2170.50432310393</v>
      </c>
      <c r="AQ6" s="58">
        <f t="shared" si="11"/>
        <v>142.7465</v>
      </c>
      <c r="AR6" s="58">
        <f t="shared" si="12"/>
        <v>0</v>
      </c>
    </row>
    <row r="7" spans="1:44">
      <c r="A7" s="35" t="s">
        <v>242</v>
      </c>
      <c r="B7" s="32">
        <v>6.68</v>
      </c>
      <c r="C7" s="34">
        <v>276.441988792519</v>
      </c>
      <c r="D7" s="34">
        <v>134.308655459185</v>
      </c>
      <c r="E7" s="34">
        <v>134.308655459185</v>
      </c>
      <c r="F7" s="34">
        <v>273.956448701038</v>
      </c>
      <c r="G7" s="34">
        <v>131.823115367704</v>
      </c>
      <c r="H7" s="34">
        <v>140.712</v>
      </c>
      <c r="I7" s="34">
        <v>140.712</v>
      </c>
      <c r="J7" s="51">
        <v>2173.35589372518</v>
      </c>
      <c r="K7" s="12">
        <v>1.51567023472938</v>
      </c>
      <c r="L7" s="49">
        <v>6.42190969953045</v>
      </c>
      <c r="M7" s="12">
        <v>6.43810529882467</v>
      </c>
      <c r="N7" s="52">
        <v>0.51128358515672</v>
      </c>
      <c r="O7">
        <v>0.2</v>
      </c>
      <c r="P7">
        <v>8.8</v>
      </c>
      <c r="Q7" s="57">
        <v>0.7065</v>
      </c>
      <c r="R7" s="57">
        <v>0.325940237809941</v>
      </c>
      <c r="S7" s="34">
        <v>183.659360135083</v>
      </c>
      <c r="T7" s="34">
        <v>773.896485476118</v>
      </c>
      <c r="U7" s="34">
        <v>121.173693278917</v>
      </c>
      <c r="V7" s="34">
        <v>1087.88559464201</v>
      </c>
      <c r="W7" s="34">
        <v>109.288</v>
      </c>
      <c r="Y7" s="49">
        <f t="shared" si="13"/>
        <v>-0.00215608291121683</v>
      </c>
      <c r="Z7" t="s">
        <v>243</v>
      </c>
      <c r="AC7" s="34">
        <f t="shared" si="2"/>
        <v>140.712</v>
      </c>
      <c r="AD7">
        <f t="shared" si="14"/>
        <v>6.5</v>
      </c>
      <c r="AE7" s="58">
        <f t="shared" si="3"/>
        <v>0</v>
      </c>
      <c r="AF7" s="34">
        <f t="shared" si="4"/>
        <v>0</v>
      </c>
      <c r="AG7" s="58">
        <f t="shared" si="5"/>
        <v>0</v>
      </c>
      <c r="AH7" s="58">
        <f t="shared" si="0"/>
        <v>0</v>
      </c>
      <c r="AI7" s="64">
        <f t="shared" si="6"/>
        <v>-131.823115367704</v>
      </c>
      <c r="AJ7" s="65"/>
      <c r="AL7" s="58">
        <f t="shared" si="7"/>
        <v>250</v>
      </c>
      <c r="AM7" s="58">
        <f t="shared" si="8"/>
        <v>109.288</v>
      </c>
      <c r="AN7" s="58">
        <f t="shared" si="1"/>
        <v>0</v>
      </c>
      <c r="AO7" s="58">
        <f t="shared" si="9"/>
        <v>1680.12908102643</v>
      </c>
      <c r="AP7" s="58">
        <f t="shared" si="10"/>
        <v>2180.36766105522</v>
      </c>
      <c r="AQ7" s="58">
        <f t="shared" si="11"/>
        <v>140.712</v>
      </c>
      <c r="AR7" s="58">
        <f t="shared" si="12"/>
        <v>0</v>
      </c>
    </row>
    <row r="8" spans="1:44">
      <c r="A8" s="35" t="s">
        <v>244</v>
      </c>
      <c r="B8" s="32">
        <v>7.44</v>
      </c>
      <c r="C8" s="34">
        <v>392.44620256069</v>
      </c>
      <c r="D8" s="34">
        <v>252.518929833418</v>
      </c>
      <c r="E8" s="34">
        <v>252.518929833418</v>
      </c>
      <c r="F8" s="34">
        <v>389.743726202271</v>
      </c>
      <c r="G8" s="34">
        <v>249.816453474999</v>
      </c>
      <c r="H8" s="34">
        <v>138.528</v>
      </c>
      <c r="I8" s="34">
        <v>138.528</v>
      </c>
      <c r="J8" s="51">
        <v>2199.25331834367</v>
      </c>
      <c r="K8" s="12">
        <v>1.73307171456614</v>
      </c>
      <c r="L8" s="49">
        <v>6.43526455351941</v>
      </c>
      <c r="M8" s="12">
        <v>6.47426179401727</v>
      </c>
      <c r="N8" s="52">
        <v>0.514295357862504</v>
      </c>
      <c r="O8">
        <v>0.1</v>
      </c>
      <c r="P8">
        <v>8.8</v>
      </c>
      <c r="Q8" s="57">
        <v>1.2105</v>
      </c>
      <c r="R8" s="57">
        <v>0.581194640914112</v>
      </c>
      <c r="S8" s="34">
        <v>204.554736437877</v>
      </c>
      <c r="T8" s="34">
        <v>684.057847615611</v>
      </c>
      <c r="U8" s="34">
        <v>118.030162698193</v>
      </c>
      <c r="V8" s="34">
        <v>2116.54756516593</v>
      </c>
      <c r="W8" s="34">
        <v>111.472</v>
      </c>
      <c r="Y8" s="49">
        <f t="shared" si="13"/>
        <v>0.00284074530526546</v>
      </c>
      <c r="Z8" s="59"/>
      <c r="AC8" s="34">
        <f t="shared" si="2"/>
        <v>138.528</v>
      </c>
      <c r="AD8">
        <f t="shared" si="14"/>
        <v>6.5</v>
      </c>
      <c r="AE8" s="58">
        <f t="shared" si="3"/>
        <v>0</v>
      </c>
      <c r="AF8" s="34">
        <f t="shared" si="4"/>
        <v>0</v>
      </c>
      <c r="AG8" s="58">
        <f t="shared" si="5"/>
        <v>0</v>
      </c>
      <c r="AH8" s="58">
        <f t="shared" si="0"/>
        <v>0</v>
      </c>
      <c r="AI8" s="64">
        <f t="shared" si="6"/>
        <v>-249.816453474999</v>
      </c>
      <c r="AJ8" s="65"/>
      <c r="AL8" s="58">
        <f t="shared" si="7"/>
        <v>250</v>
      </c>
      <c r="AM8" s="58">
        <f t="shared" si="8"/>
        <v>111.472</v>
      </c>
      <c r="AN8" s="58">
        <f t="shared" si="1"/>
        <v>0</v>
      </c>
      <c r="AO8" s="58">
        <f t="shared" si="9"/>
        <v>1690.30710228797</v>
      </c>
      <c r="AP8" s="58">
        <f t="shared" si="10"/>
        <v>2190.54568231676</v>
      </c>
      <c r="AQ8" s="58">
        <f t="shared" si="11"/>
        <v>138.528</v>
      </c>
      <c r="AR8" s="58">
        <f t="shared" si="12"/>
        <v>0</v>
      </c>
    </row>
    <row r="9" s="1" customFormat="1" spans="1:44">
      <c r="A9" s="36" t="s">
        <v>245</v>
      </c>
      <c r="B9" s="37">
        <v>7.8</v>
      </c>
      <c r="C9" s="33">
        <v>456.408609058786</v>
      </c>
      <c r="D9" s="33">
        <v>318.621740371917</v>
      </c>
      <c r="E9" s="33">
        <v>318.621740371917</v>
      </c>
      <c r="F9" s="33">
        <v>456.408609058786</v>
      </c>
      <c r="G9" s="33">
        <v>318.621740371917</v>
      </c>
      <c r="H9" s="33">
        <v>136.409</v>
      </c>
      <c r="I9" s="33">
        <v>136.409</v>
      </c>
      <c r="J9" s="53">
        <v>2232.5841284061</v>
      </c>
      <c r="K9" s="54">
        <v>1.83413178862184</v>
      </c>
      <c r="L9" s="55">
        <v>6.47839323736866</v>
      </c>
      <c r="M9" s="54">
        <v>6.52069304304001</v>
      </c>
      <c r="N9" s="56">
        <v>0.5173235204864</v>
      </c>
      <c r="O9" s="1">
        <v>0</v>
      </c>
      <c r="P9" s="1">
        <v>8.8</v>
      </c>
      <c r="Q9" s="57">
        <v>1.422</v>
      </c>
      <c r="R9" s="57">
        <v>0.702931356240716</v>
      </c>
      <c r="S9" s="33">
        <v>214.452546265516</v>
      </c>
      <c r="T9" s="33">
        <v>642.505165297842</v>
      </c>
      <c r="U9" s="33">
        <v>116.923193630843</v>
      </c>
      <c r="V9" s="33">
        <v>2739.69230962382</v>
      </c>
      <c r="W9" s="33">
        <v>113.591</v>
      </c>
      <c r="Y9" s="49">
        <f t="shared" si="13"/>
        <v>-0.00413144335139304</v>
      </c>
      <c r="Z9" s="60"/>
      <c r="AC9" s="34">
        <f t="shared" si="2"/>
        <v>136.409</v>
      </c>
      <c r="AD9" s="1">
        <f t="shared" si="14"/>
        <v>6.5</v>
      </c>
      <c r="AE9" s="58">
        <f t="shared" si="3"/>
        <v>0</v>
      </c>
      <c r="AF9" s="34">
        <f t="shared" si="4"/>
        <v>0</v>
      </c>
      <c r="AG9" s="58">
        <f t="shared" si="5"/>
        <v>0</v>
      </c>
      <c r="AH9" s="58">
        <f t="shared" si="0"/>
        <v>0</v>
      </c>
      <c r="AI9" s="64">
        <f t="shared" si="6"/>
        <v>-318.621740371917</v>
      </c>
      <c r="AJ9" s="65"/>
      <c r="AL9" s="58">
        <f t="shared" si="7"/>
        <v>250</v>
      </c>
      <c r="AM9" s="58">
        <f t="shared" si="8"/>
        <v>113.591</v>
      </c>
      <c r="AN9" s="58">
        <f t="shared" si="1"/>
        <v>0</v>
      </c>
      <c r="AO9" s="58">
        <f t="shared" si="9"/>
        <v>1700.78740010986</v>
      </c>
      <c r="AP9" s="58">
        <f t="shared" si="10"/>
        <v>2201.02598013865</v>
      </c>
      <c r="AQ9" s="58">
        <f t="shared" si="11"/>
        <v>136.409</v>
      </c>
      <c r="AR9" s="58">
        <f t="shared" si="12"/>
        <v>0</v>
      </c>
    </row>
    <row r="10" s="1" customFormat="1" spans="1:45">
      <c r="A10" s="36" t="s">
        <v>246</v>
      </c>
      <c r="B10" s="37">
        <v>7.43</v>
      </c>
      <c r="C10" s="33">
        <v>390.755007928859</v>
      </c>
      <c r="D10" s="33">
        <v>255.095411969263</v>
      </c>
      <c r="E10" s="33">
        <v>255.095411969263</v>
      </c>
      <c r="F10" s="33">
        <v>390.755007928859</v>
      </c>
      <c r="G10" s="33">
        <v>255.095411969263</v>
      </c>
      <c r="H10" s="33">
        <v>134.303</v>
      </c>
      <c r="I10" s="33">
        <v>134.303</v>
      </c>
      <c r="J10" s="53">
        <v>2259.0062983866</v>
      </c>
      <c r="K10" s="54">
        <v>1.72610830847876</v>
      </c>
      <c r="L10" s="55">
        <v>6.51789214777262</v>
      </c>
      <c r="M10" s="54">
        <v>6.55741866433975</v>
      </c>
      <c r="N10" s="56">
        <v>0.5173235204864</v>
      </c>
      <c r="O10" s="1">
        <v>0</v>
      </c>
      <c r="P10" s="1">
        <v>8.8</v>
      </c>
      <c r="Q10" s="57">
        <v>1.2195</v>
      </c>
      <c r="R10" s="57">
        <v>0.589048622548086</v>
      </c>
      <c r="S10" s="33">
        <v>204.279797275998</v>
      </c>
      <c r="T10" s="33">
        <v>664.087187125554</v>
      </c>
      <c r="U10" s="33">
        <v>118.347033191696</v>
      </c>
      <c r="V10" s="33">
        <v>2167.35479742458</v>
      </c>
      <c r="W10" s="33">
        <v>115.697</v>
      </c>
      <c r="Y10" s="49">
        <f t="shared" si="13"/>
        <v>0.00280089526739236</v>
      </c>
      <c r="Z10" s="1" t="s">
        <v>247</v>
      </c>
      <c r="AC10" s="34">
        <f t="shared" si="2"/>
        <v>134.303</v>
      </c>
      <c r="AD10" s="1">
        <f t="shared" si="14"/>
        <v>6.5</v>
      </c>
      <c r="AE10" s="58">
        <f t="shared" si="3"/>
        <v>0</v>
      </c>
      <c r="AF10" s="34">
        <f t="shared" si="4"/>
        <v>0</v>
      </c>
      <c r="AG10" s="58">
        <f t="shared" si="5"/>
        <v>0</v>
      </c>
      <c r="AH10" s="58">
        <f t="shared" si="0"/>
        <v>0</v>
      </c>
      <c r="AI10" s="64">
        <f t="shared" si="6"/>
        <v>-255.095411969263</v>
      </c>
      <c r="AJ10" s="65"/>
      <c r="AK10" t="s">
        <v>248</v>
      </c>
      <c r="AL10" s="58">
        <f t="shared" si="7"/>
        <v>250</v>
      </c>
      <c r="AM10" s="58">
        <f t="shared" si="8"/>
        <v>115.697</v>
      </c>
      <c r="AN10" s="58">
        <f t="shared" si="1"/>
        <v>0</v>
      </c>
      <c r="AO10" s="58">
        <f t="shared" si="9"/>
        <v>1711.56629644265</v>
      </c>
      <c r="AP10" s="58">
        <f t="shared" si="10"/>
        <v>2211.80487647143</v>
      </c>
      <c r="AQ10" s="58">
        <f t="shared" si="11"/>
        <v>134.303</v>
      </c>
      <c r="AR10" s="58">
        <f t="shared" si="12"/>
        <v>0</v>
      </c>
      <c r="AS10"/>
    </row>
    <row r="11" spans="1:44">
      <c r="A11" s="35" t="s">
        <v>249</v>
      </c>
      <c r="B11" s="32">
        <v>7.23</v>
      </c>
      <c r="C11" s="34">
        <v>357.877683447295</v>
      </c>
      <c r="D11" s="34">
        <v>225.218592538204</v>
      </c>
      <c r="E11" s="34">
        <v>225.218592538204</v>
      </c>
      <c r="F11" s="34">
        <v>357.877683447295</v>
      </c>
      <c r="G11" s="34">
        <v>225.218592538204</v>
      </c>
      <c r="H11" s="34">
        <v>131.3325</v>
      </c>
      <c r="I11" s="34">
        <v>131.3325</v>
      </c>
      <c r="J11" s="51">
        <v>2282.17054173958</v>
      </c>
      <c r="K11" s="12">
        <v>1.6672019574268</v>
      </c>
      <c r="L11" s="49">
        <v>6.5681788703644</v>
      </c>
      <c r="M11" s="12">
        <v>6.58955726043993</v>
      </c>
      <c r="N11" s="52">
        <v>0.5173235204864</v>
      </c>
      <c r="O11">
        <v>0</v>
      </c>
      <c r="P11">
        <v>8.8</v>
      </c>
      <c r="Q11" s="57">
        <v>1.107</v>
      </c>
      <c r="R11" s="57">
        <v>0.530143760293278</v>
      </c>
      <c r="S11" s="34">
        <v>198.781014038421</v>
      </c>
      <c r="T11" s="34">
        <v>667.362985096002</v>
      </c>
      <c r="U11" s="34">
        <v>119.230314691583</v>
      </c>
      <c r="V11" s="34">
        <v>1908.80156227118</v>
      </c>
      <c r="W11" s="34">
        <v>118.6675</v>
      </c>
      <c r="Y11" s="49">
        <f t="shared" si="13"/>
        <v>-0.0107602060246483</v>
      </c>
      <c r="Z11" t="s">
        <v>250</v>
      </c>
      <c r="AC11" s="34">
        <f t="shared" si="2"/>
        <v>131.3325</v>
      </c>
      <c r="AD11">
        <f t="shared" si="14"/>
        <v>6.5</v>
      </c>
      <c r="AE11" s="58">
        <f t="shared" si="3"/>
        <v>0</v>
      </c>
      <c r="AF11" s="34">
        <f t="shared" si="4"/>
        <v>0</v>
      </c>
      <c r="AG11" s="58">
        <f t="shared" si="5"/>
        <v>0</v>
      </c>
      <c r="AH11" s="58">
        <f t="shared" si="0"/>
        <v>0</v>
      </c>
      <c r="AI11" s="64">
        <f t="shared" si="6"/>
        <v>-225.218592538204</v>
      </c>
      <c r="AJ11" s="65"/>
      <c r="AL11" s="58">
        <f t="shared" si="7"/>
        <v>250</v>
      </c>
      <c r="AM11" s="58">
        <f t="shared" si="8"/>
        <v>118.6675</v>
      </c>
      <c r="AN11" s="58">
        <f t="shared" si="1"/>
        <v>0</v>
      </c>
      <c r="AO11" s="58">
        <f t="shared" si="9"/>
        <v>1722.7863816271</v>
      </c>
      <c r="AP11" s="58">
        <f t="shared" si="10"/>
        <v>2223.02496165589</v>
      </c>
      <c r="AQ11" s="58">
        <f t="shared" si="11"/>
        <v>131.3325</v>
      </c>
      <c r="AR11" s="58">
        <f t="shared" si="12"/>
        <v>0</v>
      </c>
    </row>
    <row r="12" spans="1:45">
      <c r="A12" s="35" t="s">
        <v>251</v>
      </c>
      <c r="B12" s="32">
        <v>6.98</v>
      </c>
      <c r="C12" s="34">
        <v>319.263704179605</v>
      </c>
      <c r="D12" s="34">
        <v>189.979360745262</v>
      </c>
      <c r="E12" s="34">
        <v>189.979360745262</v>
      </c>
      <c r="F12" s="34">
        <v>319.263704179605</v>
      </c>
      <c r="G12" s="34">
        <v>189.979360745262</v>
      </c>
      <c r="H12" s="34">
        <v>127.9915</v>
      </c>
      <c r="I12" s="34">
        <v>127.9915</v>
      </c>
      <c r="J12" s="51">
        <v>2301.49843136508</v>
      </c>
      <c r="K12" s="12">
        <v>1.59629631538661</v>
      </c>
      <c r="L12" s="49">
        <v>6.59632589690823</v>
      </c>
      <c r="M12" s="12">
        <v>6.61633168709633</v>
      </c>
      <c r="N12" s="52">
        <v>0.5173235204864</v>
      </c>
      <c r="O12">
        <v>0</v>
      </c>
      <c r="P12">
        <v>8.8</v>
      </c>
      <c r="Q12" s="57">
        <v>0.954</v>
      </c>
      <c r="R12" s="57">
        <v>0.451603943953533</v>
      </c>
      <c r="S12" s="34">
        <v>191.907534991449</v>
      </c>
      <c r="T12" s="34">
        <v>673.680392174825</v>
      </c>
      <c r="U12" s="34">
        <v>120.220496120716</v>
      </c>
      <c r="V12" s="34">
        <v>1583.16144353184</v>
      </c>
      <c r="W12" s="34">
        <v>122.0085</v>
      </c>
      <c r="Y12" s="49">
        <f t="shared" si="13"/>
        <v>-0.00676863646830128</v>
      </c>
      <c r="AC12" s="34">
        <f t="shared" si="2"/>
        <v>127.9915</v>
      </c>
      <c r="AD12">
        <f t="shared" si="14"/>
        <v>6.5</v>
      </c>
      <c r="AE12" s="58">
        <f t="shared" si="3"/>
        <v>0</v>
      </c>
      <c r="AF12" s="34">
        <f t="shared" si="4"/>
        <v>0</v>
      </c>
      <c r="AG12" s="58">
        <f t="shared" si="5"/>
        <v>0</v>
      </c>
      <c r="AH12" s="58">
        <f t="shared" si="0"/>
        <v>0</v>
      </c>
      <c r="AI12" s="64">
        <f t="shared" si="6"/>
        <v>-189.979360745262</v>
      </c>
      <c r="AJ12" s="65"/>
      <c r="AK12" s="1"/>
      <c r="AL12" s="58">
        <f t="shared" si="7"/>
        <v>250</v>
      </c>
      <c r="AM12" s="58">
        <f t="shared" si="8"/>
        <v>122.0085</v>
      </c>
      <c r="AN12" s="58">
        <f t="shared" si="1"/>
        <v>0</v>
      </c>
      <c r="AO12" s="58">
        <f t="shared" si="9"/>
        <v>1734.50719971896</v>
      </c>
      <c r="AP12" s="58">
        <f t="shared" si="10"/>
        <v>2234.74577974775</v>
      </c>
      <c r="AQ12" s="58">
        <f t="shared" si="11"/>
        <v>127.9915</v>
      </c>
      <c r="AR12" s="58">
        <f t="shared" si="12"/>
        <v>0</v>
      </c>
      <c r="AS12" s="1"/>
    </row>
    <row r="13" spans="1:44">
      <c r="A13" s="35" t="s">
        <v>252</v>
      </c>
      <c r="B13" s="32">
        <v>7.07</v>
      </c>
      <c r="C13" s="34">
        <v>332.852240731393</v>
      </c>
      <c r="D13" s="34">
        <v>205.485069014221</v>
      </c>
      <c r="E13" s="34">
        <v>205.485069014221</v>
      </c>
      <c r="F13" s="34">
        <v>329.282941119996</v>
      </c>
      <c r="G13" s="34">
        <v>201.915769402825</v>
      </c>
      <c r="H13" s="34">
        <v>126.0935</v>
      </c>
      <c r="I13" s="34">
        <v>126.0935</v>
      </c>
      <c r="J13" s="51">
        <v>2322.10368330045</v>
      </c>
      <c r="K13" s="12">
        <v>1.6192818297222</v>
      </c>
      <c r="L13" s="49">
        <v>6.61710897042979</v>
      </c>
      <c r="M13" s="12">
        <v>6.64483437985301</v>
      </c>
      <c r="N13" s="52">
        <v>0.51128358515672</v>
      </c>
      <c r="O13">
        <v>0.2</v>
      </c>
      <c r="P13">
        <v>8.8</v>
      </c>
      <c r="Q13" s="57">
        <v>0.999</v>
      </c>
      <c r="R13" s="57">
        <v>0.475165888855456</v>
      </c>
      <c r="S13" s="34">
        <v>194.381987448359</v>
      </c>
      <c r="T13" s="34">
        <v>655.241637299387</v>
      </c>
      <c r="U13" s="34">
        <v>120.042097601816</v>
      </c>
      <c r="V13" s="34">
        <v>1682.04132913927</v>
      </c>
      <c r="W13" s="34">
        <v>123.9065</v>
      </c>
      <c r="Y13" s="49">
        <f t="shared" si="13"/>
        <v>-0.000777283333463608</v>
      </c>
      <c r="AC13" s="34">
        <f t="shared" si="2"/>
        <v>126.0935</v>
      </c>
      <c r="AD13">
        <f t="shared" si="14"/>
        <v>6.5</v>
      </c>
      <c r="AE13" s="58">
        <f t="shared" si="3"/>
        <v>0</v>
      </c>
      <c r="AF13" s="34">
        <f t="shared" si="4"/>
        <v>0</v>
      </c>
      <c r="AG13" s="58">
        <f t="shared" si="5"/>
        <v>0</v>
      </c>
      <c r="AH13" s="58">
        <f t="shared" si="0"/>
        <v>0</v>
      </c>
      <c r="AI13" s="64">
        <f t="shared" si="6"/>
        <v>-201.915769402825</v>
      </c>
      <c r="AJ13" s="65"/>
      <c r="AL13" s="58">
        <f t="shared" si="7"/>
        <v>250</v>
      </c>
      <c r="AM13" s="58">
        <f t="shared" si="8"/>
        <v>123.9065</v>
      </c>
      <c r="AN13" s="58">
        <f t="shared" si="1"/>
        <v>0</v>
      </c>
      <c r="AO13" s="58">
        <f t="shared" si="9"/>
        <v>1746.4857470537</v>
      </c>
      <c r="AP13" s="58">
        <f t="shared" si="10"/>
        <v>2246.72432708249</v>
      </c>
      <c r="AQ13" s="58">
        <f t="shared" si="11"/>
        <v>126.0935</v>
      </c>
      <c r="AR13" s="58">
        <f t="shared" si="12"/>
        <v>0</v>
      </c>
    </row>
    <row r="14" spans="1:44">
      <c r="A14" s="35" t="s">
        <v>253</v>
      </c>
      <c r="B14" s="32">
        <v>6.89</v>
      </c>
      <c r="C14" s="34">
        <v>306.021108612628</v>
      </c>
      <c r="D14" s="34">
        <v>179.651916693436</v>
      </c>
      <c r="E14" s="34">
        <v>179.651916693436</v>
      </c>
      <c r="F14" s="34">
        <v>301.219151610155</v>
      </c>
      <c r="G14" s="34">
        <v>174.849959690963</v>
      </c>
      <c r="H14" s="34">
        <v>125.1055</v>
      </c>
      <c r="I14" s="34">
        <v>125.1055</v>
      </c>
      <c r="J14" s="51">
        <v>2339.75992940127</v>
      </c>
      <c r="K14" s="12">
        <v>1.5685345727478</v>
      </c>
      <c r="L14" s="49">
        <v>6.63815809763492</v>
      </c>
      <c r="M14" s="12">
        <v>6.66922421596581</v>
      </c>
      <c r="N14" s="52">
        <v>0.508285805877957</v>
      </c>
      <c r="O14">
        <v>0.3</v>
      </c>
      <c r="P14">
        <v>8.8</v>
      </c>
      <c r="Q14" s="57">
        <v>0.882</v>
      </c>
      <c r="R14" s="57">
        <v>0.416261026600648</v>
      </c>
      <c r="S14" s="34">
        <v>189.433082534539</v>
      </c>
      <c r="T14" s="34">
        <v>667.091461683579</v>
      </c>
      <c r="U14" s="34">
        <v>120.770740936035</v>
      </c>
      <c r="V14" s="34">
        <v>1447.78411008979</v>
      </c>
      <c r="W14" s="34">
        <v>124.8945</v>
      </c>
      <c r="Y14" s="49">
        <f t="shared" si="13"/>
        <v>0.00667628221808769</v>
      </c>
      <c r="AC14" s="34">
        <f t="shared" si="2"/>
        <v>125.1055</v>
      </c>
      <c r="AD14">
        <f t="shared" si="14"/>
        <v>6.5</v>
      </c>
      <c r="AE14" s="58">
        <f t="shared" si="3"/>
        <v>0</v>
      </c>
      <c r="AF14" s="34">
        <f t="shared" si="4"/>
        <v>0</v>
      </c>
      <c r="AG14" s="58">
        <f t="shared" si="5"/>
        <v>0</v>
      </c>
      <c r="AH14" s="58">
        <f t="shared" si="0"/>
        <v>0</v>
      </c>
      <c r="AI14" s="64">
        <f t="shared" si="6"/>
        <v>-174.849959690963</v>
      </c>
      <c r="AJ14" s="65"/>
      <c r="AL14" s="58">
        <f t="shared" si="7"/>
        <v>250</v>
      </c>
      <c r="AM14" s="58">
        <f t="shared" si="8"/>
        <v>124.8945</v>
      </c>
      <c r="AN14" s="58">
        <f t="shared" si="1"/>
        <v>0</v>
      </c>
      <c r="AO14" s="58">
        <f t="shared" si="9"/>
        <v>1758.56906831843</v>
      </c>
      <c r="AP14" s="58">
        <f t="shared" si="10"/>
        <v>2258.80764834722</v>
      </c>
      <c r="AQ14" s="58">
        <f t="shared" si="11"/>
        <v>125.1055</v>
      </c>
      <c r="AR14" s="58">
        <f t="shared" si="12"/>
        <v>0</v>
      </c>
    </row>
    <row r="15" spans="1:45">
      <c r="A15" s="35" t="s">
        <v>254</v>
      </c>
      <c r="B15" s="32">
        <v>7.06</v>
      </c>
      <c r="C15" s="34">
        <v>331.325181140022</v>
      </c>
      <c r="D15" s="34">
        <v>204.982251847093</v>
      </c>
      <c r="E15" s="34">
        <v>204.982251847093</v>
      </c>
      <c r="F15" s="34">
        <v>325.723176417384</v>
      </c>
      <c r="G15" s="34">
        <v>199.380247124454</v>
      </c>
      <c r="H15" s="34">
        <v>125.0795</v>
      </c>
      <c r="I15" s="34">
        <v>125.0795</v>
      </c>
      <c r="J15" s="51">
        <v>2360.05909087469</v>
      </c>
      <c r="K15" s="12">
        <v>1.61292440316084</v>
      </c>
      <c r="L15" s="49">
        <v>6.67124462920232</v>
      </c>
      <c r="M15" s="12">
        <v>6.69722692173184</v>
      </c>
      <c r="N15" s="52">
        <v>0.508285805877957</v>
      </c>
      <c r="O15">
        <v>0.3</v>
      </c>
      <c r="P15">
        <v>8.8</v>
      </c>
      <c r="Q15" s="57">
        <v>0.981</v>
      </c>
      <c r="R15" s="57">
        <v>0.467311907221482</v>
      </c>
      <c r="S15" s="34">
        <v>194.10704828648</v>
      </c>
      <c r="T15" s="34">
        <v>650.893053128403</v>
      </c>
      <c r="U15" s="34">
        <v>120.344789815375</v>
      </c>
      <c r="V15" s="34">
        <v>1656.7418284608</v>
      </c>
      <c r="W15" s="34">
        <v>124.9205</v>
      </c>
      <c r="Y15" s="49">
        <f t="shared" si="13"/>
        <v>-0.00202041323651692</v>
      </c>
      <c r="AC15" s="34">
        <f t="shared" si="2"/>
        <v>125.0795</v>
      </c>
      <c r="AD15">
        <f t="shared" si="14"/>
        <v>6.5</v>
      </c>
      <c r="AE15" s="58">
        <f t="shared" si="3"/>
        <v>0</v>
      </c>
      <c r="AF15" s="34">
        <f t="shared" si="4"/>
        <v>0</v>
      </c>
      <c r="AG15" s="58">
        <f t="shared" si="5"/>
        <v>0</v>
      </c>
      <c r="AH15" s="58">
        <f t="shared" si="0"/>
        <v>0</v>
      </c>
      <c r="AI15" s="64">
        <f t="shared" si="6"/>
        <v>-199.380247124454</v>
      </c>
      <c r="AJ15" s="65"/>
      <c r="AK15" s="1"/>
      <c r="AL15" s="58">
        <f t="shared" si="7"/>
        <v>250</v>
      </c>
      <c r="AM15" s="58">
        <f t="shared" si="8"/>
        <v>124.9205</v>
      </c>
      <c r="AN15" s="58">
        <f t="shared" si="1"/>
        <v>0</v>
      </c>
      <c r="AO15" s="58">
        <f t="shared" si="9"/>
        <v>1770.59630631017</v>
      </c>
      <c r="AP15" s="58">
        <f t="shared" si="10"/>
        <v>2270.83488633896</v>
      </c>
      <c r="AQ15" s="58">
        <f t="shared" si="11"/>
        <v>125.0795</v>
      </c>
      <c r="AR15" s="58">
        <f t="shared" si="12"/>
        <v>0</v>
      </c>
      <c r="AS15" s="1"/>
    </row>
    <row r="16" s="1" customFormat="1" spans="1:45">
      <c r="A16" s="36" t="s">
        <v>255</v>
      </c>
      <c r="B16" s="37">
        <v>7.32</v>
      </c>
      <c r="C16" s="33">
        <v>372.45057133679</v>
      </c>
      <c r="D16" s="33">
        <v>244.518753154972</v>
      </c>
      <c r="E16" s="33">
        <v>244.518753154972</v>
      </c>
      <c r="F16" s="33">
        <v>372.45057133679</v>
      </c>
      <c r="G16" s="33">
        <v>244.518753154972</v>
      </c>
      <c r="H16" s="33">
        <v>126.6525</v>
      </c>
      <c r="I16" s="33">
        <v>126.6525</v>
      </c>
      <c r="J16" s="53">
        <v>2385.23146819312</v>
      </c>
      <c r="K16" s="54">
        <v>1.68491864140799</v>
      </c>
      <c r="L16" s="55">
        <v>6.69393182821283</v>
      </c>
      <c r="M16" s="54">
        <v>6.73189630563816</v>
      </c>
      <c r="N16" s="56">
        <v>0.5173235204864</v>
      </c>
      <c r="O16" s="1">
        <v>0</v>
      </c>
      <c r="P16" s="1">
        <v>8.8</v>
      </c>
      <c r="Q16" s="57">
        <v>1.1655</v>
      </c>
      <c r="R16" s="57">
        <v>0.565486677646163</v>
      </c>
      <c r="S16" s="33">
        <v>201.255466495331</v>
      </c>
      <c r="T16" s="33">
        <v>635.668786590631</v>
      </c>
      <c r="U16" s="33">
        <v>119.445213287659</v>
      </c>
      <c r="V16" s="33">
        <v>2087.38173761929</v>
      </c>
      <c r="W16" s="33">
        <v>123.3475</v>
      </c>
      <c r="Y16" s="49">
        <f t="shared" si="13"/>
        <v>0.00329509351901525</v>
      </c>
      <c r="AC16" s="34">
        <f t="shared" si="2"/>
        <v>126.6525</v>
      </c>
      <c r="AD16" s="1">
        <f t="shared" si="14"/>
        <v>6.5</v>
      </c>
      <c r="AE16" s="58">
        <f t="shared" si="3"/>
        <v>0</v>
      </c>
      <c r="AF16" s="34">
        <f t="shared" si="4"/>
        <v>0</v>
      </c>
      <c r="AG16" s="58">
        <f t="shared" si="5"/>
        <v>0</v>
      </c>
      <c r="AH16" s="58">
        <f t="shared" si="0"/>
        <v>0</v>
      </c>
      <c r="AI16" s="64">
        <f t="shared" si="6"/>
        <v>-244.518753154972</v>
      </c>
      <c r="AJ16" s="65"/>
      <c r="AK16" t="s">
        <v>256</v>
      </c>
      <c r="AL16" s="58">
        <f t="shared" si="7"/>
        <v>250</v>
      </c>
      <c r="AM16" s="58">
        <f t="shared" si="8"/>
        <v>123.3475</v>
      </c>
      <c r="AN16" s="58">
        <f t="shared" si="1"/>
        <v>0</v>
      </c>
      <c r="AO16" s="58">
        <f t="shared" si="9"/>
        <v>1782.30124144529</v>
      </c>
      <c r="AP16" s="58">
        <f t="shared" si="10"/>
        <v>2282.53982147408</v>
      </c>
      <c r="AQ16" s="58">
        <f t="shared" si="11"/>
        <v>126.6525</v>
      </c>
      <c r="AR16" s="58">
        <f t="shared" si="12"/>
        <v>0</v>
      </c>
      <c r="AS16"/>
    </row>
    <row r="17" spans="1:44">
      <c r="A17" s="35" t="s">
        <v>257</v>
      </c>
      <c r="B17" s="32">
        <v>7.8</v>
      </c>
      <c r="C17" s="34">
        <v>456.408609058786</v>
      </c>
      <c r="D17" s="34">
        <v>326.461134311311</v>
      </c>
      <c r="E17" s="34">
        <v>326.461134311311</v>
      </c>
      <c r="F17" s="34">
        <v>455.745469914192</v>
      </c>
      <c r="G17" s="34">
        <v>325.797995166718</v>
      </c>
      <c r="H17" s="34">
        <v>128.648</v>
      </c>
      <c r="I17" s="34">
        <v>128.648</v>
      </c>
      <c r="J17" s="51">
        <v>2419.18815676045</v>
      </c>
      <c r="K17" s="12">
        <v>1.81064261139927</v>
      </c>
      <c r="L17" s="49">
        <v>6.73064738532658</v>
      </c>
      <c r="M17" s="12">
        <v>6.77856710966863</v>
      </c>
      <c r="N17" s="52">
        <v>0.5173235204864</v>
      </c>
      <c r="O17">
        <v>0</v>
      </c>
      <c r="P17">
        <v>8.8</v>
      </c>
      <c r="Q17" s="57">
        <v>1.3905</v>
      </c>
      <c r="R17" s="57">
        <v>0.695077374606742</v>
      </c>
      <c r="S17" s="34">
        <v>214.452546265516</v>
      </c>
      <c r="T17" s="34">
        <v>605.949787075903</v>
      </c>
      <c r="U17" s="34">
        <v>118.440019535267</v>
      </c>
      <c r="V17" s="34">
        <v>2750.7424977223</v>
      </c>
      <c r="W17" s="34">
        <v>121.352</v>
      </c>
      <c r="Y17" s="49">
        <f t="shared" si="13"/>
        <v>0.00124892031157753</v>
      </c>
      <c r="AC17" s="34">
        <f t="shared" si="2"/>
        <v>128.648</v>
      </c>
      <c r="AD17">
        <f t="shared" si="14"/>
        <v>6.5</v>
      </c>
      <c r="AE17" s="58">
        <f t="shared" si="3"/>
        <v>0</v>
      </c>
      <c r="AF17" s="34">
        <f t="shared" si="4"/>
        <v>0</v>
      </c>
      <c r="AG17" s="58">
        <f t="shared" si="5"/>
        <v>0</v>
      </c>
      <c r="AH17" s="58">
        <f t="shared" si="0"/>
        <v>0</v>
      </c>
      <c r="AI17" s="64">
        <f t="shared" si="6"/>
        <v>-325.797995166718</v>
      </c>
      <c r="AJ17" s="65"/>
      <c r="AL17" s="58">
        <f t="shared" si="7"/>
        <v>250</v>
      </c>
      <c r="AM17" s="58">
        <f t="shared" si="8"/>
        <v>121.352</v>
      </c>
      <c r="AN17" s="58">
        <f t="shared" si="1"/>
        <v>0</v>
      </c>
      <c r="AO17" s="58">
        <f t="shared" si="9"/>
        <v>1793.6150685714</v>
      </c>
      <c r="AP17" s="58">
        <f t="shared" si="10"/>
        <v>2293.85364860019</v>
      </c>
      <c r="AQ17" s="58">
        <f t="shared" si="11"/>
        <v>128.648</v>
      </c>
      <c r="AR17" s="58">
        <f t="shared" si="12"/>
        <v>0</v>
      </c>
    </row>
    <row r="18" spans="1:45">
      <c r="A18" s="35" t="s">
        <v>258</v>
      </c>
      <c r="B18" s="32">
        <v>8.16</v>
      </c>
      <c r="C18" s="34">
        <v>526.556321417099</v>
      </c>
      <c r="D18" s="34">
        <v>394.580058790836</v>
      </c>
      <c r="E18" s="34">
        <v>388.500388500388</v>
      </c>
      <c r="F18" s="34">
        <v>519.717473752448</v>
      </c>
      <c r="G18" s="34">
        <v>387.741211126185</v>
      </c>
      <c r="H18" s="34">
        <v>130.6565</v>
      </c>
      <c r="I18" s="34">
        <v>130.6565</v>
      </c>
      <c r="J18" s="51">
        <v>2459.82690219316</v>
      </c>
      <c r="K18" s="12">
        <v>1.90086385770154</v>
      </c>
      <c r="L18" s="49">
        <v>6.77953530184218</v>
      </c>
      <c r="M18" s="12">
        <v>6.83427737978466</v>
      </c>
      <c r="N18" s="52">
        <v>0.51128358515672</v>
      </c>
      <c r="O18">
        <v>0.2</v>
      </c>
      <c r="P18">
        <v>8.8</v>
      </c>
      <c r="Q18" s="57">
        <v>1.5255</v>
      </c>
      <c r="R18" s="57">
        <v>0.781471172580461</v>
      </c>
      <c r="S18" s="34">
        <v>224.350356093156</v>
      </c>
      <c r="T18" s="34">
        <v>588.259653002124</v>
      </c>
      <c r="U18" s="34">
        <v>118.02547309434</v>
      </c>
      <c r="V18" s="34">
        <v>3285.23327177225</v>
      </c>
      <c r="W18" s="34">
        <v>119.3435</v>
      </c>
      <c r="Y18" s="49">
        <f t="shared" si="13"/>
        <v>-0.000968192173554705</v>
      </c>
      <c r="AC18" s="34">
        <f t="shared" si="2"/>
        <v>130.6565</v>
      </c>
      <c r="AD18">
        <f t="shared" si="14"/>
        <v>6.5</v>
      </c>
      <c r="AE18" s="58">
        <f t="shared" si="3"/>
        <v>0</v>
      </c>
      <c r="AF18" s="34">
        <f t="shared" si="4"/>
        <v>0</v>
      </c>
      <c r="AG18" s="58">
        <f t="shared" si="5"/>
        <v>0</v>
      </c>
      <c r="AH18" s="58">
        <f t="shared" si="0"/>
        <v>0</v>
      </c>
      <c r="AI18" s="64">
        <f t="shared" si="6"/>
        <v>-387.741211126185</v>
      </c>
      <c r="AJ18" s="65"/>
      <c r="AK18" s="1"/>
      <c r="AL18" s="58">
        <f t="shared" si="7"/>
        <v>250</v>
      </c>
      <c r="AM18" s="58">
        <f t="shared" si="8"/>
        <v>119.3435</v>
      </c>
      <c r="AN18" s="58">
        <f t="shared" si="1"/>
        <v>0</v>
      </c>
      <c r="AO18" s="58">
        <f t="shared" si="9"/>
        <v>1804.53757656187</v>
      </c>
      <c r="AP18" s="58">
        <f t="shared" si="10"/>
        <v>2304.77615659066</v>
      </c>
      <c r="AQ18" s="58">
        <f t="shared" si="11"/>
        <v>130.6565</v>
      </c>
      <c r="AR18" s="58">
        <f t="shared" si="12"/>
        <v>0</v>
      </c>
      <c r="AS18" s="1"/>
    </row>
    <row r="19" spans="1:44">
      <c r="A19" s="35" t="s">
        <v>259</v>
      </c>
      <c r="B19" s="32">
        <v>8.24</v>
      </c>
      <c r="C19" s="34">
        <v>543.013399007745</v>
      </c>
      <c r="D19" s="34">
        <v>409.999762644109</v>
      </c>
      <c r="E19" s="34">
        <v>388.500388500388</v>
      </c>
      <c r="F19" s="34">
        <v>523.824384817795</v>
      </c>
      <c r="G19" s="34">
        <v>390.810748454159</v>
      </c>
      <c r="H19" s="34">
        <v>131.6835</v>
      </c>
      <c r="I19" s="34">
        <v>131.6835</v>
      </c>
      <c r="J19" s="51">
        <v>2500.76380499604</v>
      </c>
      <c r="K19" s="12">
        <v>1.89159636145578</v>
      </c>
      <c r="L19" s="49">
        <v>6.84025958784619</v>
      </c>
      <c r="M19" s="12">
        <v>6.89023968906312</v>
      </c>
      <c r="N19" s="52">
        <v>0.499365874745182</v>
      </c>
      <c r="O19">
        <v>0.6</v>
      </c>
      <c r="P19">
        <v>8.7</v>
      </c>
      <c r="Q19" s="57">
        <v>1.521</v>
      </c>
      <c r="R19" s="57">
        <v>0.781471172580461</v>
      </c>
      <c r="S19" s="34">
        <v>223.97543905423</v>
      </c>
      <c r="T19" s="34">
        <v>593.875993391537</v>
      </c>
      <c r="U19" s="34">
        <v>118.405513786175</v>
      </c>
      <c r="V19" s="34">
        <v>3300.61274984131</v>
      </c>
      <c r="W19" s="34">
        <v>118.3165</v>
      </c>
      <c r="Y19" s="49">
        <f t="shared" si="13"/>
        <v>-0.00598220806152838</v>
      </c>
      <c r="AC19" s="34">
        <f t="shared" si="2"/>
        <v>131.6835</v>
      </c>
      <c r="AD19">
        <f t="shared" si="14"/>
        <v>6.5</v>
      </c>
      <c r="AE19" s="58">
        <f t="shared" si="3"/>
        <v>0</v>
      </c>
      <c r="AF19" s="34">
        <f t="shared" si="4"/>
        <v>0</v>
      </c>
      <c r="AG19" s="58">
        <f t="shared" si="5"/>
        <v>0</v>
      </c>
      <c r="AH19" s="58">
        <f t="shared" si="0"/>
        <v>0</v>
      </c>
      <c r="AI19" s="64">
        <f t="shared" si="6"/>
        <v>-390.810748454159</v>
      </c>
      <c r="AJ19" s="65"/>
      <c r="AL19" s="58">
        <f t="shared" si="7"/>
        <v>250</v>
      </c>
      <c r="AM19" s="58">
        <f t="shared" si="8"/>
        <v>118.3165</v>
      </c>
      <c r="AN19" s="58">
        <f t="shared" si="1"/>
        <v>0</v>
      </c>
      <c r="AO19" s="58">
        <f t="shared" si="9"/>
        <v>1815.23430534573</v>
      </c>
      <c r="AP19" s="58">
        <f t="shared" si="10"/>
        <v>2315.47288537452</v>
      </c>
      <c r="AQ19" s="58">
        <f t="shared" si="11"/>
        <v>131.6835</v>
      </c>
      <c r="AR19" s="58">
        <f t="shared" si="12"/>
        <v>0</v>
      </c>
    </row>
    <row r="20" spans="1:44">
      <c r="A20" s="35" t="s">
        <v>260</v>
      </c>
      <c r="B20" s="32">
        <v>8.11</v>
      </c>
      <c r="C20" s="34">
        <v>516.43311560838</v>
      </c>
      <c r="D20" s="34">
        <v>383.334125709391</v>
      </c>
      <c r="E20" s="34">
        <v>383.334125709391</v>
      </c>
      <c r="F20" s="34">
        <v>516.43311560838</v>
      </c>
      <c r="G20" s="34">
        <v>383.334125709391</v>
      </c>
      <c r="H20" s="34">
        <v>131.768</v>
      </c>
      <c r="I20" s="34">
        <v>131.768</v>
      </c>
      <c r="J20" s="51">
        <v>2540.85576344605</v>
      </c>
      <c r="K20" s="12">
        <v>1.87585806087304</v>
      </c>
      <c r="L20" s="49">
        <v>6.90070169538575</v>
      </c>
      <c r="M20" s="12">
        <v>6.94489696954924</v>
      </c>
      <c r="N20" s="52">
        <v>0.5173235204864</v>
      </c>
      <c r="O20">
        <v>0</v>
      </c>
      <c r="P20">
        <v>8.8</v>
      </c>
      <c r="Q20" s="57">
        <v>1.4985</v>
      </c>
      <c r="R20" s="57">
        <v>0.769690200129499</v>
      </c>
      <c r="S20" s="34">
        <v>222.975660283761</v>
      </c>
      <c r="T20" s="34">
        <v>596.921608975647</v>
      </c>
      <c r="U20" s="34">
        <v>118.865955231169</v>
      </c>
      <c r="V20" s="34">
        <v>3238.63319163127</v>
      </c>
      <c r="W20" s="34">
        <v>118.232</v>
      </c>
      <c r="Y20" s="49">
        <f t="shared" si="13"/>
        <v>-0.0104620063226317</v>
      </c>
      <c r="AC20" s="34">
        <f t="shared" si="2"/>
        <v>131.768</v>
      </c>
      <c r="AD20">
        <f t="shared" si="14"/>
        <v>6.5</v>
      </c>
      <c r="AE20" s="58">
        <f t="shared" si="3"/>
        <v>0</v>
      </c>
      <c r="AF20" s="34">
        <f t="shared" si="4"/>
        <v>0</v>
      </c>
      <c r="AG20" s="58">
        <f t="shared" si="5"/>
        <v>0</v>
      </c>
      <c r="AH20" s="58">
        <f t="shared" si="0"/>
        <v>0</v>
      </c>
      <c r="AI20" s="64">
        <f t="shared" si="6"/>
        <v>-383.334125709391</v>
      </c>
      <c r="AJ20" s="65"/>
      <c r="AL20" s="58">
        <f t="shared" si="7"/>
        <v>250</v>
      </c>
      <c r="AM20" s="58">
        <f t="shared" si="8"/>
        <v>118.232</v>
      </c>
      <c r="AN20" s="58">
        <f t="shared" si="1"/>
        <v>0</v>
      </c>
      <c r="AO20" s="58">
        <f t="shared" si="9"/>
        <v>1825.86346715234</v>
      </c>
      <c r="AP20" s="58">
        <f t="shared" si="10"/>
        <v>2326.10204718112</v>
      </c>
      <c r="AQ20" s="58">
        <f t="shared" si="11"/>
        <v>131.768</v>
      </c>
      <c r="AR20" s="58">
        <f t="shared" si="12"/>
        <v>0</v>
      </c>
    </row>
    <row r="21" spans="1:45">
      <c r="A21" s="35" t="s">
        <v>261</v>
      </c>
      <c r="B21" s="32">
        <v>7.8</v>
      </c>
      <c r="C21" s="34">
        <v>456.408609058786</v>
      </c>
      <c r="D21" s="34">
        <v>321.589417139594</v>
      </c>
      <c r="E21" s="34">
        <v>321.589417139594</v>
      </c>
      <c r="F21" s="34">
        <v>456.408609058786</v>
      </c>
      <c r="G21" s="34">
        <v>321.589417139594</v>
      </c>
      <c r="H21" s="34">
        <v>133.471</v>
      </c>
      <c r="I21" s="34">
        <v>133.471</v>
      </c>
      <c r="J21" s="51">
        <v>2574.22411851187</v>
      </c>
      <c r="K21" s="12">
        <v>1.79035157985482</v>
      </c>
      <c r="L21" s="49">
        <v>6.94655303888417</v>
      </c>
      <c r="M21" s="12">
        <v>6.99027653312995</v>
      </c>
      <c r="N21" s="52">
        <v>0.5173235204864</v>
      </c>
      <c r="O21">
        <v>0</v>
      </c>
      <c r="P21">
        <v>8.8</v>
      </c>
      <c r="Q21" s="57">
        <v>1.35</v>
      </c>
      <c r="R21" s="57">
        <v>0.679369411338793</v>
      </c>
      <c r="S21" s="34">
        <v>214.452546265516</v>
      </c>
      <c r="T21" s="34">
        <v>628.666780912317</v>
      </c>
      <c r="U21" s="34">
        <v>119.78236491567</v>
      </c>
      <c r="V21" s="34">
        <v>2708.45871836559</v>
      </c>
      <c r="W21" s="34">
        <v>116.529</v>
      </c>
      <c r="Y21" s="49">
        <f t="shared" si="13"/>
        <v>-0.00165606933492413</v>
      </c>
      <c r="AC21" s="34">
        <f t="shared" si="2"/>
        <v>133.471</v>
      </c>
      <c r="AD21">
        <f t="shared" si="14"/>
        <v>6.5</v>
      </c>
      <c r="AE21" s="58">
        <f t="shared" si="3"/>
        <v>0</v>
      </c>
      <c r="AF21" s="34">
        <f t="shared" si="4"/>
        <v>0</v>
      </c>
      <c r="AG21" s="58">
        <f t="shared" si="5"/>
        <v>0</v>
      </c>
      <c r="AH21" s="58">
        <f t="shared" si="0"/>
        <v>0</v>
      </c>
      <c r="AI21" s="64">
        <f t="shared" si="6"/>
        <v>-321.589417139594</v>
      </c>
      <c r="AJ21" s="65"/>
      <c r="AK21" s="1"/>
      <c r="AL21" s="58">
        <f t="shared" si="7"/>
        <v>250</v>
      </c>
      <c r="AM21" s="58">
        <f t="shared" si="8"/>
        <v>116.529</v>
      </c>
      <c r="AN21" s="58">
        <f t="shared" si="1"/>
        <v>0</v>
      </c>
      <c r="AO21" s="58">
        <f t="shared" si="9"/>
        <v>1836.15564981657</v>
      </c>
      <c r="AP21" s="58">
        <f t="shared" si="10"/>
        <v>2336.39422984536</v>
      </c>
      <c r="AQ21" s="58">
        <f t="shared" si="11"/>
        <v>133.471</v>
      </c>
      <c r="AR21" s="58">
        <f t="shared" si="12"/>
        <v>0</v>
      </c>
      <c r="AS21" s="1"/>
    </row>
    <row r="22" spans="1:44">
      <c r="A22" s="35" t="s">
        <v>262</v>
      </c>
      <c r="B22" s="32">
        <v>7.97</v>
      </c>
      <c r="C22" s="34">
        <v>488.745682978192</v>
      </c>
      <c r="D22" s="34">
        <v>351.976491059</v>
      </c>
      <c r="E22" s="34">
        <v>351.976491059</v>
      </c>
      <c r="F22" s="34">
        <v>488.745682978192</v>
      </c>
      <c r="G22" s="34">
        <v>351.976491059</v>
      </c>
      <c r="H22" s="34">
        <v>135.4015</v>
      </c>
      <c r="I22" s="34">
        <v>135.4015</v>
      </c>
      <c r="J22" s="51">
        <v>2610.8553601727</v>
      </c>
      <c r="K22" s="12">
        <v>1.82942220531253</v>
      </c>
      <c r="L22" s="49">
        <v>6.99857700110566</v>
      </c>
      <c r="M22" s="12">
        <v>7.03997858410391</v>
      </c>
      <c r="N22" s="52">
        <v>0.5173235204864</v>
      </c>
      <c r="O22">
        <v>0</v>
      </c>
      <c r="P22">
        <v>8.8</v>
      </c>
      <c r="Q22" s="57">
        <v>1.4175</v>
      </c>
      <c r="R22" s="57">
        <v>0.722566310325652</v>
      </c>
      <c r="S22" s="34">
        <v>219.126512017457</v>
      </c>
      <c r="T22" s="34">
        <v>624.15629519214</v>
      </c>
      <c r="U22" s="34">
        <v>119.779081822188</v>
      </c>
      <c r="V22" s="34">
        <v>2968.22048087331</v>
      </c>
      <c r="W22" s="34">
        <v>114.5985</v>
      </c>
      <c r="Y22" s="49">
        <f t="shared" si="13"/>
        <v>-0.00830046797571082</v>
      </c>
      <c r="AC22" s="34">
        <f t="shared" si="2"/>
        <v>135.4015</v>
      </c>
      <c r="AD22">
        <f t="shared" si="14"/>
        <v>6.5</v>
      </c>
      <c r="AE22" s="58">
        <f t="shared" si="3"/>
        <v>0</v>
      </c>
      <c r="AF22" s="34">
        <f t="shared" si="4"/>
        <v>0</v>
      </c>
      <c r="AG22" s="58">
        <f t="shared" si="5"/>
        <v>0</v>
      </c>
      <c r="AH22" s="58">
        <f t="shared" si="0"/>
        <v>0</v>
      </c>
      <c r="AI22" s="64">
        <f t="shared" si="6"/>
        <v>-351.976491059</v>
      </c>
      <c r="AJ22" s="65"/>
      <c r="AK22" t="s">
        <v>263</v>
      </c>
      <c r="AL22" s="58">
        <f t="shared" si="7"/>
        <v>250</v>
      </c>
      <c r="AM22" s="58">
        <f t="shared" si="8"/>
        <v>114.5985</v>
      </c>
      <c r="AN22" s="58">
        <f t="shared" si="1"/>
        <v>0</v>
      </c>
      <c r="AO22" s="58">
        <f t="shared" si="9"/>
        <v>1846.07462156749</v>
      </c>
      <c r="AP22" s="58">
        <f t="shared" si="10"/>
        <v>2346.31320159628</v>
      </c>
      <c r="AQ22" s="58">
        <f t="shared" si="11"/>
        <v>135.4015</v>
      </c>
      <c r="AR22" s="58">
        <f t="shared" si="12"/>
        <v>0</v>
      </c>
    </row>
    <row r="23" spans="1:44">
      <c r="A23" s="35" t="s">
        <v>264</v>
      </c>
      <c r="B23" s="32">
        <v>7.9</v>
      </c>
      <c r="C23" s="34">
        <v>475.261448406325</v>
      </c>
      <c r="D23" s="34">
        <v>336.273064567941</v>
      </c>
      <c r="E23" s="34">
        <v>336.273064567941</v>
      </c>
      <c r="F23" s="34">
        <v>475.024549790776</v>
      </c>
      <c r="G23" s="34">
        <v>336.036165952393</v>
      </c>
      <c r="H23" s="34">
        <v>137.5985</v>
      </c>
      <c r="I23" s="34">
        <v>137.5985</v>
      </c>
      <c r="J23" s="51">
        <v>2645.72758099906</v>
      </c>
      <c r="K23" s="12">
        <v>1.8063229220403</v>
      </c>
      <c r="L23" s="49">
        <v>7.04336995953323</v>
      </c>
      <c r="M23" s="12">
        <v>7.08718373774024</v>
      </c>
      <c r="N23" s="52">
        <v>0.5173235204864</v>
      </c>
      <c r="O23">
        <v>0</v>
      </c>
      <c r="P23">
        <v>8.8</v>
      </c>
      <c r="Q23" s="57">
        <v>1.3635</v>
      </c>
      <c r="R23" s="57">
        <v>0.691150383789754</v>
      </c>
      <c r="S23" s="34">
        <v>217.201937884305</v>
      </c>
      <c r="T23" s="34">
        <v>639.903976880803</v>
      </c>
      <c r="U23" s="34">
        <v>120.245353272143</v>
      </c>
      <c r="V23" s="34">
        <v>2794.58753962713</v>
      </c>
      <c r="W23" s="34">
        <v>112.4015</v>
      </c>
      <c r="Y23" s="49">
        <f t="shared" si="13"/>
        <v>-0.00339137542932821</v>
      </c>
      <c r="AC23" s="34">
        <f t="shared" si="2"/>
        <v>137.5985</v>
      </c>
      <c r="AD23">
        <f t="shared" si="14"/>
        <v>6.5</v>
      </c>
      <c r="AE23" s="58">
        <f t="shared" si="3"/>
        <v>0</v>
      </c>
      <c r="AF23" s="34">
        <f t="shared" si="4"/>
        <v>0</v>
      </c>
      <c r="AG23" s="58">
        <f t="shared" si="5"/>
        <v>0</v>
      </c>
      <c r="AH23" s="58">
        <f t="shared" si="0"/>
        <v>0</v>
      </c>
      <c r="AI23" s="64">
        <f t="shared" si="6"/>
        <v>-336.036165952393</v>
      </c>
      <c r="AJ23" s="65"/>
      <c r="AL23" s="58">
        <f t="shared" si="7"/>
        <v>250</v>
      </c>
      <c r="AM23" s="58">
        <f t="shared" si="8"/>
        <v>112.4015</v>
      </c>
      <c r="AN23" s="58">
        <f t="shared" si="1"/>
        <v>0</v>
      </c>
      <c r="AO23" s="58">
        <f t="shared" si="9"/>
        <v>1855.57783179299</v>
      </c>
      <c r="AP23" s="58">
        <f t="shared" si="10"/>
        <v>2355.81641182178</v>
      </c>
      <c r="AQ23" s="58">
        <f t="shared" si="11"/>
        <v>137.5985</v>
      </c>
      <c r="AR23" s="58">
        <f t="shared" si="12"/>
        <v>0</v>
      </c>
    </row>
    <row r="24" spans="1:45">
      <c r="A24" s="35" t="s">
        <v>265</v>
      </c>
      <c r="B24" s="32">
        <v>7.82</v>
      </c>
      <c r="C24" s="34">
        <v>460.140800228433</v>
      </c>
      <c r="D24" s="34">
        <v>318.906961844594</v>
      </c>
      <c r="E24" s="34">
        <v>318.906961844594</v>
      </c>
      <c r="F24" s="34">
        <v>460.140800228433</v>
      </c>
      <c r="G24" s="34">
        <v>318.906961844594</v>
      </c>
      <c r="H24" s="34">
        <v>139.8215</v>
      </c>
      <c r="I24" s="34">
        <v>139.8215</v>
      </c>
      <c r="J24" s="51">
        <v>2678.71327207501</v>
      </c>
      <c r="K24" s="12">
        <v>1.78279943023449</v>
      </c>
      <c r="L24" s="49">
        <v>7.09268504497027</v>
      </c>
      <c r="M24" s="12">
        <v>7.13173755072884</v>
      </c>
      <c r="N24" s="52">
        <v>0.5173235204864</v>
      </c>
      <c r="O24">
        <v>0</v>
      </c>
      <c r="P24">
        <v>8.8</v>
      </c>
      <c r="Q24" s="57">
        <v>1.341</v>
      </c>
      <c r="R24" s="57">
        <v>0.679369411338793</v>
      </c>
      <c r="S24" s="34">
        <v>215.002424589274</v>
      </c>
      <c r="T24" s="34">
        <v>656.89416597809</v>
      </c>
      <c r="U24" s="34">
        <v>120.598212531959</v>
      </c>
      <c r="V24" s="34">
        <v>2738.21000004376</v>
      </c>
      <c r="W24" s="34">
        <v>110.1785</v>
      </c>
      <c r="Y24" s="49">
        <f t="shared" si="13"/>
        <v>-0.00550130723003672</v>
      </c>
      <c r="AC24" s="34">
        <f t="shared" si="2"/>
        <v>139.8215</v>
      </c>
      <c r="AD24">
        <f t="shared" si="14"/>
        <v>6.5</v>
      </c>
      <c r="AE24" s="58">
        <f t="shared" si="3"/>
        <v>0</v>
      </c>
      <c r="AF24" s="34">
        <f t="shared" si="4"/>
        <v>0</v>
      </c>
      <c r="AG24" s="58">
        <f t="shared" si="5"/>
        <v>0</v>
      </c>
      <c r="AH24" s="58">
        <f t="shared" si="0"/>
        <v>0</v>
      </c>
      <c r="AI24" s="64">
        <f t="shared" si="6"/>
        <v>-318.906961844594</v>
      </c>
      <c r="AJ24" s="65"/>
      <c r="AK24" s="1"/>
      <c r="AL24" s="58">
        <f t="shared" si="7"/>
        <v>250</v>
      </c>
      <c r="AM24" s="58">
        <f t="shared" si="8"/>
        <v>110.1785</v>
      </c>
      <c r="AN24" s="58">
        <f t="shared" si="1"/>
        <v>0</v>
      </c>
      <c r="AO24" s="58">
        <f t="shared" si="9"/>
        <v>1864.66302596736</v>
      </c>
      <c r="AP24" s="58">
        <f t="shared" si="10"/>
        <v>2364.90160599614</v>
      </c>
      <c r="AQ24" s="58">
        <f t="shared" si="11"/>
        <v>139.8215</v>
      </c>
      <c r="AR24" s="58">
        <f t="shared" si="12"/>
        <v>0</v>
      </c>
      <c r="AS24" s="1"/>
    </row>
    <row r="25" spans="1:44">
      <c r="A25" s="35" t="s">
        <v>266</v>
      </c>
      <c r="B25" s="32">
        <v>7.62</v>
      </c>
      <c r="C25" s="34">
        <v>423.672084805654</v>
      </c>
      <c r="D25" s="34">
        <v>280.265014098583</v>
      </c>
      <c r="E25" s="34">
        <v>280.265014098583</v>
      </c>
      <c r="F25" s="34">
        <v>419.296753050709</v>
      </c>
      <c r="G25" s="34">
        <v>275.889682343638</v>
      </c>
      <c r="H25" s="34">
        <v>141.973</v>
      </c>
      <c r="I25" s="34">
        <v>141.973</v>
      </c>
      <c r="J25" s="51">
        <v>2707.00933099307</v>
      </c>
      <c r="K25" s="12">
        <v>1.72577968653854</v>
      </c>
      <c r="L25" s="49">
        <v>7.13561313439127</v>
      </c>
      <c r="M25" s="12">
        <v>7.16988236846768</v>
      </c>
      <c r="N25" s="52">
        <v>0.51128358515672</v>
      </c>
      <c r="O25">
        <v>0.2</v>
      </c>
      <c r="P25">
        <v>8.8</v>
      </c>
      <c r="Q25" s="57">
        <v>1.1835</v>
      </c>
      <c r="R25" s="57">
        <v>0.589048622548086</v>
      </c>
      <c r="S25" s="34">
        <v>209.503641351697</v>
      </c>
      <c r="T25" s="34">
        <v>684.508726348729</v>
      </c>
      <c r="U25" s="34">
        <v>121.396516012949</v>
      </c>
      <c r="V25" s="34">
        <v>2272.6326208094</v>
      </c>
      <c r="W25" s="34">
        <v>108.027</v>
      </c>
      <c r="Y25" s="49">
        <f t="shared" si="13"/>
        <v>-0.00387558366243557</v>
      </c>
      <c r="AC25" s="34">
        <f t="shared" si="2"/>
        <v>141.973</v>
      </c>
      <c r="AD25">
        <f t="shared" si="14"/>
        <v>6.5</v>
      </c>
      <c r="AE25" s="58">
        <f t="shared" si="3"/>
        <v>0</v>
      </c>
      <c r="AF25" s="34">
        <f t="shared" si="4"/>
        <v>0</v>
      </c>
      <c r="AG25" s="58">
        <f t="shared" si="5"/>
        <v>0</v>
      </c>
      <c r="AH25" s="58">
        <f t="shared" si="0"/>
        <v>0</v>
      </c>
      <c r="AI25" s="64">
        <f t="shared" si="6"/>
        <v>-275.889682343638</v>
      </c>
      <c r="AJ25" s="65"/>
      <c r="AL25" s="58">
        <f t="shared" si="7"/>
        <v>250</v>
      </c>
      <c r="AM25" s="58">
        <f t="shared" si="8"/>
        <v>108.027</v>
      </c>
      <c r="AN25" s="58">
        <f t="shared" si="1"/>
        <v>0</v>
      </c>
      <c r="AO25" s="58">
        <f t="shared" si="9"/>
        <v>1873.34421083752</v>
      </c>
      <c r="AP25" s="58">
        <f t="shared" si="10"/>
        <v>2373.58279086631</v>
      </c>
      <c r="AQ25" s="58">
        <f t="shared" si="11"/>
        <v>141.973</v>
      </c>
      <c r="AR25" s="58">
        <f t="shared" si="12"/>
        <v>0</v>
      </c>
    </row>
    <row r="26" spans="1:44">
      <c r="A26" s="35" t="s">
        <v>267</v>
      </c>
      <c r="B26" s="32">
        <v>7.61</v>
      </c>
      <c r="C26" s="34">
        <v>421.898011921333</v>
      </c>
      <c r="D26" s="34">
        <v>276.501547274869</v>
      </c>
      <c r="E26" s="34">
        <v>276.501547274869</v>
      </c>
      <c r="F26" s="34">
        <v>420.23049047501</v>
      </c>
      <c r="G26" s="34">
        <v>274.834025828545</v>
      </c>
      <c r="H26" s="34">
        <v>143.9425</v>
      </c>
      <c r="I26" s="34">
        <v>143.9425</v>
      </c>
      <c r="J26" s="51">
        <v>2735.16560558503</v>
      </c>
      <c r="K26" s="12">
        <v>1.72042476984634</v>
      </c>
      <c r="L26" s="49">
        <v>7.17492604794943</v>
      </c>
      <c r="M26" s="12">
        <v>7.20777104208142</v>
      </c>
      <c r="N26" s="52">
        <v>0.514295357862504</v>
      </c>
      <c r="O26">
        <v>0.1</v>
      </c>
      <c r="P26">
        <v>8.8</v>
      </c>
      <c r="Q26" s="57">
        <v>1.1745</v>
      </c>
      <c r="R26" s="57">
        <v>0.585121631731099</v>
      </c>
      <c r="S26" s="34">
        <v>209.228702189818</v>
      </c>
      <c r="T26" s="34">
        <v>694.916438924126</v>
      </c>
      <c r="U26" s="34">
        <v>121.614560460266</v>
      </c>
      <c r="V26" s="34">
        <v>2259.87763955565</v>
      </c>
      <c r="W26" s="34">
        <v>106.0575</v>
      </c>
      <c r="Y26" s="49">
        <f t="shared" si="13"/>
        <v>-0.0050436794817541</v>
      </c>
      <c r="AC26" s="34">
        <f t="shared" si="2"/>
        <v>143.9425</v>
      </c>
      <c r="AD26">
        <f t="shared" si="14"/>
        <v>6.5</v>
      </c>
      <c r="AE26" s="58">
        <f t="shared" si="3"/>
        <v>0</v>
      </c>
      <c r="AF26" s="34">
        <f t="shared" si="4"/>
        <v>0</v>
      </c>
      <c r="AG26" s="58">
        <f t="shared" si="5"/>
        <v>0</v>
      </c>
      <c r="AH26" s="58">
        <f t="shared" si="0"/>
        <v>0</v>
      </c>
      <c r="AI26" s="64">
        <f t="shared" si="6"/>
        <v>-274.834025828545</v>
      </c>
      <c r="AJ26" s="65"/>
      <c r="AL26" s="58">
        <f t="shared" si="7"/>
        <v>250</v>
      </c>
      <c r="AM26" s="58">
        <f t="shared" si="8"/>
        <v>106.0575</v>
      </c>
      <c r="AN26" s="58">
        <f t="shared" si="1"/>
        <v>0</v>
      </c>
      <c r="AO26" s="58">
        <f t="shared" si="9"/>
        <v>1881.65373978333</v>
      </c>
      <c r="AP26" s="58">
        <f t="shared" si="10"/>
        <v>2381.89231981212</v>
      </c>
      <c r="AQ26" s="58">
        <f t="shared" si="11"/>
        <v>143.9425</v>
      </c>
      <c r="AR26" s="58">
        <f t="shared" si="12"/>
        <v>0</v>
      </c>
    </row>
    <row r="27" spans="1:45">
      <c r="A27" s="35" t="s">
        <v>268</v>
      </c>
      <c r="B27" s="32">
        <v>7.71</v>
      </c>
      <c r="C27" s="34">
        <v>439.849286402643</v>
      </c>
      <c r="D27" s="34">
        <v>289.994740948098</v>
      </c>
      <c r="E27" s="34">
        <v>289.994740948098</v>
      </c>
      <c r="F27" s="34">
        <v>439.227845547004</v>
      </c>
      <c r="G27" s="34">
        <v>289.373300092459</v>
      </c>
      <c r="H27" s="34">
        <v>148.356</v>
      </c>
      <c r="I27" s="34">
        <v>148.356</v>
      </c>
      <c r="J27" s="51">
        <v>2764.87150914111</v>
      </c>
      <c r="K27" s="12">
        <v>1.74379033612942</v>
      </c>
      <c r="L27" s="49">
        <v>7.1926387809344</v>
      </c>
      <c r="M27" s="12">
        <v>7.24767255386722</v>
      </c>
      <c r="N27" s="52">
        <v>0.5173235204864</v>
      </c>
      <c r="O27">
        <v>0</v>
      </c>
      <c r="P27">
        <v>8.8</v>
      </c>
      <c r="Q27" s="57">
        <v>1.215</v>
      </c>
      <c r="R27" s="57">
        <v>0.608683576633022</v>
      </c>
      <c r="S27" s="34">
        <v>211.978093808606</v>
      </c>
      <c r="T27" s="34">
        <v>706.934111738207</v>
      </c>
      <c r="U27" s="34">
        <v>121.561686297173</v>
      </c>
      <c r="V27" s="34">
        <v>2380.46467523533</v>
      </c>
      <c r="W27" s="34">
        <v>101.644</v>
      </c>
      <c r="Y27" s="49">
        <f t="shared" si="13"/>
        <v>0.0151322611470155</v>
      </c>
      <c r="AC27" s="34">
        <f t="shared" si="2"/>
        <v>148.356</v>
      </c>
      <c r="AD27">
        <f t="shared" si="14"/>
        <v>6.5</v>
      </c>
      <c r="AE27" s="58">
        <f t="shared" si="3"/>
        <v>0</v>
      </c>
      <c r="AF27" s="34">
        <f t="shared" si="4"/>
        <v>0</v>
      </c>
      <c r="AG27" s="58">
        <f t="shared" si="5"/>
        <v>0</v>
      </c>
      <c r="AH27" s="58">
        <f t="shared" si="0"/>
        <v>0</v>
      </c>
      <c r="AI27" s="64">
        <f t="shared" si="6"/>
        <v>-289.373300092459</v>
      </c>
      <c r="AJ27" s="65"/>
      <c r="AK27" s="1"/>
      <c r="AL27" s="58">
        <f t="shared" si="7"/>
        <v>250</v>
      </c>
      <c r="AM27" s="58">
        <f t="shared" si="8"/>
        <v>101.644</v>
      </c>
      <c r="AN27" s="58">
        <f t="shared" si="1"/>
        <v>0</v>
      </c>
      <c r="AO27" s="58">
        <f t="shared" si="9"/>
        <v>1889.18613775108</v>
      </c>
      <c r="AP27" s="58">
        <f t="shared" si="10"/>
        <v>2389.42471777987</v>
      </c>
      <c r="AQ27" s="58">
        <f t="shared" si="11"/>
        <v>148.356</v>
      </c>
      <c r="AR27" s="58">
        <f t="shared" si="12"/>
        <v>0</v>
      </c>
      <c r="AS27" s="1"/>
    </row>
    <row r="28" spans="1:44">
      <c r="A28" s="35" t="s">
        <v>269</v>
      </c>
      <c r="B28" s="32">
        <v>7.65</v>
      </c>
      <c r="C28" s="34">
        <v>429.022302785554</v>
      </c>
      <c r="D28" s="34">
        <v>277.651090664342</v>
      </c>
      <c r="E28" s="34">
        <v>277.651090664342</v>
      </c>
      <c r="F28" s="34">
        <v>419.251787709301</v>
      </c>
      <c r="G28" s="34">
        <v>267.880575588088</v>
      </c>
      <c r="H28" s="34">
        <v>149.8575</v>
      </c>
      <c r="I28" s="34">
        <v>149.8575</v>
      </c>
      <c r="J28" s="51">
        <v>2792.22199788384</v>
      </c>
      <c r="K28" s="12">
        <v>1.72330199580185</v>
      </c>
      <c r="L28" s="49">
        <v>7.24560968995334</v>
      </c>
      <c r="M28" s="12">
        <v>7.28434516434399</v>
      </c>
      <c r="N28" s="52">
        <v>0.505299649350665</v>
      </c>
      <c r="O28">
        <v>0.4</v>
      </c>
      <c r="P28">
        <v>8.8</v>
      </c>
      <c r="Q28" s="57">
        <v>1.143</v>
      </c>
      <c r="R28" s="57">
        <v>0.56941366846315</v>
      </c>
      <c r="S28" s="34">
        <v>210.328458837333</v>
      </c>
      <c r="T28" s="34">
        <v>719.689636666247</v>
      </c>
      <c r="U28" s="34">
        <v>122.049680990166</v>
      </c>
      <c r="V28" s="34">
        <v>2194.84863389091</v>
      </c>
      <c r="W28" s="34">
        <v>100.1425</v>
      </c>
      <c r="Y28" s="49">
        <f t="shared" si="13"/>
        <v>0.002062863913876</v>
      </c>
      <c r="AC28" s="34">
        <f t="shared" si="2"/>
        <v>149.8575</v>
      </c>
      <c r="AD28">
        <f t="shared" si="14"/>
        <v>6.5</v>
      </c>
      <c r="AE28" s="58">
        <f t="shared" si="3"/>
        <v>0</v>
      </c>
      <c r="AF28" s="34">
        <f t="shared" si="4"/>
        <v>0</v>
      </c>
      <c r="AG28" s="58">
        <f t="shared" si="5"/>
        <v>0</v>
      </c>
      <c r="AH28" s="58">
        <f t="shared" si="0"/>
        <v>0</v>
      </c>
      <c r="AI28" s="64">
        <f t="shared" si="6"/>
        <v>-267.880575588088</v>
      </c>
      <c r="AJ28" s="65"/>
      <c r="AK28" t="s">
        <v>270</v>
      </c>
      <c r="AL28" s="58">
        <f t="shared" si="7"/>
        <v>250</v>
      </c>
      <c r="AM28" s="58">
        <f t="shared" si="8"/>
        <v>100.1425</v>
      </c>
      <c r="AN28" s="58">
        <f t="shared" si="1"/>
        <v>0</v>
      </c>
      <c r="AO28" s="58">
        <f>MAX(0,MIN($AP$2,AO27*$AO$1+IF(AM28&gt;0,AM28*$AP$1,AM28/$AP$1)/6))</f>
        <v>1894.76158206233</v>
      </c>
      <c r="AP28" s="58">
        <f t="shared" si="10"/>
        <v>2395.00016209111</v>
      </c>
      <c r="AQ28" s="58">
        <f t="shared" si="11"/>
        <v>149.8575</v>
      </c>
      <c r="AR28" s="58">
        <f t="shared" si="12"/>
        <v>0</v>
      </c>
    </row>
    <row r="29" spans="1:44">
      <c r="A29" s="35" t="s">
        <v>271</v>
      </c>
      <c r="B29" s="32">
        <v>7.73</v>
      </c>
      <c r="C29" s="34">
        <v>443.495956026698</v>
      </c>
      <c r="D29" s="34">
        <v>285.092925723668</v>
      </c>
      <c r="E29" s="34">
        <v>285.092925723668</v>
      </c>
      <c r="F29" s="34">
        <v>443.495956026698</v>
      </c>
      <c r="G29" s="34">
        <v>285.092925723668</v>
      </c>
      <c r="H29" s="34">
        <v>156.819</v>
      </c>
      <c r="I29" s="34">
        <v>156.819</v>
      </c>
      <c r="J29" s="51">
        <v>2821.4121057699</v>
      </c>
      <c r="K29" s="12">
        <v>1.74169983825557</v>
      </c>
      <c r="L29" s="49">
        <v>7.27530617231506</v>
      </c>
      <c r="M29" s="12">
        <v>7.32341632312672</v>
      </c>
      <c r="N29" s="52">
        <v>0.5173235204864</v>
      </c>
      <c r="O29">
        <v>0</v>
      </c>
      <c r="P29">
        <v>8.8</v>
      </c>
      <c r="Q29" s="57">
        <v>1.197</v>
      </c>
      <c r="R29" s="57">
        <v>0.600829594999048</v>
      </c>
      <c r="S29" s="34">
        <v>212.527972132364</v>
      </c>
      <c r="T29" s="34">
        <v>745.327914785615</v>
      </c>
      <c r="U29" s="34">
        <v>122.023305890196</v>
      </c>
      <c r="V29" s="34">
        <v>2354.93304722847</v>
      </c>
      <c r="W29" s="34">
        <v>93.181</v>
      </c>
      <c r="Y29" s="49">
        <f t="shared" si="13"/>
        <v>0.009038992028926</v>
      </c>
      <c r="AC29" s="34">
        <f t="shared" si="2"/>
        <v>156.819</v>
      </c>
      <c r="AD29">
        <f t="shared" si="14"/>
        <v>6.5</v>
      </c>
      <c r="AE29" s="58">
        <f t="shared" si="3"/>
        <v>0</v>
      </c>
      <c r="AF29" s="34">
        <f t="shared" si="4"/>
        <v>0</v>
      </c>
      <c r="AG29" s="58">
        <f t="shared" si="5"/>
        <v>0</v>
      </c>
      <c r="AH29" s="58">
        <f t="shared" si="0"/>
        <v>0</v>
      </c>
      <c r="AI29" s="64">
        <f t="shared" si="6"/>
        <v>-285.092925723668</v>
      </c>
      <c r="AJ29" s="65"/>
      <c r="AL29" s="58">
        <f t="shared" si="7"/>
        <v>250</v>
      </c>
      <c r="AM29" s="58">
        <f t="shared" si="8"/>
        <v>93.181</v>
      </c>
      <c r="AN29" s="58">
        <f t="shared" si="1"/>
        <v>0</v>
      </c>
      <c r="AO29" s="58">
        <f t="shared" ref="AO29:AO92" si="15">MAX(0,MIN($AP$2,AO28*$AO$1+IF(AM29&gt;0,AM29*$AP$1,AM29/$AP$1)/6))</f>
        <v>1899.26492415201</v>
      </c>
      <c r="AP29" s="58">
        <f t="shared" si="10"/>
        <v>2399.5035041808</v>
      </c>
      <c r="AQ29" s="58">
        <f t="shared" si="11"/>
        <v>156.819</v>
      </c>
      <c r="AR29" s="58">
        <f t="shared" si="12"/>
        <v>0</v>
      </c>
    </row>
    <row r="30" spans="1:45">
      <c r="A30" s="35" t="s">
        <v>272</v>
      </c>
      <c r="B30" s="32">
        <v>7.66</v>
      </c>
      <c r="C30" s="34">
        <v>430.815062283613</v>
      </c>
      <c r="D30" s="34">
        <v>261.092840061391</v>
      </c>
      <c r="E30" s="34">
        <v>261.092840061391</v>
      </c>
      <c r="F30" s="34">
        <v>430.625059938838</v>
      </c>
      <c r="G30" s="34">
        <v>260.902837716615</v>
      </c>
      <c r="H30" s="34">
        <v>168.025</v>
      </c>
      <c r="I30" s="34">
        <v>168.025</v>
      </c>
      <c r="J30" s="51">
        <v>2847.95471523339</v>
      </c>
      <c r="K30" s="12">
        <v>1.71969205427694</v>
      </c>
      <c r="L30" s="49">
        <v>7.31558419207961</v>
      </c>
      <c r="M30" s="12">
        <v>7.35888337923219</v>
      </c>
      <c r="N30" s="52">
        <v>0.5173235204864</v>
      </c>
      <c r="O30">
        <v>0</v>
      </c>
      <c r="P30">
        <v>8.8</v>
      </c>
      <c r="Q30" s="57">
        <v>1.1115</v>
      </c>
      <c r="R30" s="57">
        <v>0.553705705195201</v>
      </c>
      <c r="S30" s="34">
        <v>210.603397999212</v>
      </c>
      <c r="T30" s="34">
        <v>805.885488242963</v>
      </c>
      <c r="U30" s="34">
        <v>122.465762097018</v>
      </c>
      <c r="V30" s="34">
        <v>2130.41451952855</v>
      </c>
      <c r="W30" s="34">
        <v>81.975</v>
      </c>
      <c r="Y30" s="49">
        <f t="shared" si="13"/>
        <v>0.00783213104711145</v>
      </c>
      <c r="AC30" s="34">
        <f t="shared" si="2"/>
        <v>168.025</v>
      </c>
      <c r="AD30">
        <f t="shared" si="14"/>
        <v>6.5</v>
      </c>
      <c r="AE30" s="58">
        <f t="shared" si="3"/>
        <v>0</v>
      </c>
      <c r="AF30" s="34">
        <f t="shared" si="4"/>
        <v>0</v>
      </c>
      <c r="AG30" s="58">
        <f t="shared" si="5"/>
        <v>0</v>
      </c>
      <c r="AH30" s="58">
        <f t="shared" si="0"/>
        <v>0</v>
      </c>
      <c r="AI30" s="64">
        <f t="shared" si="6"/>
        <v>-260.902837716615</v>
      </c>
      <c r="AJ30" s="65"/>
      <c r="AK30" s="1"/>
      <c r="AL30" s="58">
        <f t="shared" si="7"/>
        <v>250</v>
      </c>
      <c r="AM30" s="58">
        <f t="shared" si="8"/>
        <v>81.975</v>
      </c>
      <c r="AN30" s="58">
        <f t="shared" si="1"/>
        <v>0</v>
      </c>
      <c r="AO30" s="58">
        <f t="shared" si="15"/>
        <v>1902.06484953125</v>
      </c>
      <c r="AP30" s="58">
        <f t="shared" si="10"/>
        <v>2402.30342956004</v>
      </c>
      <c r="AQ30" s="58">
        <f t="shared" si="11"/>
        <v>168.025</v>
      </c>
      <c r="AR30" s="58">
        <f t="shared" si="12"/>
        <v>0</v>
      </c>
      <c r="AS30" s="1"/>
    </row>
    <row r="31" spans="1:44">
      <c r="A31" s="35" t="s">
        <v>273</v>
      </c>
      <c r="B31" s="32">
        <v>7.66</v>
      </c>
      <c r="C31" s="34">
        <v>430.815062283613</v>
      </c>
      <c r="D31" s="34">
        <v>235.158496627048</v>
      </c>
      <c r="E31" s="34">
        <v>235.158496627048</v>
      </c>
      <c r="F31" s="34">
        <v>422.94618528656</v>
      </c>
      <c r="G31" s="34">
        <v>227.289619629994</v>
      </c>
      <c r="H31" s="34">
        <v>193.7</v>
      </c>
      <c r="I31" s="34">
        <v>193.7</v>
      </c>
      <c r="J31" s="51">
        <v>2870.83127680841</v>
      </c>
      <c r="K31" s="12">
        <v>1.71237115119921</v>
      </c>
      <c r="L31" s="49">
        <v>7.3615316091266</v>
      </c>
      <c r="M31" s="12">
        <v>7.38940602129438</v>
      </c>
      <c r="N31" s="52">
        <v>0.508285805877957</v>
      </c>
      <c r="O31">
        <v>0.3</v>
      </c>
      <c r="P31">
        <v>8.8</v>
      </c>
      <c r="Q31" s="57">
        <v>0.9945</v>
      </c>
      <c r="R31" s="57">
        <v>0.490873852123405</v>
      </c>
      <c r="S31" s="34">
        <v>210.603397999212</v>
      </c>
      <c r="T31" s="34">
        <v>929.028531900979</v>
      </c>
      <c r="U31" s="34">
        <v>122.989340162454</v>
      </c>
      <c r="V31" s="34">
        <v>1848.04324773003</v>
      </c>
      <c r="W31" s="34">
        <v>56.3</v>
      </c>
      <c r="Y31" s="49">
        <f t="shared" si="13"/>
        <v>-0.00264822989441349</v>
      </c>
      <c r="AC31" s="34">
        <f t="shared" si="2"/>
        <v>193.7</v>
      </c>
      <c r="AD31">
        <f t="shared" si="14"/>
        <v>6.5</v>
      </c>
      <c r="AE31" s="58">
        <f t="shared" si="3"/>
        <v>0</v>
      </c>
      <c r="AF31" s="34">
        <f t="shared" si="4"/>
        <v>0</v>
      </c>
      <c r="AG31" s="58">
        <f t="shared" si="5"/>
        <v>0</v>
      </c>
      <c r="AH31" s="58">
        <f t="shared" si="0"/>
        <v>0</v>
      </c>
      <c r="AI31" s="64">
        <f t="shared" si="6"/>
        <v>-227.289619629994</v>
      </c>
      <c r="AJ31" s="65"/>
      <c r="AL31" s="58">
        <f t="shared" si="7"/>
        <v>250</v>
      </c>
      <c r="AM31" s="58">
        <f t="shared" si="8"/>
        <v>56.3</v>
      </c>
      <c r="AN31" s="58">
        <f t="shared" si="1"/>
        <v>0</v>
      </c>
      <c r="AO31" s="58">
        <f t="shared" si="15"/>
        <v>1900.9995252836</v>
      </c>
      <c r="AP31" s="58">
        <f t="shared" si="10"/>
        <v>2401.23810531239</v>
      </c>
      <c r="AQ31" s="58">
        <f t="shared" si="11"/>
        <v>193.7</v>
      </c>
      <c r="AR31" s="58">
        <f t="shared" si="12"/>
        <v>0</v>
      </c>
    </row>
    <row r="32" spans="1:44">
      <c r="A32" s="35" t="s">
        <v>274</v>
      </c>
      <c r="B32" s="32">
        <v>7.72</v>
      </c>
      <c r="C32" s="34">
        <v>441.670259383333</v>
      </c>
      <c r="D32" s="34">
        <v>240.853087666162</v>
      </c>
      <c r="E32" s="34">
        <v>240.853087666162</v>
      </c>
      <c r="F32" s="34">
        <v>441.670259383333</v>
      </c>
      <c r="G32" s="34">
        <v>240.853087666162</v>
      </c>
      <c r="H32" s="34">
        <v>198.809</v>
      </c>
      <c r="I32" s="34">
        <v>198.809</v>
      </c>
      <c r="J32" s="51">
        <v>2895.15588314533</v>
      </c>
      <c r="K32" s="12">
        <v>1.72589654590017</v>
      </c>
      <c r="L32" s="49">
        <v>7.39071676619525</v>
      </c>
      <c r="M32" s="12">
        <v>7.42181466295094</v>
      </c>
      <c r="N32" s="52">
        <v>0.5173235204864</v>
      </c>
      <c r="O32">
        <v>0</v>
      </c>
      <c r="P32">
        <v>8.8</v>
      </c>
      <c r="Q32" s="57">
        <v>1.044</v>
      </c>
      <c r="R32" s="57">
        <v>0.518362787842316</v>
      </c>
      <c r="S32" s="34">
        <v>212.253032970485</v>
      </c>
      <c r="T32" s="34">
        <v>946.12156493941</v>
      </c>
      <c r="U32" s="34">
        <v>122.981318593335</v>
      </c>
      <c r="V32" s="34">
        <v>1976.2048773012</v>
      </c>
      <c r="W32" s="34">
        <v>51.191</v>
      </c>
      <c r="Y32" s="49">
        <f t="shared" si="13"/>
        <v>-0.0013107449008638</v>
      </c>
      <c r="AC32" s="34">
        <f t="shared" si="2"/>
        <v>198.809</v>
      </c>
      <c r="AD32">
        <f t="shared" si="14"/>
        <v>6.5</v>
      </c>
      <c r="AE32" s="58">
        <f t="shared" si="3"/>
        <v>0</v>
      </c>
      <c r="AF32" s="34">
        <f t="shared" si="4"/>
        <v>0</v>
      </c>
      <c r="AG32" s="58">
        <f t="shared" si="5"/>
        <v>0</v>
      </c>
      <c r="AH32" s="58">
        <f t="shared" si="0"/>
        <v>0</v>
      </c>
      <c r="AI32" s="64">
        <f t="shared" si="6"/>
        <v>-240.853087666162</v>
      </c>
      <c r="AJ32" s="65"/>
      <c r="AL32" s="58">
        <f t="shared" si="7"/>
        <v>250</v>
      </c>
      <c r="AM32" s="58">
        <f t="shared" si="8"/>
        <v>51.191</v>
      </c>
      <c r="AN32" s="58">
        <f t="shared" si="1"/>
        <v>0</v>
      </c>
      <c r="AO32" s="58">
        <f t="shared" si="15"/>
        <v>1899.17317765718</v>
      </c>
      <c r="AP32" s="58">
        <f t="shared" si="10"/>
        <v>2399.41175768597</v>
      </c>
      <c r="AQ32" s="58">
        <f t="shared" si="11"/>
        <v>198.809</v>
      </c>
      <c r="AR32" s="58">
        <f t="shared" si="12"/>
        <v>0</v>
      </c>
    </row>
    <row r="33" spans="1:45">
      <c r="A33" s="35" t="s">
        <v>275</v>
      </c>
      <c r="B33" s="32">
        <v>7.7</v>
      </c>
      <c r="C33" s="34">
        <v>438.033030965893</v>
      </c>
      <c r="D33" s="34">
        <v>229.389596622459</v>
      </c>
      <c r="E33" s="34">
        <v>229.389596622459</v>
      </c>
      <c r="F33" s="34">
        <v>438.033030965893</v>
      </c>
      <c r="G33" s="34">
        <v>229.389596622459</v>
      </c>
      <c r="H33" s="34">
        <v>206.557</v>
      </c>
      <c r="I33" s="34">
        <v>206.557</v>
      </c>
      <c r="J33" s="51">
        <v>2918.21581358068</v>
      </c>
      <c r="K33" s="12">
        <v>1.71758726459111</v>
      </c>
      <c r="L33" s="49">
        <v>7.4294110540306</v>
      </c>
      <c r="M33" s="12">
        <v>7.45249488940166</v>
      </c>
      <c r="N33" s="52">
        <v>0.5173235204864</v>
      </c>
      <c r="O33">
        <v>0</v>
      </c>
      <c r="P33">
        <v>8.8</v>
      </c>
      <c r="Q33" s="57">
        <v>0.999</v>
      </c>
      <c r="R33" s="57">
        <v>0.494800842940392</v>
      </c>
      <c r="S33" s="34">
        <v>211.703154646728</v>
      </c>
      <c r="T33" s="34">
        <v>985.547119935936</v>
      </c>
      <c r="U33" s="34">
        <v>123.256127366038</v>
      </c>
      <c r="V33" s="34">
        <v>1874.57540830032</v>
      </c>
      <c r="W33" s="34">
        <v>43.4429999999999</v>
      </c>
      <c r="Y33" s="49">
        <f t="shared" si="13"/>
        <v>-0.00759639107966059</v>
      </c>
      <c r="AC33" s="34">
        <f t="shared" si="2"/>
        <v>206.557</v>
      </c>
      <c r="AD33">
        <f t="shared" si="14"/>
        <v>6.5</v>
      </c>
      <c r="AE33" s="58">
        <f t="shared" si="3"/>
        <v>0</v>
      </c>
      <c r="AF33" s="34">
        <f t="shared" si="4"/>
        <v>0</v>
      </c>
      <c r="AG33" s="58">
        <f t="shared" si="5"/>
        <v>0</v>
      </c>
      <c r="AH33" s="58">
        <f t="shared" si="0"/>
        <v>0</v>
      </c>
      <c r="AI33" s="64">
        <f t="shared" si="6"/>
        <v>-229.389596622459</v>
      </c>
      <c r="AJ33" s="65"/>
      <c r="AK33" s="1"/>
      <c r="AL33" s="58">
        <f t="shared" si="7"/>
        <v>250</v>
      </c>
      <c r="AM33" s="58">
        <f t="shared" si="8"/>
        <v>43.443</v>
      </c>
      <c r="AN33" s="58">
        <f t="shared" si="1"/>
        <v>0</v>
      </c>
      <c r="AO33" s="58">
        <f t="shared" si="15"/>
        <v>1896.19376176889</v>
      </c>
      <c r="AP33" s="58">
        <f t="shared" si="10"/>
        <v>2396.43234179768</v>
      </c>
      <c r="AQ33" s="58">
        <f t="shared" si="11"/>
        <v>206.557</v>
      </c>
      <c r="AR33" s="58">
        <f t="shared" si="12"/>
        <v>0</v>
      </c>
      <c r="AS33" s="1"/>
    </row>
    <row r="34" spans="1:44">
      <c r="A34" s="35" t="s">
        <v>276</v>
      </c>
      <c r="B34" s="32">
        <v>7.58</v>
      </c>
      <c r="C34" s="34">
        <v>416.603706933036</v>
      </c>
      <c r="D34" s="34">
        <v>196.568858448187</v>
      </c>
      <c r="E34" s="34">
        <v>196.568858448187</v>
      </c>
      <c r="F34" s="34">
        <v>416.03666774232</v>
      </c>
      <c r="G34" s="34">
        <v>196.001819257472</v>
      </c>
      <c r="H34" s="34">
        <v>217.8345</v>
      </c>
      <c r="I34" s="34">
        <v>217.8345</v>
      </c>
      <c r="J34" s="51">
        <v>2937.6370116305</v>
      </c>
      <c r="K34" s="12">
        <v>1.68629945784735</v>
      </c>
      <c r="L34" s="49">
        <v>7.43683242242952</v>
      </c>
      <c r="M34" s="12">
        <v>7.47830140471787</v>
      </c>
      <c r="N34" s="52">
        <v>0.5173235204864</v>
      </c>
      <c r="O34">
        <v>0</v>
      </c>
      <c r="P34">
        <v>8.8</v>
      </c>
      <c r="Q34" s="57">
        <v>0.873</v>
      </c>
      <c r="R34" s="57">
        <v>0.428041999051609</v>
      </c>
      <c r="S34" s="34">
        <v>208.403884704181</v>
      </c>
      <c r="T34" s="34">
        <v>1055.80972637423</v>
      </c>
      <c r="U34" s="34">
        <v>123.586521797392</v>
      </c>
      <c r="V34" s="34">
        <v>1585.94817951749</v>
      </c>
      <c r="W34" s="34">
        <v>32.1655</v>
      </c>
      <c r="Y34" s="49">
        <f t="shared" si="13"/>
        <v>0.0156624669721426</v>
      </c>
      <c r="AC34" s="34">
        <f t="shared" si="2"/>
        <v>217.8345</v>
      </c>
      <c r="AD34">
        <f t="shared" si="14"/>
        <v>6.5</v>
      </c>
      <c r="AE34" s="58">
        <f t="shared" si="3"/>
        <v>0</v>
      </c>
      <c r="AF34" s="34">
        <f t="shared" si="4"/>
        <v>0</v>
      </c>
      <c r="AG34" s="58">
        <f t="shared" si="5"/>
        <v>0</v>
      </c>
      <c r="AH34" s="58">
        <f t="shared" si="0"/>
        <v>0</v>
      </c>
      <c r="AI34" s="64">
        <f t="shared" si="6"/>
        <v>-196.001819257472</v>
      </c>
      <c r="AJ34" s="65"/>
      <c r="AK34" t="s">
        <v>277</v>
      </c>
      <c r="AL34" s="58">
        <f t="shared" si="7"/>
        <v>250</v>
      </c>
      <c r="AM34" s="58">
        <f t="shared" si="8"/>
        <v>32.1655</v>
      </c>
      <c r="AN34" s="58">
        <f t="shared" si="1"/>
        <v>0</v>
      </c>
      <c r="AO34" s="58">
        <f t="shared" si="15"/>
        <v>1891.53761796005</v>
      </c>
      <c r="AP34" s="58">
        <f t="shared" si="10"/>
        <v>2391.77619798884</v>
      </c>
      <c r="AQ34" s="58">
        <f t="shared" si="11"/>
        <v>217.8345</v>
      </c>
      <c r="AR34" s="58">
        <f t="shared" si="12"/>
        <v>0</v>
      </c>
    </row>
    <row r="35" spans="1:44">
      <c r="A35" s="35" t="s">
        <v>278</v>
      </c>
      <c r="B35" s="32">
        <v>7.56</v>
      </c>
      <c r="C35" s="34">
        <v>413.097370474049</v>
      </c>
      <c r="D35" s="34">
        <v>193.719087645766</v>
      </c>
      <c r="E35" s="34">
        <v>193.719087645766</v>
      </c>
      <c r="F35" s="34">
        <v>413.097370474049</v>
      </c>
      <c r="G35" s="34">
        <v>193.719087645766</v>
      </c>
      <c r="H35" s="34">
        <v>217.1845</v>
      </c>
      <c r="I35" s="34">
        <v>217.1845</v>
      </c>
      <c r="J35" s="51">
        <v>2956.79253487624</v>
      </c>
      <c r="K35" s="12">
        <v>1.67950918003267</v>
      </c>
      <c r="L35" s="49">
        <v>7.47904719223262</v>
      </c>
      <c r="M35" s="12">
        <v>7.50372596597552</v>
      </c>
      <c r="N35" s="52">
        <v>0.5173235204864</v>
      </c>
      <c r="O35">
        <v>0</v>
      </c>
      <c r="P35">
        <v>8.8</v>
      </c>
      <c r="Q35" s="57">
        <v>0.864</v>
      </c>
      <c r="R35" s="57">
        <v>0.424115008234622</v>
      </c>
      <c r="S35" s="34">
        <v>207.854006380423</v>
      </c>
      <c r="T35" s="34">
        <v>1055.4440910163</v>
      </c>
      <c r="U35" s="34">
        <v>123.75877955986</v>
      </c>
      <c r="V35" s="34">
        <v>1574.17382761169</v>
      </c>
      <c r="W35" s="34">
        <v>32.8155</v>
      </c>
      <c r="Y35" s="49">
        <f t="shared" si="13"/>
        <v>-0.000745787514750518</v>
      </c>
      <c r="AC35" s="34">
        <f t="shared" si="2"/>
        <v>217.1845</v>
      </c>
      <c r="AD35">
        <f t="shared" si="14"/>
        <v>6.5</v>
      </c>
      <c r="AE35" s="58">
        <f t="shared" si="3"/>
        <v>0</v>
      </c>
      <c r="AF35" s="34">
        <f t="shared" si="4"/>
        <v>0</v>
      </c>
      <c r="AG35" s="58">
        <f t="shared" si="5"/>
        <v>0</v>
      </c>
      <c r="AH35" s="58">
        <f t="shared" si="0"/>
        <v>0</v>
      </c>
      <c r="AI35" s="64">
        <f t="shared" si="6"/>
        <v>-193.719087645766</v>
      </c>
      <c r="AJ35" s="65"/>
      <c r="AL35" s="58">
        <f t="shared" si="7"/>
        <v>250</v>
      </c>
      <c r="AM35" s="58">
        <f t="shared" si="8"/>
        <v>32.8155</v>
      </c>
      <c r="AN35" s="58">
        <f t="shared" si="1"/>
        <v>0</v>
      </c>
      <c r="AO35" s="58">
        <f t="shared" si="15"/>
        <v>1887.00225487025</v>
      </c>
      <c r="AP35" s="58">
        <f t="shared" si="10"/>
        <v>2387.24083489904</v>
      </c>
      <c r="AQ35" s="58">
        <f t="shared" si="11"/>
        <v>217.1845</v>
      </c>
      <c r="AR35" s="58">
        <f t="shared" si="12"/>
        <v>0</v>
      </c>
    </row>
    <row r="36" spans="1:45">
      <c r="A36" s="35" t="s">
        <v>279</v>
      </c>
      <c r="B36" s="32">
        <v>7.8</v>
      </c>
      <c r="C36" s="34">
        <v>456.408609058786</v>
      </c>
      <c r="D36" s="34">
        <v>251.566689866867</v>
      </c>
      <c r="E36" s="34">
        <v>251.566689866867</v>
      </c>
      <c r="F36" s="34">
        <v>456.408609058786</v>
      </c>
      <c r="G36" s="34">
        <v>251.566689866867</v>
      </c>
      <c r="H36" s="34">
        <v>202.7935</v>
      </c>
      <c r="I36" s="34">
        <v>202.7935</v>
      </c>
      <c r="J36" s="51">
        <v>2982.19667953515</v>
      </c>
      <c r="K36" s="12">
        <v>1.73837484774664</v>
      </c>
      <c r="L36" s="49">
        <v>7.50143309014294</v>
      </c>
      <c r="M36" s="12">
        <v>7.53740015267541</v>
      </c>
      <c r="N36" s="52">
        <v>0.5173235204864</v>
      </c>
      <c r="O36">
        <v>0</v>
      </c>
      <c r="P36">
        <v>8.8</v>
      </c>
      <c r="Q36" s="57">
        <v>1.089</v>
      </c>
      <c r="R36" s="57">
        <v>0.545851723561227</v>
      </c>
      <c r="S36" s="34">
        <v>214.452546265516</v>
      </c>
      <c r="T36" s="34">
        <v>955.185297442456</v>
      </c>
      <c r="U36" s="34">
        <v>123.363811058069</v>
      </c>
      <c r="V36" s="34">
        <v>2121.02517553129</v>
      </c>
      <c r="W36" s="34">
        <v>47.2065</v>
      </c>
      <c r="Y36" s="49">
        <f t="shared" si="13"/>
        <v>0.0022928758325742</v>
      </c>
      <c r="AC36" s="34">
        <f t="shared" si="2"/>
        <v>202.7935</v>
      </c>
      <c r="AD36">
        <f t="shared" si="14"/>
        <v>6.5</v>
      </c>
      <c r="AE36" s="58">
        <f t="shared" si="3"/>
        <v>0</v>
      </c>
      <c r="AF36" s="34">
        <f t="shared" si="4"/>
        <v>0</v>
      </c>
      <c r="AG36" s="58">
        <f t="shared" si="5"/>
        <v>0</v>
      </c>
      <c r="AH36" s="58">
        <f t="shared" si="0"/>
        <v>0</v>
      </c>
      <c r="AI36" s="64">
        <f t="shared" si="6"/>
        <v>-251.566689866867</v>
      </c>
      <c r="AJ36" s="65"/>
      <c r="AK36" s="1"/>
      <c r="AL36" s="58">
        <f t="shared" si="7"/>
        <v>250</v>
      </c>
      <c r="AM36" s="58">
        <f t="shared" si="8"/>
        <v>47.2065</v>
      </c>
      <c r="AN36" s="58">
        <f t="shared" si="1"/>
        <v>0</v>
      </c>
      <c r="AO36" s="58">
        <f t="shared" si="15"/>
        <v>1884.6482185959</v>
      </c>
      <c r="AP36" s="58">
        <f t="shared" si="10"/>
        <v>2384.88679862469</v>
      </c>
      <c r="AQ36" s="58">
        <f t="shared" si="11"/>
        <v>202.7935</v>
      </c>
      <c r="AR36" s="58">
        <f t="shared" si="12"/>
        <v>0</v>
      </c>
      <c r="AS36" s="1"/>
    </row>
    <row r="37" spans="1:44">
      <c r="A37" s="35" t="s">
        <v>280</v>
      </c>
      <c r="B37" s="32">
        <v>7.81</v>
      </c>
      <c r="C37" s="34">
        <v>458.272315277969</v>
      </c>
      <c r="D37" s="34">
        <v>246.917264772918</v>
      </c>
      <c r="E37" s="34">
        <v>246.917264772918</v>
      </c>
      <c r="F37" s="34">
        <v>456.097668616959</v>
      </c>
      <c r="G37" s="34">
        <v>244.742618111909</v>
      </c>
      <c r="H37" s="34">
        <v>209.2415</v>
      </c>
      <c r="I37" s="34">
        <v>209.2415</v>
      </c>
      <c r="J37" s="51">
        <v>3006.8372956883</v>
      </c>
      <c r="K37" s="12">
        <v>1.73644540181355</v>
      </c>
      <c r="L37" s="49">
        <v>7.54153700149962</v>
      </c>
      <c r="M37" s="12">
        <v>7.5700147239778</v>
      </c>
      <c r="N37" s="52">
        <v>0.514295357862504</v>
      </c>
      <c r="O37">
        <v>0.1</v>
      </c>
      <c r="P37">
        <v>8.8</v>
      </c>
      <c r="Q37" s="57">
        <v>1.0305</v>
      </c>
      <c r="R37" s="57">
        <v>0.514435797025329</v>
      </c>
      <c r="S37" s="34">
        <v>214.727485427395</v>
      </c>
      <c r="T37" s="34">
        <v>984.294349111237</v>
      </c>
      <c r="U37" s="34">
        <v>123.659220844567</v>
      </c>
      <c r="V37" s="34">
        <v>1979.16998376965</v>
      </c>
      <c r="W37" s="34">
        <v>40.7585</v>
      </c>
      <c r="Y37" s="49">
        <f t="shared" si="13"/>
        <v>-0.00413684882421261</v>
      </c>
      <c r="AC37" s="34">
        <f t="shared" si="2"/>
        <v>209.2415</v>
      </c>
      <c r="AD37">
        <f t="shared" si="14"/>
        <v>6.5</v>
      </c>
      <c r="AE37" s="58">
        <f t="shared" si="3"/>
        <v>0</v>
      </c>
      <c r="AF37" s="34">
        <f t="shared" si="4"/>
        <v>0</v>
      </c>
      <c r="AG37" s="58">
        <f t="shared" si="5"/>
        <v>0</v>
      </c>
      <c r="AH37" s="58">
        <f t="shared" si="0"/>
        <v>0</v>
      </c>
      <c r="AI37" s="64">
        <f t="shared" si="6"/>
        <v>-244.742618111909</v>
      </c>
      <c r="AJ37" s="65"/>
      <c r="AL37" s="58">
        <f t="shared" si="7"/>
        <v>250</v>
      </c>
      <c r="AM37" s="58">
        <f t="shared" si="8"/>
        <v>40.7585</v>
      </c>
      <c r="AN37" s="58">
        <f t="shared" si="1"/>
        <v>0</v>
      </c>
      <c r="AO37" s="58">
        <f t="shared" si="15"/>
        <v>1881.33875250292</v>
      </c>
      <c r="AP37" s="58">
        <f t="shared" si="10"/>
        <v>2381.57733253171</v>
      </c>
      <c r="AQ37" s="58">
        <f t="shared" si="11"/>
        <v>209.2415</v>
      </c>
      <c r="AR37" s="58">
        <f t="shared" si="12"/>
        <v>0</v>
      </c>
    </row>
    <row r="38" spans="1:44">
      <c r="A38" s="35" t="s">
        <v>281</v>
      </c>
      <c r="B38" s="32">
        <v>7.28</v>
      </c>
      <c r="C38" s="34">
        <v>365.929208286805</v>
      </c>
      <c r="D38" s="34">
        <v>147.837794145391</v>
      </c>
      <c r="E38" s="34">
        <v>147.837794145391</v>
      </c>
      <c r="F38" s="34">
        <v>365.929208286805</v>
      </c>
      <c r="G38" s="34">
        <v>147.837794145391</v>
      </c>
      <c r="H38" s="34">
        <v>215.9105</v>
      </c>
      <c r="I38" s="34">
        <v>215.9105</v>
      </c>
      <c r="J38" s="51">
        <v>3020.95623983731</v>
      </c>
      <c r="K38" s="12">
        <v>1.60878841080272</v>
      </c>
      <c r="L38" s="49">
        <v>7.57551563194101</v>
      </c>
      <c r="M38" s="12">
        <v>7.5886817674551</v>
      </c>
      <c r="N38" s="52">
        <v>0.5173235204864</v>
      </c>
      <c r="O38">
        <v>0</v>
      </c>
      <c r="P38">
        <v>8.8</v>
      </c>
      <c r="Q38" s="57">
        <v>0.693</v>
      </c>
      <c r="R38" s="57">
        <v>0.337721210260903</v>
      </c>
      <c r="S38" s="34">
        <v>200.155709847815</v>
      </c>
      <c r="T38" s="34">
        <v>1089.6087566387</v>
      </c>
      <c r="U38" s="34">
        <v>124.413943128758</v>
      </c>
      <c r="V38" s="34">
        <v>1232.6410411598</v>
      </c>
      <c r="W38" s="34">
        <v>34.0895</v>
      </c>
      <c r="Y38" s="49">
        <f t="shared" si="13"/>
        <v>-0.00550090796320646</v>
      </c>
      <c r="AC38" s="34">
        <f t="shared" si="2"/>
        <v>215.9105</v>
      </c>
      <c r="AD38">
        <f t="shared" si="14"/>
        <v>6.5</v>
      </c>
      <c r="AE38" s="58">
        <f t="shared" si="3"/>
        <v>0</v>
      </c>
      <c r="AF38" s="34">
        <f t="shared" si="4"/>
        <v>0</v>
      </c>
      <c r="AG38" s="58">
        <f t="shared" si="5"/>
        <v>0</v>
      </c>
      <c r="AH38" s="58">
        <f t="shared" si="0"/>
        <v>0</v>
      </c>
      <c r="AI38" s="64">
        <f t="shared" si="6"/>
        <v>-147.837794145391</v>
      </c>
      <c r="AJ38" s="65"/>
      <c r="AL38" s="58">
        <f t="shared" si="7"/>
        <v>250</v>
      </c>
      <c r="AM38" s="58">
        <f t="shared" si="8"/>
        <v>34.0895</v>
      </c>
      <c r="AN38" s="58">
        <f t="shared" si="1"/>
        <v>0</v>
      </c>
      <c r="AO38" s="58">
        <f t="shared" si="15"/>
        <v>1877.0454837404</v>
      </c>
      <c r="AP38" s="58">
        <f t="shared" si="10"/>
        <v>2377.28406376919</v>
      </c>
      <c r="AQ38" s="58">
        <f t="shared" si="11"/>
        <v>215.9105</v>
      </c>
      <c r="AR38" s="58">
        <f t="shared" si="12"/>
        <v>0</v>
      </c>
    </row>
    <row r="39" spans="1:45">
      <c r="A39" s="35" t="s">
        <v>282</v>
      </c>
      <c r="B39" s="32">
        <v>6.24</v>
      </c>
      <c r="C39" s="34">
        <v>220.244467899592</v>
      </c>
      <c r="D39" s="34">
        <v>-0.913107857984258</v>
      </c>
      <c r="E39" s="34">
        <v>-0.913107857984258</v>
      </c>
      <c r="F39" s="34">
        <v>220.244467899592</v>
      </c>
      <c r="G39" s="34">
        <v>-0.913107857984258</v>
      </c>
      <c r="H39" s="34">
        <v>218.946</v>
      </c>
      <c r="I39" s="34">
        <v>218.946</v>
      </c>
      <c r="J39" s="51">
        <v>3018.81168665585</v>
      </c>
      <c r="K39" s="12">
        <v>1.36795834893448</v>
      </c>
      <c r="L39" s="49">
        <v>7.57986253662944</v>
      </c>
      <c r="M39" s="12">
        <v>7.58584737307909</v>
      </c>
      <c r="N39" s="52">
        <v>0.5173235204864</v>
      </c>
      <c r="O39">
        <v>0</v>
      </c>
      <c r="P39">
        <v>8.8</v>
      </c>
      <c r="Q39" s="57">
        <v>-0.1395</v>
      </c>
      <c r="R39" s="57">
        <v>-0.0667588438887831</v>
      </c>
      <c r="S39" s="34">
        <v>171.562037012413</v>
      </c>
      <c r="T39" s="34">
        <v>1289.08224458523</v>
      </c>
      <c r="U39" s="34">
        <v>125.414664230125</v>
      </c>
      <c r="V39" s="34">
        <v>-99.1803923084445</v>
      </c>
      <c r="W39" s="34">
        <v>31.0539999999999</v>
      </c>
      <c r="Y39" s="49">
        <f t="shared" si="13"/>
        <v>0.00881923082566161</v>
      </c>
      <c r="AC39" s="34">
        <f t="shared" si="2"/>
        <v>218.042023220596</v>
      </c>
      <c r="AD39">
        <f t="shared" si="14"/>
        <v>6.5</v>
      </c>
      <c r="AE39" s="58">
        <f t="shared" si="3"/>
        <v>-0.903976779404417</v>
      </c>
      <c r="AF39" s="34">
        <f t="shared" si="4"/>
        <v>0</v>
      </c>
      <c r="AG39" s="58">
        <f t="shared" si="5"/>
        <v>0</v>
      </c>
      <c r="AH39" s="58">
        <f t="shared" si="0"/>
        <v>0</v>
      </c>
      <c r="AI39" s="64">
        <f t="shared" si="6"/>
        <v>0.913107857984258</v>
      </c>
      <c r="AJ39" s="65"/>
      <c r="AK39" s="1"/>
      <c r="AL39" s="58">
        <f t="shared" si="7"/>
        <v>218.042023220596</v>
      </c>
      <c r="AM39" s="58">
        <f t="shared" si="8"/>
        <v>-0.903976779404417</v>
      </c>
      <c r="AN39" s="58">
        <f t="shared" si="1"/>
        <v>0.903976779404365</v>
      </c>
      <c r="AO39" s="58">
        <f t="shared" si="15"/>
        <v>1867.49285321441</v>
      </c>
      <c r="AP39" s="58">
        <f t="shared" si="10"/>
        <v>2367.73143324319</v>
      </c>
      <c r="AQ39" s="58">
        <f t="shared" si="11"/>
        <v>218.946</v>
      </c>
      <c r="AR39" s="58">
        <f t="shared" si="12"/>
        <v>0</v>
      </c>
      <c r="AS39" s="1"/>
    </row>
    <row r="40" spans="1:44">
      <c r="A40" s="35" t="s">
        <v>283</v>
      </c>
      <c r="B40" s="32">
        <v>5.7</v>
      </c>
      <c r="C40" s="34">
        <v>161.323482171539</v>
      </c>
      <c r="D40" s="34">
        <v>-82.4856087375523</v>
      </c>
      <c r="E40" s="34">
        <v>-82.4856087375523</v>
      </c>
      <c r="F40" s="34">
        <v>161.323482171539</v>
      </c>
      <c r="G40" s="34">
        <v>-82.4856087375523</v>
      </c>
      <c r="H40" s="34">
        <v>241.371</v>
      </c>
      <c r="I40" s="34">
        <v>241.371</v>
      </c>
      <c r="J40" s="51">
        <v>2995.75317684405</v>
      </c>
      <c r="K40" s="12">
        <v>1.26336077337129</v>
      </c>
      <c r="L40" s="49">
        <v>7.58956178961503</v>
      </c>
      <c r="M40" s="12">
        <v>7.55534943625382</v>
      </c>
      <c r="N40" s="52">
        <v>0.5173235204864</v>
      </c>
      <c r="O40">
        <v>0</v>
      </c>
      <c r="P40">
        <v>8.8</v>
      </c>
      <c r="Q40" s="57">
        <v>-0.927</v>
      </c>
      <c r="R40" s="57">
        <v>-0.459457925587507</v>
      </c>
      <c r="S40" s="34">
        <v>156.715322270954</v>
      </c>
      <c r="T40" s="34">
        <v>1555.74507569563</v>
      </c>
      <c r="U40" s="34">
        <v>124.046373430416</v>
      </c>
      <c r="V40" s="34">
        <v>-734.464588963359</v>
      </c>
      <c r="W40" s="34">
        <v>8.62899999999994</v>
      </c>
      <c r="Y40" s="49">
        <f t="shared" si="13"/>
        <v>-0.00371441653594129</v>
      </c>
      <c r="AC40" s="34">
        <f t="shared" si="2"/>
        <v>159.710247349823</v>
      </c>
      <c r="AD40">
        <f t="shared" si="14"/>
        <v>6.5</v>
      </c>
      <c r="AE40" s="58">
        <f t="shared" si="3"/>
        <v>-81.6607526501768</v>
      </c>
      <c r="AF40" s="34">
        <f t="shared" si="4"/>
        <v>0</v>
      </c>
      <c r="AG40" s="58">
        <f t="shared" si="5"/>
        <v>0</v>
      </c>
      <c r="AH40" s="58">
        <f t="shared" si="0"/>
        <v>1</v>
      </c>
      <c r="AI40" s="64">
        <f t="shared" si="6"/>
        <v>82.4856087375523</v>
      </c>
      <c r="AJ40" s="65"/>
      <c r="AK40" t="s">
        <v>284</v>
      </c>
      <c r="AL40" s="58">
        <f t="shared" si="7"/>
        <v>159.710247349823</v>
      </c>
      <c r="AM40" s="58">
        <f t="shared" si="8"/>
        <v>-81.6607526501768</v>
      </c>
      <c r="AN40" s="58">
        <f t="shared" si="1"/>
        <v>81.6607526501773</v>
      </c>
      <c r="AO40" s="58">
        <f t="shared" si="15"/>
        <v>1843.03302734645</v>
      </c>
      <c r="AP40" s="58">
        <f t="shared" si="10"/>
        <v>2343.27160737524</v>
      </c>
      <c r="AQ40" s="58">
        <f t="shared" si="11"/>
        <v>241.371000000001</v>
      </c>
      <c r="AR40" s="58">
        <f t="shared" si="12"/>
        <v>4.83169060316868e-13</v>
      </c>
    </row>
    <row r="41" spans="1:44">
      <c r="A41" s="35" t="s">
        <v>285</v>
      </c>
      <c r="B41" s="32">
        <v>5.72</v>
      </c>
      <c r="C41" s="34">
        <v>163.318442374273</v>
      </c>
      <c r="D41" s="34">
        <v>-89.2068101509798</v>
      </c>
      <c r="E41" s="34">
        <v>-89.2068101509798</v>
      </c>
      <c r="F41" s="34">
        <v>163.318442374273</v>
      </c>
      <c r="G41" s="34">
        <v>-89.0209091785351</v>
      </c>
      <c r="H41" s="34">
        <v>249.81595803728</v>
      </c>
      <c r="I41" s="34">
        <v>250</v>
      </c>
      <c r="J41" s="51">
        <v>2971.04113918939</v>
      </c>
      <c r="K41" s="12">
        <v>1.26890521802355</v>
      </c>
      <c r="L41" s="49">
        <v>7.55490545366842</v>
      </c>
      <c r="M41" s="12">
        <v>7.52261919999438</v>
      </c>
      <c r="N41" s="52">
        <v>0.5173235204864</v>
      </c>
      <c r="O41">
        <v>0</v>
      </c>
      <c r="P41">
        <v>8.8</v>
      </c>
      <c r="Q41" s="57">
        <v>-0.9135</v>
      </c>
      <c r="R41" s="57">
        <v>-0.451603943953533</v>
      </c>
      <c r="S41" s="34">
        <v>157.265200594712</v>
      </c>
      <c r="T41" s="34">
        <v>1604.5466549406</v>
      </c>
      <c r="U41" s="34">
        <v>123.937705008155</v>
      </c>
      <c r="V41" s="34">
        <v>-718.271402336178</v>
      </c>
      <c r="W41" s="34">
        <v>0</v>
      </c>
      <c r="Y41" s="49">
        <f t="shared" si="13"/>
        <v>0.00044398258540479</v>
      </c>
      <c r="AC41" s="34">
        <f t="shared" si="2"/>
        <v>161.68525795053</v>
      </c>
      <c r="AD41">
        <f t="shared" si="14"/>
        <v>6.5</v>
      </c>
      <c r="AE41" s="58">
        <f t="shared" si="3"/>
        <v>-88.31474204947</v>
      </c>
      <c r="AF41" s="34">
        <f t="shared" si="4"/>
        <v>-0.184041962720244</v>
      </c>
      <c r="AG41" s="58">
        <f t="shared" si="5"/>
        <v>0</v>
      </c>
      <c r="AH41" s="58">
        <f t="shared" si="0"/>
        <v>1</v>
      </c>
      <c r="AI41" s="64">
        <f t="shared" si="6"/>
        <v>89.0209091785351</v>
      </c>
      <c r="AJ41" s="65"/>
      <c r="AL41" s="58">
        <f t="shared" si="7"/>
        <v>161.68525795053</v>
      </c>
      <c r="AM41" s="58">
        <f t="shared" si="8"/>
        <v>-88.31474204947</v>
      </c>
      <c r="AN41" s="58">
        <f t="shared" si="1"/>
        <v>88.3147420494702</v>
      </c>
      <c r="AO41" s="58">
        <f t="shared" si="15"/>
        <v>1817.4632803487</v>
      </c>
      <c r="AP41" s="58">
        <f t="shared" si="10"/>
        <v>2317.70186037749</v>
      </c>
      <c r="AQ41" s="58">
        <f t="shared" si="11"/>
        <v>250</v>
      </c>
      <c r="AR41" s="58">
        <f t="shared" si="12"/>
        <v>0</v>
      </c>
    </row>
    <row r="42" spans="1:95">
      <c r="A42" s="35" t="s">
        <v>286</v>
      </c>
      <c r="B42" s="32">
        <v>5.9</v>
      </c>
      <c r="C42" s="34">
        <v>181.908943039685</v>
      </c>
      <c r="D42" s="34">
        <v>-70.6163094855674</v>
      </c>
      <c r="E42" s="34">
        <v>-70.6163094855674</v>
      </c>
      <c r="F42" s="34">
        <v>181.908943039685</v>
      </c>
      <c r="G42" s="34">
        <v>-70.6163094855674</v>
      </c>
      <c r="H42" s="34">
        <v>250</v>
      </c>
      <c r="I42" s="34">
        <v>250</v>
      </c>
      <c r="J42" s="51">
        <v>2951.07189224098</v>
      </c>
      <c r="K42" s="12">
        <v>1.30652387914934</v>
      </c>
      <c r="L42" s="49">
        <v>7.5300521511306</v>
      </c>
      <c r="M42" s="12">
        <v>7.4961361229554</v>
      </c>
      <c r="N42" s="52">
        <v>0.5173235204864</v>
      </c>
      <c r="O42">
        <v>0</v>
      </c>
      <c r="P42">
        <v>8.8</v>
      </c>
      <c r="Q42" s="57">
        <v>-0.756</v>
      </c>
      <c r="R42" s="57">
        <v>-0.369137136796801</v>
      </c>
      <c r="S42" s="34">
        <v>162.214105508532</v>
      </c>
      <c r="T42" s="34">
        <v>1556.74040635123</v>
      </c>
      <c r="U42" s="34">
        <v>124.157015495306</v>
      </c>
      <c r="V42" s="34">
        <v>-571.909066542496</v>
      </c>
      <c r="W42" s="34">
        <v>0</v>
      </c>
      <c r="Y42" s="49">
        <f t="shared" si="13"/>
        <v>-0.00743295113622811</v>
      </c>
      <c r="AC42" s="34">
        <f t="shared" si="2"/>
        <v>180.089853609288</v>
      </c>
      <c r="AD42">
        <f t="shared" si="14"/>
        <v>6.5</v>
      </c>
      <c r="AE42" s="58">
        <f t="shared" si="3"/>
        <v>-69.9101463907118</v>
      </c>
      <c r="AF42" s="34">
        <f t="shared" si="4"/>
        <v>0</v>
      </c>
      <c r="AG42" s="58">
        <f t="shared" si="5"/>
        <v>0</v>
      </c>
      <c r="AH42" s="58">
        <f t="shared" si="0"/>
        <v>1</v>
      </c>
      <c r="AI42" s="64">
        <f t="shared" si="6"/>
        <v>70.6163094855674</v>
      </c>
      <c r="AJ42" s="65"/>
      <c r="AK42" s="1"/>
      <c r="AL42" s="58">
        <f t="shared" si="7"/>
        <v>180.089853609288</v>
      </c>
      <c r="AM42" s="58">
        <f t="shared" si="8"/>
        <v>-69.9101463907118</v>
      </c>
      <c r="AN42" s="58">
        <f t="shared" si="1"/>
        <v>69.9101463907113</v>
      </c>
      <c r="AO42" s="58">
        <f t="shared" si="15"/>
        <v>1795.42964054127</v>
      </c>
      <c r="AP42" s="58">
        <f t="shared" si="10"/>
        <v>2295.66822057006</v>
      </c>
      <c r="AQ42" s="58">
        <f t="shared" si="11"/>
        <v>250</v>
      </c>
      <c r="AR42" s="58">
        <f t="shared" si="12"/>
        <v>-4.54747350886464e-13</v>
      </c>
      <c r="AS42" s="1"/>
      <c r="CQ42">
        <v>333</v>
      </c>
    </row>
    <row r="43" spans="1:44">
      <c r="A43" s="35" t="s">
        <v>287</v>
      </c>
      <c r="B43" s="32">
        <v>5.86</v>
      </c>
      <c r="C43" s="34">
        <v>177.677895563408</v>
      </c>
      <c r="D43" s="34">
        <v>-74.8473569618446</v>
      </c>
      <c r="E43" s="34">
        <v>-74.8473569618446</v>
      </c>
      <c r="F43" s="34">
        <v>177.677895563408</v>
      </c>
      <c r="G43" s="34">
        <v>-74.0989828965961</v>
      </c>
      <c r="H43" s="34">
        <v>249.259109675404</v>
      </c>
      <c r="I43" s="34">
        <v>250</v>
      </c>
      <c r="J43" s="51">
        <v>2930.22868331898</v>
      </c>
      <c r="K43" s="12">
        <v>1.29930362355714</v>
      </c>
      <c r="L43" s="49">
        <v>7.50142682723026</v>
      </c>
      <c r="M43" s="12">
        <v>7.46846085535749</v>
      </c>
      <c r="N43" s="52">
        <v>0.5173235204864</v>
      </c>
      <c r="O43">
        <v>0</v>
      </c>
      <c r="P43">
        <v>8.8</v>
      </c>
      <c r="Q43" s="57">
        <v>-0.7875</v>
      </c>
      <c r="R43" s="57">
        <v>-0.38484510006475</v>
      </c>
      <c r="S43" s="34">
        <v>161.114348861016</v>
      </c>
      <c r="T43" s="34">
        <v>1562.72163367148</v>
      </c>
      <c r="U43" s="34">
        <v>124.000538396044</v>
      </c>
      <c r="V43" s="34">
        <v>-597.569848123823</v>
      </c>
      <c r="W43" s="34">
        <v>0</v>
      </c>
      <c r="Y43" s="49">
        <f t="shared" si="13"/>
        <v>-0.00529070427485756</v>
      </c>
      <c r="AC43" s="34">
        <f t="shared" si="2"/>
        <v>175.901116607774</v>
      </c>
      <c r="AD43">
        <f t="shared" si="14"/>
        <v>6.5</v>
      </c>
      <c r="AE43" s="58">
        <f t="shared" si="3"/>
        <v>-74.0988833922262</v>
      </c>
      <c r="AF43" s="34">
        <f t="shared" si="4"/>
        <v>-0.740890324595995</v>
      </c>
      <c r="AG43" s="58">
        <f t="shared" si="5"/>
        <v>0</v>
      </c>
      <c r="AH43" s="58">
        <f t="shared" si="0"/>
        <v>1</v>
      </c>
      <c r="AI43" s="64">
        <f t="shared" si="6"/>
        <v>74.0989828965961</v>
      </c>
      <c r="AJ43" s="65"/>
      <c r="AL43" s="58">
        <f t="shared" si="7"/>
        <v>175.901116607774</v>
      </c>
      <c r="AM43" s="58">
        <f t="shared" si="8"/>
        <v>-74.0988833922261</v>
      </c>
      <c r="AN43" s="58">
        <f>IF(AM43&gt;0,0,(AO42*$AO$1-AO43)*6)*$AP$1</f>
        <v>74.0988833922266</v>
      </c>
      <c r="AO43" s="58">
        <f t="shared" si="15"/>
        <v>1772.73047689556</v>
      </c>
      <c r="AP43" s="58">
        <f t="shared" si="10"/>
        <v>2272.96905692435</v>
      </c>
      <c r="AQ43" s="58">
        <f t="shared" si="11"/>
        <v>250</v>
      </c>
      <c r="AR43" s="58">
        <f t="shared" si="12"/>
        <v>4.54747350886464e-13</v>
      </c>
    </row>
    <row r="44" spans="1:44">
      <c r="A44" s="35" t="s">
        <v>288</v>
      </c>
      <c r="B44" s="32">
        <v>5.69</v>
      </c>
      <c r="C44" s="34">
        <v>160.331236647138</v>
      </c>
      <c r="D44" s="34">
        <v>-92.1940158781148</v>
      </c>
      <c r="E44" s="34">
        <v>-92.1940158781148</v>
      </c>
      <c r="F44" s="34">
        <v>160.331236647138</v>
      </c>
      <c r="G44" s="34">
        <v>-89.9844712841097</v>
      </c>
      <c r="H44" s="34">
        <v>247.812550851935</v>
      </c>
      <c r="I44" s="34">
        <v>250</v>
      </c>
      <c r="J44" s="51">
        <v>2905.33205044586</v>
      </c>
      <c r="K44" s="12">
        <v>1.26604192640562</v>
      </c>
      <c r="L44" s="49">
        <v>7.46778471614178</v>
      </c>
      <c r="M44" s="12">
        <v>7.43535879781565</v>
      </c>
      <c r="N44" s="52">
        <v>0.5173235204864</v>
      </c>
      <c r="O44">
        <v>0</v>
      </c>
      <c r="P44">
        <v>8.8</v>
      </c>
      <c r="Q44" s="57">
        <v>-0.9315</v>
      </c>
      <c r="R44" s="57">
        <v>-0.459457925587507</v>
      </c>
      <c r="S44" s="34">
        <v>156.440383109075</v>
      </c>
      <c r="T44" s="34">
        <v>1600.07092130885</v>
      </c>
      <c r="U44" s="34">
        <v>123.566510591967</v>
      </c>
      <c r="V44" s="34">
        <v>-728.227015985343</v>
      </c>
      <c r="W44" s="34">
        <v>0</v>
      </c>
      <c r="Y44" s="49">
        <f t="shared" si="13"/>
        <v>0.000676139215713079</v>
      </c>
      <c r="AC44" s="34">
        <f t="shared" si="2"/>
        <v>158.727924280666</v>
      </c>
      <c r="AD44">
        <f t="shared" si="14"/>
        <v>6.5</v>
      </c>
      <c r="AE44" s="58">
        <f t="shared" si="3"/>
        <v>-91.2720757193337</v>
      </c>
      <c r="AF44" s="34">
        <f t="shared" si="4"/>
        <v>-2.18744914806504</v>
      </c>
      <c r="AG44" s="58">
        <f t="shared" si="5"/>
        <v>0</v>
      </c>
      <c r="AH44" s="58">
        <f t="shared" si="0"/>
        <v>1</v>
      </c>
      <c r="AI44" s="64">
        <f t="shared" si="6"/>
        <v>89.9844712841097</v>
      </c>
      <c r="AJ44" s="65"/>
      <c r="AL44" s="58">
        <f t="shared" si="7"/>
        <v>158.727924280666</v>
      </c>
      <c r="AM44" s="58">
        <f t="shared" si="8"/>
        <v>-91.2720757193337</v>
      </c>
      <c r="AN44" s="58">
        <f t="shared" ref="AN44:AN107" si="16">IF(AM44&gt;0,0,(AO43*$AO$1-AO44)*6)*$AP$1</f>
        <v>91.272075719334</v>
      </c>
      <c r="AO44" s="58">
        <f t="shared" si="15"/>
        <v>1746.96458826676</v>
      </c>
      <c r="AP44" s="58">
        <f t="shared" si="10"/>
        <v>2247.20316829555</v>
      </c>
      <c r="AQ44" s="58">
        <f t="shared" si="11"/>
        <v>250</v>
      </c>
      <c r="AR44" s="58">
        <f t="shared" si="12"/>
        <v>2.8421709430404e-13</v>
      </c>
    </row>
    <row r="45" spans="1:45">
      <c r="A45" s="35" t="s">
        <v>289</v>
      </c>
      <c r="B45" s="32">
        <v>6.17</v>
      </c>
      <c r="C45" s="34">
        <v>211.998952676691</v>
      </c>
      <c r="D45" s="34">
        <v>-40.5262998485614</v>
      </c>
      <c r="E45" s="34">
        <v>-40.5262998485614</v>
      </c>
      <c r="F45" s="34">
        <v>211.998952676691</v>
      </c>
      <c r="G45" s="34">
        <v>-37.1489512200021</v>
      </c>
      <c r="H45" s="34">
        <v>246.656424857726</v>
      </c>
      <c r="I45" s="34">
        <v>250</v>
      </c>
      <c r="J45" s="51">
        <v>2894.00649615301</v>
      </c>
      <c r="K45" s="12">
        <v>1.36082176195459</v>
      </c>
      <c r="L45" s="49">
        <v>7.43113687900916</v>
      </c>
      <c r="M45" s="12">
        <v>7.42028435085972</v>
      </c>
      <c r="N45" s="52">
        <v>0.5173235204864</v>
      </c>
      <c r="O45">
        <v>0</v>
      </c>
      <c r="P45">
        <v>8.8</v>
      </c>
      <c r="Q45" s="57">
        <v>-0.4185</v>
      </c>
      <c r="R45" s="57">
        <v>-0.200276531666349</v>
      </c>
      <c r="S45" s="34">
        <v>169.637462879261</v>
      </c>
      <c r="T45" s="34">
        <v>1468.70802986498</v>
      </c>
      <c r="U45" s="34">
        <v>124.658105581444</v>
      </c>
      <c r="V45" s="34">
        <v>-298.006704391408</v>
      </c>
      <c r="W45" s="34">
        <v>0</v>
      </c>
      <c r="Y45" s="49">
        <f t="shared" si="13"/>
        <v>0.00422191880649248</v>
      </c>
      <c r="AC45" s="34">
        <f t="shared" si="2"/>
        <v>209.878963149924</v>
      </c>
      <c r="AD45">
        <f t="shared" si="14"/>
        <v>6.5</v>
      </c>
      <c r="AE45" s="58">
        <f t="shared" si="3"/>
        <v>-40.1210368500757</v>
      </c>
      <c r="AF45" s="34">
        <f t="shared" si="4"/>
        <v>-3.34357514227361</v>
      </c>
      <c r="AG45" s="58">
        <f t="shared" si="5"/>
        <v>0</v>
      </c>
      <c r="AH45" s="58">
        <f t="shared" si="0"/>
        <v>1</v>
      </c>
      <c r="AI45" s="64">
        <f t="shared" si="6"/>
        <v>37.1489512200021</v>
      </c>
      <c r="AJ45" s="65"/>
      <c r="AK45" s="1"/>
      <c r="AL45" s="58">
        <f t="shared" si="7"/>
        <v>209.878963149924</v>
      </c>
      <c r="AM45" s="58">
        <f t="shared" si="8"/>
        <v>-40.1210368500757</v>
      </c>
      <c r="AN45" s="58">
        <f t="shared" si="16"/>
        <v>40.1210368500758</v>
      </c>
      <c r="AO45" s="58">
        <f t="shared" si="15"/>
        <v>1730.79994368653</v>
      </c>
      <c r="AP45" s="58">
        <f t="shared" si="10"/>
        <v>2231.03852371531</v>
      </c>
      <c r="AQ45" s="58">
        <f t="shared" si="11"/>
        <v>250</v>
      </c>
      <c r="AR45" s="58">
        <f t="shared" si="12"/>
        <v>0</v>
      </c>
      <c r="AS45" s="1"/>
    </row>
    <row r="46" spans="1:44">
      <c r="A46" s="35" t="s">
        <v>290</v>
      </c>
      <c r="B46" s="32">
        <v>6.24</v>
      </c>
      <c r="C46" s="34">
        <v>220.244467899592</v>
      </c>
      <c r="D46" s="34">
        <v>-32.2807846256609</v>
      </c>
      <c r="E46" s="34">
        <v>-32.2807846256609</v>
      </c>
      <c r="F46" s="34">
        <v>220.244467899592</v>
      </c>
      <c r="G46" s="34">
        <v>-32.2807846256609</v>
      </c>
      <c r="H46" s="34">
        <v>250</v>
      </c>
      <c r="I46" s="34">
        <v>250</v>
      </c>
      <c r="J46" s="51">
        <v>2883.93984263047</v>
      </c>
      <c r="K46" s="12">
        <v>1.37525098286887</v>
      </c>
      <c r="L46" s="49">
        <v>7.42741597249044</v>
      </c>
      <c r="M46" s="12">
        <v>7.40687695420929</v>
      </c>
      <c r="N46" s="52">
        <v>0.5173235204864</v>
      </c>
      <c r="O46">
        <v>0</v>
      </c>
      <c r="P46">
        <v>8.8</v>
      </c>
      <c r="Q46" s="57">
        <v>-0.378</v>
      </c>
      <c r="R46" s="57">
        <v>-0.180641577581413</v>
      </c>
      <c r="S46" s="34">
        <v>171.562037012413</v>
      </c>
      <c r="T46" s="34">
        <v>1471.91801241542</v>
      </c>
      <c r="U46" s="34">
        <v>124.749619632718</v>
      </c>
      <c r="V46" s="34">
        <v>-268.038823726449</v>
      </c>
      <c r="W46" s="34">
        <v>0</v>
      </c>
      <c r="Y46" s="49">
        <f t="shared" si="13"/>
        <v>-0.00713162163072578</v>
      </c>
      <c r="AC46" s="34">
        <f t="shared" si="2"/>
        <v>218.042023220596</v>
      </c>
      <c r="AD46">
        <f t="shared" si="14"/>
        <v>6.5</v>
      </c>
      <c r="AE46" s="58">
        <f t="shared" si="3"/>
        <v>-31.9579767794043</v>
      </c>
      <c r="AF46" s="34">
        <f t="shared" si="4"/>
        <v>0</v>
      </c>
      <c r="AG46" s="58">
        <f t="shared" si="5"/>
        <v>0</v>
      </c>
      <c r="AH46" s="58">
        <f t="shared" si="0"/>
        <v>1</v>
      </c>
      <c r="AI46" s="64">
        <f t="shared" si="6"/>
        <v>32.2807846256609</v>
      </c>
      <c r="AJ46" s="65"/>
      <c r="AK46" t="s">
        <v>291</v>
      </c>
      <c r="AL46" s="58">
        <f t="shared" si="7"/>
        <v>218.042023220596</v>
      </c>
      <c r="AM46" s="58">
        <f t="shared" si="8"/>
        <v>-31.9579767794044</v>
      </c>
      <c r="AN46" s="58">
        <f t="shared" si="16"/>
        <v>31.9579767794038</v>
      </c>
      <c r="AO46" s="58">
        <f t="shared" si="15"/>
        <v>1716.22780012006</v>
      </c>
      <c r="AP46" s="58">
        <f t="shared" si="10"/>
        <v>2216.46638014884</v>
      </c>
      <c r="AQ46" s="58">
        <f t="shared" si="11"/>
        <v>249.999999999999</v>
      </c>
      <c r="AR46" s="58">
        <f t="shared" si="12"/>
        <v>-5.40012479177676e-13</v>
      </c>
    </row>
    <row r="47" spans="1:44">
      <c r="A47" s="35" t="s">
        <v>292</v>
      </c>
      <c r="B47" s="32">
        <v>5.08</v>
      </c>
      <c r="C47" s="34">
        <v>106.156478464606</v>
      </c>
      <c r="D47" s="34">
        <v>-146.368774060647</v>
      </c>
      <c r="E47" s="34">
        <v>-146.368774060647</v>
      </c>
      <c r="F47" s="34">
        <v>106.156478464606</v>
      </c>
      <c r="G47" s="34">
        <v>-144.824568834315</v>
      </c>
      <c r="H47" s="34">
        <v>248.471236825932</v>
      </c>
      <c r="I47" s="34">
        <v>250</v>
      </c>
      <c r="J47" s="51">
        <v>2845.02525550468</v>
      </c>
      <c r="K47" s="12">
        <v>1.14149380849783</v>
      </c>
      <c r="L47" s="49">
        <v>7.40760926757941</v>
      </c>
      <c r="M47" s="12">
        <v>7.35497175113543</v>
      </c>
      <c r="N47" s="52">
        <v>0.5173235204864</v>
      </c>
      <c r="O47">
        <v>0</v>
      </c>
      <c r="P47">
        <v>8.8</v>
      </c>
      <c r="Q47" s="57">
        <v>-1.323</v>
      </c>
      <c r="R47" s="57">
        <v>-0.679369411338793</v>
      </c>
      <c r="S47" s="34">
        <v>139.669094234464</v>
      </c>
      <c r="T47" s="34">
        <v>1796.96910525958</v>
      </c>
      <c r="U47" s="34">
        <v>122.356418575992</v>
      </c>
      <c r="V47" s="34">
        <v>-1183.62870145933</v>
      </c>
      <c r="W47" s="34">
        <v>0</v>
      </c>
      <c r="Y47" s="49">
        <f t="shared" si="13"/>
        <v>-0.000732313370116699</v>
      </c>
      <c r="AC47" s="34">
        <f t="shared" si="2"/>
        <v>105.09491367996</v>
      </c>
      <c r="AD47">
        <f t="shared" si="14"/>
        <v>6.5</v>
      </c>
      <c r="AE47" s="58">
        <f t="shared" si="3"/>
        <v>-144.90508632004</v>
      </c>
      <c r="AF47" s="34">
        <f t="shared" si="4"/>
        <v>-1.52876317406813</v>
      </c>
      <c r="AG47" s="58">
        <f t="shared" si="5"/>
        <v>0</v>
      </c>
      <c r="AH47" s="58">
        <f t="shared" si="0"/>
        <v>1</v>
      </c>
      <c r="AI47" s="64">
        <f t="shared" si="6"/>
        <v>144.824568834315</v>
      </c>
      <c r="AJ47" s="65"/>
      <c r="AL47" s="58">
        <f t="shared" si="7"/>
        <v>105.09491367996</v>
      </c>
      <c r="AM47" s="58">
        <f t="shared" si="8"/>
        <v>-144.90508632004</v>
      </c>
      <c r="AN47" s="58">
        <f t="shared" si="16"/>
        <v>144.90508632004</v>
      </c>
      <c r="AO47" s="58">
        <f t="shared" si="15"/>
        <v>1680.812385875</v>
      </c>
      <c r="AP47" s="58">
        <f t="shared" si="10"/>
        <v>2181.05096590379</v>
      </c>
      <c r="AQ47" s="58">
        <f t="shared" si="11"/>
        <v>250</v>
      </c>
      <c r="AR47" s="58">
        <f t="shared" si="12"/>
        <v>-2.55795384873636e-13</v>
      </c>
    </row>
    <row r="48" spans="1:44">
      <c r="A48" s="35" t="s">
        <v>293</v>
      </c>
      <c r="B48" s="32">
        <v>4.95</v>
      </c>
      <c r="C48" s="34">
        <v>96.1532283970447</v>
      </c>
      <c r="D48" s="34">
        <v>-156.372024128208</v>
      </c>
      <c r="E48" s="34">
        <v>-156.372024128208</v>
      </c>
      <c r="F48" s="34">
        <v>96.1532283970447</v>
      </c>
      <c r="G48" s="34">
        <v>-153.192126842185</v>
      </c>
      <c r="H48" s="34">
        <v>246.851901686837</v>
      </c>
      <c r="I48" s="34">
        <v>250</v>
      </c>
      <c r="J48" s="51">
        <v>2804.00146628225</v>
      </c>
      <c r="K48" s="12">
        <v>1.11641173105902</v>
      </c>
      <c r="L48" s="49">
        <v>7.35145019965081</v>
      </c>
      <c r="M48" s="12">
        <v>7.30012048318316</v>
      </c>
      <c r="N48" s="52">
        <v>0.5173235204864</v>
      </c>
      <c r="O48">
        <v>0</v>
      </c>
      <c r="P48">
        <v>8.8</v>
      </c>
      <c r="Q48" s="57">
        <v>-1.377</v>
      </c>
      <c r="R48" s="57">
        <v>-0.710785337874691</v>
      </c>
      <c r="S48" s="34">
        <v>136.094885130039</v>
      </c>
      <c r="T48" s="34">
        <v>1832.14347108622</v>
      </c>
      <c r="U48" s="34">
        <v>121.903847249026</v>
      </c>
      <c r="V48" s="34">
        <v>-1256.66359429365</v>
      </c>
      <c r="W48" s="34">
        <v>0</v>
      </c>
      <c r="Y48" s="49">
        <f t="shared" si="13"/>
        <v>0.00352155148461453</v>
      </c>
      <c r="AC48" s="34">
        <f t="shared" si="2"/>
        <v>95.1916961130742</v>
      </c>
      <c r="AD48">
        <f t="shared" si="14"/>
        <v>6.5</v>
      </c>
      <c r="AE48" s="58">
        <f t="shared" si="3"/>
        <v>-154.808303886926</v>
      </c>
      <c r="AF48" s="34">
        <f t="shared" si="4"/>
        <v>-3.14809831316256</v>
      </c>
      <c r="AG48" s="58">
        <f t="shared" si="5"/>
        <v>0</v>
      </c>
      <c r="AH48" s="58">
        <f t="shared" si="0"/>
        <v>1</v>
      </c>
      <c r="AI48" s="64">
        <f t="shared" si="6"/>
        <v>153.192126842185</v>
      </c>
      <c r="AJ48" s="65"/>
      <c r="AK48" s="1"/>
      <c r="AL48" s="58">
        <f t="shared" si="7"/>
        <v>95.1916961130742</v>
      </c>
      <c r="AM48" s="58">
        <f t="shared" si="8"/>
        <v>-154.808303886926</v>
      </c>
      <c r="AN48" s="58">
        <f t="shared" si="16"/>
        <v>154.808303886925</v>
      </c>
      <c r="AO48" s="58">
        <f t="shared" si="15"/>
        <v>1643.74011952212</v>
      </c>
      <c r="AP48" s="58">
        <f t="shared" si="10"/>
        <v>2143.97869955091</v>
      </c>
      <c r="AQ48" s="58">
        <f t="shared" si="11"/>
        <v>249.999999999999</v>
      </c>
      <c r="AR48" s="58">
        <f t="shared" si="12"/>
        <v>-5.40012479177676e-13</v>
      </c>
    </row>
    <row r="49" spans="1:44">
      <c r="A49" s="35" t="s">
        <v>294</v>
      </c>
      <c r="B49" s="32">
        <v>6.06</v>
      </c>
      <c r="C49" s="34">
        <v>199.414657427378</v>
      </c>
      <c r="D49" s="34">
        <v>-53.1105950978743</v>
      </c>
      <c r="E49" s="34">
        <v>-53.1105950978743</v>
      </c>
      <c r="F49" s="34">
        <v>199.414657427378</v>
      </c>
      <c r="G49" s="34">
        <v>-53.1105950978743</v>
      </c>
      <c r="H49" s="34">
        <v>250</v>
      </c>
      <c r="I49" s="34">
        <v>250</v>
      </c>
      <c r="J49" s="51">
        <v>2788.67756926353</v>
      </c>
      <c r="K49" s="12">
        <v>1.34670309033181</v>
      </c>
      <c r="L49" s="49">
        <v>7.30031771901881</v>
      </c>
      <c r="M49" s="12">
        <v>7.27959615002573</v>
      </c>
      <c r="N49" s="52">
        <v>0.5173235204864</v>
      </c>
      <c r="O49">
        <v>0</v>
      </c>
      <c r="P49">
        <v>8.8</v>
      </c>
      <c r="Q49" s="57">
        <v>-0.6615</v>
      </c>
      <c r="R49" s="57">
        <v>-0.318086256175967</v>
      </c>
      <c r="S49" s="34">
        <v>166.613132098593</v>
      </c>
      <c r="T49" s="34">
        <v>1515.63834941786</v>
      </c>
      <c r="U49" s="34">
        <v>123.719276576058</v>
      </c>
      <c r="V49" s="34">
        <v>-478.87432033936</v>
      </c>
      <c r="W49" s="34">
        <v>0</v>
      </c>
      <c r="Y49" s="49">
        <f t="shared" si="13"/>
        <v>-0.000197235835642573</v>
      </c>
      <c r="AC49" s="34">
        <f t="shared" si="2"/>
        <v>197.420510853104</v>
      </c>
      <c r="AD49">
        <f t="shared" si="14"/>
        <v>6.5</v>
      </c>
      <c r="AE49" s="58">
        <f t="shared" si="3"/>
        <v>-52.5794891468956</v>
      </c>
      <c r="AF49" s="34">
        <f t="shared" si="4"/>
        <v>0</v>
      </c>
      <c r="AG49" s="58">
        <f t="shared" si="5"/>
        <v>0</v>
      </c>
      <c r="AH49" s="58">
        <f t="shared" si="0"/>
        <v>1</v>
      </c>
      <c r="AI49" s="64">
        <f t="shared" si="6"/>
        <v>53.1105950978743</v>
      </c>
      <c r="AJ49" s="65"/>
      <c r="AL49" s="58">
        <f t="shared" si="7"/>
        <v>197.420510853104</v>
      </c>
      <c r="AM49" s="58">
        <f t="shared" si="8"/>
        <v>-52.5794891468956</v>
      </c>
      <c r="AN49" s="58">
        <f t="shared" si="16"/>
        <v>52.5794891468952</v>
      </c>
      <c r="AO49" s="58">
        <f t="shared" si="15"/>
        <v>1625.7844764899</v>
      </c>
      <c r="AP49" s="58">
        <f t="shared" si="10"/>
        <v>2126.02305651869</v>
      </c>
      <c r="AQ49" s="58">
        <f t="shared" si="11"/>
        <v>250</v>
      </c>
      <c r="AR49" s="58">
        <f t="shared" si="12"/>
        <v>-3.12638803734444e-13</v>
      </c>
    </row>
    <row r="50" spans="1:44">
      <c r="A50" s="35" t="s">
        <v>295</v>
      </c>
      <c r="B50" s="32">
        <v>6.54</v>
      </c>
      <c r="C50" s="34">
        <v>257.727465467395</v>
      </c>
      <c r="D50" s="34">
        <v>5.20221294214227</v>
      </c>
      <c r="E50" s="34">
        <v>5.20221294214227</v>
      </c>
      <c r="F50" s="34">
        <v>257.727465467395</v>
      </c>
      <c r="G50" s="34">
        <v>5.20221294214228</v>
      </c>
      <c r="H50" s="34">
        <v>250</v>
      </c>
      <c r="I50" s="34">
        <v>250</v>
      </c>
      <c r="J50" s="51">
        <v>2787.54943845752</v>
      </c>
      <c r="K50" s="12">
        <v>1.43458357029989</v>
      </c>
      <c r="L50" s="49">
        <v>7.28533559407668</v>
      </c>
      <c r="M50" s="12">
        <v>7.27808440254138</v>
      </c>
      <c r="N50" s="52">
        <v>0.5173235204864</v>
      </c>
      <c r="O50">
        <v>0</v>
      </c>
      <c r="P50">
        <v>8.8</v>
      </c>
      <c r="Q50" s="57">
        <v>0.108</v>
      </c>
      <c r="R50" s="57">
        <v>0.0510508806208341</v>
      </c>
      <c r="S50" s="34">
        <v>179.810211868779</v>
      </c>
      <c r="T50" s="34">
        <v>1404.39883753398</v>
      </c>
      <c r="U50" s="34">
        <v>125.339656462949</v>
      </c>
      <c r="V50" s="34">
        <v>175.694517434589</v>
      </c>
      <c r="W50" s="34">
        <v>0</v>
      </c>
      <c r="Y50" s="49">
        <f t="shared" si="13"/>
        <v>-0.00573944405094817</v>
      </c>
      <c r="AC50" s="34">
        <f t="shared" si="2"/>
        <v>250</v>
      </c>
      <c r="AD50">
        <f t="shared" si="14"/>
        <v>6.5</v>
      </c>
      <c r="AE50" s="58">
        <f t="shared" si="3"/>
        <v>0</v>
      </c>
      <c r="AF50" s="34">
        <f t="shared" si="4"/>
        <v>0</v>
      </c>
      <c r="AG50" s="58">
        <f t="shared" si="5"/>
        <v>0</v>
      </c>
      <c r="AH50" s="58">
        <f t="shared" si="0"/>
        <v>0</v>
      </c>
      <c r="AI50" s="64">
        <f t="shared" si="6"/>
        <v>-5.20221294214228</v>
      </c>
      <c r="AJ50" s="65"/>
      <c r="AL50" s="58">
        <f t="shared" si="7"/>
        <v>250</v>
      </c>
      <c r="AM50" s="58">
        <f t="shared" si="8"/>
        <v>0</v>
      </c>
      <c r="AN50" s="58">
        <f t="shared" si="16"/>
        <v>0</v>
      </c>
      <c r="AO50" s="58">
        <f t="shared" si="15"/>
        <v>1617.65555410745</v>
      </c>
      <c r="AP50" s="58">
        <f t="shared" si="10"/>
        <v>2117.89413413624</v>
      </c>
      <c r="AQ50" s="58">
        <f t="shared" si="11"/>
        <v>250</v>
      </c>
      <c r="AR50" s="58">
        <f t="shared" si="12"/>
        <v>0</v>
      </c>
    </row>
    <row r="51" spans="1:44">
      <c r="A51" s="35" t="s">
        <v>296</v>
      </c>
      <c r="B51" s="32">
        <v>4.98</v>
      </c>
      <c r="C51" s="34">
        <v>98.4157496214034</v>
      </c>
      <c r="D51" s="34">
        <v>-154.109502903849</v>
      </c>
      <c r="E51" s="34">
        <v>-154.109502903849</v>
      </c>
      <c r="F51" s="34">
        <v>98.4157496214034</v>
      </c>
      <c r="G51" s="34">
        <v>-151.780693187245</v>
      </c>
      <c r="H51" s="34">
        <v>247.694478380562</v>
      </c>
      <c r="I51" s="34">
        <v>250</v>
      </c>
      <c r="J51" s="51">
        <v>2746.94064365847</v>
      </c>
      <c r="K51" s="12">
        <v>1.127327010918</v>
      </c>
      <c r="L51" s="49">
        <v>7.27405781556309</v>
      </c>
      <c r="M51" s="12">
        <v>7.22359634087006</v>
      </c>
      <c r="N51" s="52">
        <v>0.5173235204864</v>
      </c>
      <c r="O51">
        <v>0</v>
      </c>
      <c r="P51">
        <v>8.8</v>
      </c>
      <c r="Q51" s="57">
        <v>-1.3815</v>
      </c>
      <c r="R51" s="57">
        <v>-0.710785337874691</v>
      </c>
      <c r="S51" s="34">
        <v>136.919702615676</v>
      </c>
      <c r="T51" s="34">
        <v>1827.32242350053</v>
      </c>
      <c r="U51" s="34">
        <v>121.455177858446</v>
      </c>
      <c r="V51" s="34">
        <v>-1249.68482911567</v>
      </c>
      <c r="W51" s="34">
        <v>0</v>
      </c>
      <c r="Y51" s="49">
        <f t="shared" si="13"/>
        <v>0.00402658697828873</v>
      </c>
      <c r="AC51" s="34">
        <f t="shared" si="2"/>
        <v>97.4315921251894</v>
      </c>
      <c r="AD51">
        <f t="shared" si="14"/>
        <v>6.5</v>
      </c>
      <c r="AE51" s="58">
        <f t="shared" si="3"/>
        <v>-152.568407874811</v>
      </c>
      <c r="AF51" s="34">
        <f t="shared" si="4"/>
        <v>-2.3055216194382</v>
      </c>
      <c r="AG51" s="58">
        <f t="shared" si="5"/>
        <v>0</v>
      </c>
      <c r="AH51" s="58">
        <f t="shared" si="0"/>
        <v>1</v>
      </c>
      <c r="AI51" s="64">
        <f t="shared" si="6"/>
        <v>151.780693187245</v>
      </c>
      <c r="AJ51" s="65"/>
      <c r="AK51" s="1"/>
      <c r="AL51" s="58">
        <f t="shared" si="7"/>
        <v>97.4315921251893</v>
      </c>
      <c r="AM51" s="58">
        <f t="shared" si="8"/>
        <v>-152.568407874811</v>
      </c>
      <c r="AN51" s="58">
        <f t="shared" si="16"/>
        <v>152.568407874811</v>
      </c>
      <c r="AO51" s="58">
        <f t="shared" si="15"/>
        <v>1581.31386747121</v>
      </c>
      <c r="AP51" s="58">
        <f t="shared" si="10"/>
        <v>2081.5524475</v>
      </c>
      <c r="AQ51" s="58">
        <f t="shared" si="11"/>
        <v>250</v>
      </c>
      <c r="AR51" s="58">
        <f t="shared" si="12"/>
        <v>3.97903932025656e-13</v>
      </c>
    </row>
    <row r="52" spans="1:44">
      <c r="A52" s="35" t="s">
        <v>297</v>
      </c>
      <c r="B52" s="32">
        <v>4.56</v>
      </c>
      <c r="C52" s="34">
        <v>69.1608829333211</v>
      </c>
      <c r="D52" s="34">
        <v>-183.364369591931</v>
      </c>
      <c r="E52" s="34">
        <v>-183.364369591931</v>
      </c>
      <c r="F52" s="34">
        <v>69.1608829333211</v>
      </c>
      <c r="G52" s="34">
        <v>-173.561172685929</v>
      </c>
      <c r="H52" s="34">
        <v>240.294835063058</v>
      </c>
      <c r="I52" s="34">
        <v>250</v>
      </c>
      <c r="J52" s="51">
        <v>2700.78421300203</v>
      </c>
      <c r="K52" s="12">
        <v>1.03729383649338</v>
      </c>
      <c r="L52" s="49">
        <v>7.23320493677223</v>
      </c>
      <c r="M52" s="12">
        <v>7.16149640658692</v>
      </c>
      <c r="N52" s="52">
        <v>0.5173235204864</v>
      </c>
      <c r="O52">
        <v>0</v>
      </c>
      <c r="P52">
        <v>8.8</v>
      </c>
      <c r="Q52" s="57">
        <v>-1.494</v>
      </c>
      <c r="R52" s="57">
        <v>-0.781471172580461</v>
      </c>
      <c r="S52" s="34">
        <v>125.372257816763</v>
      </c>
      <c r="T52" s="34">
        <v>1936.0108834763</v>
      </c>
      <c r="U52" s="34">
        <v>120.864747679008</v>
      </c>
      <c r="V52" s="34">
        <v>-1435.99499456096</v>
      </c>
      <c r="W52" s="34">
        <v>-1.47695623784596</v>
      </c>
      <c r="Y52" s="49">
        <f t="shared" si="13"/>
        <v>-0.00960859590216945</v>
      </c>
      <c r="AC52" s="34">
        <f t="shared" si="2"/>
        <v>68.4692741039879</v>
      </c>
      <c r="AD52">
        <f t="shared" si="14"/>
        <v>6.5</v>
      </c>
      <c r="AE52" s="58">
        <f t="shared" si="3"/>
        <v>-181.530725896012</v>
      </c>
      <c r="AF52" s="34">
        <f t="shared" si="4"/>
        <v>-9.70516493694208</v>
      </c>
      <c r="AG52" s="58">
        <f t="shared" si="5"/>
        <v>0</v>
      </c>
      <c r="AH52" s="58">
        <f t="shared" si="0"/>
        <v>1</v>
      </c>
      <c r="AI52" s="64">
        <f t="shared" si="6"/>
        <v>173.561172685929</v>
      </c>
      <c r="AJ52" s="65"/>
      <c r="AK52" t="s">
        <v>298</v>
      </c>
      <c r="AL52" s="58">
        <f t="shared" si="7"/>
        <v>68.4692741039879</v>
      </c>
      <c r="AM52" s="58">
        <f t="shared" si="8"/>
        <v>-181.530725896012</v>
      </c>
      <c r="AN52" s="58">
        <f t="shared" si="16"/>
        <v>181.530725896012</v>
      </c>
      <c r="AO52" s="58">
        <f t="shared" si="15"/>
        <v>1539.790497042</v>
      </c>
      <c r="AP52" s="58">
        <f t="shared" si="10"/>
        <v>2040.02907707079</v>
      </c>
      <c r="AQ52" s="58">
        <f t="shared" si="11"/>
        <v>250</v>
      </c>
      <c r="AR52" s="58">
        <f t="shared" si="12"/>
        <v>0</v>
      </c>
    </row>
    <row r="53" spans="1:44">
      <c r="A53" s="35" t="s">
        <v>299</v>
      </c>
      <c r="B53" s="32">
        <v>4.32</v>
      </c>
      <c r="C53" s="34">
        <v>54.6826855123675</v>
      </c>
      <c r="D53" s="34">
        <v>-197.842567012885</v>
      </c>
      <c r="E53" s="34">
        <v>-197.842567012885</v>
      </c>
      <c r="F53" s="34">
        <v>54.6826855123675</v>
      </c>
      <c r="G53" s="34">
        <v>-172.069297698206</v>
      </c>
      <c r="H53" s="34">
        <v>224.484463378468</v>
      </c>
      <c r="I53" s="34">
        <v>250</v>
      </c>
      <c r="J53" s="51">
        <v>2655.05207555587</v>
      </c>
      <c r="K53" s="12">
        <v>0.986229330219488</v>
      </c>
      <c r="L53" s="49">
        <v>7.16408279055845</v>
      </c>
      <c r="M53" s="12">
        <v>7.09978791163076</v>
      </c>
      <c r="N53" s="52">
        <v>0.5173235204864</v>
      </c>
      <c r="O53">
        <v>0</v>
      </c>
      <c r="P53">
        <v>8.8</v>
      </c>
      <c r="Q53" s="57">
        <v>-1.4985</v>
      </c>
      <c r="R53" s="57">
        <v>-0.781471172580461</v>
      </c>
      <c r="S53" s="34">
        <v>118.773717931671</v>
      </c>
      <c r="T53" s="34">
        <v>1909.10907866858</v>
      </c>
      <c r="U53" s="34">
        <v>120.432149290507</v>
      </c>
      <c r="V53" s="34">
        <v>-1428.76548091107</v>
      </c>
      <c r="W53" s="34">
        <v>-1.44184414283816</v>
      </c>
      <c r="Y53" s="49">
        <f t="shared" si="13"/>
        <v>-0.00258638397153188</v>
      </c>
      <c r="AC53" s="34">
        <f t="shared" si="2"/>
        <v>54.1358586572439</v>
      </c>
      <c r="AD53">
        <f t="shared" si="14"/>
        <v>6.5</v>
      </c>
      <c r="AE53" s="58">
        <f t="shared" si="3"/>
        <v>-195.864141342756</v>
      </c>
      <c r="AF53" s="34">
        <f t="shared" si="4"/>
        <v>-25.515536621532</v>
      </c>
      <c r="AG53" s="58">
        <f t="shared" si="5"/>
        <v>1</v>
      </c>
      <c r="AH53" s="58">
        <f t="shared" si="0"/>
        <v>1</v>
      </c>
      <c r="AI53" s="64">
        <f t="shared" si="6"/>
        <v>172.069297698206</v>
      </c>
      <c r="AJ53" s="65"/>
      <c r="AL53" s="58">
        <f t="shared" si="7"/>
        <v>54.1358586572438</v>
      </c>
      <c r="AM53" s="58">
        <f t="shared" si="8"/>
        <v>-195.864141342756</v>
      </c>
      <c r="AN53" s="58">
        <f t="shared" si="16"/>
        <v>195.864141342757</v>
      </c>
      <c r="AO53" s="58">
        <f t="shared" si="15"/>
        <v>1495.82040727109</v>
      </c>
      <c r="AP53" s="58">
        <f t="shared" si="10"/>
        <v>1996.05898729988</v>
      </c>
      <c r="AQ53" s="58">
        <f t="shared" si="11"/>
        <v>250</v>
      </c>
      <c r="AR53" s="58">
        <f t="shared" si="12"/>
        <v>3.97903932025656e-13</v>
      </c>
    </row>
    <row r="54" spans="1:44">
      <c r="A54" s="35" t="s">
        <v>300</v>
      </c>
      <c r="B54" s="32">
        <v>3.91</v>
      </c>
      <c r="C54" s="34">
        <v>33.4250847699611</v>
      </c>
      <c r="D54" s="34">
        <v>-219.100167755291</v>
      </c>
      <c r="E54" s="34">
        <v>-219.100167755291</v>
      </c>
      <c r="F54" s="34">
        <v>33.4250847699611</v>
      </c>
      <c r="G54" s="34">
        <v>-170.612889473117</v>
      </c>
      <c r="H54" s="34">
        <v>201.997594500647</v>
      </c>
      <c r="I54" s="34">
        <v>250</v>
      </c>
      <c r="J54" s="51">
        <v>2609.73432193328</v>
      </c>
      <c r="K54" s="12">
        <v>0.895775952982922</v>
      </c>
      <c r="L54" s="49">
        <v>7.09647686875966</v>
      </c>
      <c r="M54" s="12">
        <v>7.03845930333599</v>
      </c>
      <c r="N54" s="52">
        <v>0.5173235204864</v>
      </c>
      <c r="O54">
        <v>0</v>
      </c>
      <c r="P54">
        <v>8.8</v>
      </c>
      <c r="Q54" s="57">
        <v>-1.503</v>
      </c>
      <c r="R54" s="57">
        <v>-0.781471172580461</v>
      </c>
      <c r="S54" s="34">
        <v>107.501212294637</v>
      </c>
      <c r="T54" s="34">
        <v>1898.00626325827</v>
      </c>
      <c r="U54" s="34">
        <v>120.009040136274</v>
      </c>
      <c r="V54" s="34">
        <v>-1421.66697841579</v>
      </c>
      <c r="W54" s="34">
        <v>-1.40798184195638</v>
      </c>
      <c r="Y54" s="49">
        <f t="shared" si="13"/>
        <v>0.00331104287110673</v>
      </c>
      <c r="AC54" s="34">
        <f t="shared" si="2"/>
        <v>33.0908339222615</v>
      </c>
      <c r="AD54">
        <f t="shared" si="14"/>
        <v>6.5</v>
      </c>
      <c r="AE54" s="58">
        <f t="shared" si="3"/>
        <v>-216.909166077739</v>
      </c>
      <c r="AF54" s="34">
        <f t="shared" si="4"/>
        <v>-48.0024054993526</v>
      </c>
      <c r="AG54" s="58">
        <f t="shared" si="5"/>
        <v>1</v>
      </c>
      <c r="AH54" s="58">
        <f t="shared" si="0"/>
        <v>1</v>
      </c>
      <c r="AI54" s="64">
        <f t="shared" si="6"/>
        <v>170.612889473117</v>
      </c>
      <c r="AJ54" s="65"/>
      <c r="AK54" s="1"/>
      <c r="AL54" s="58">
        <f t="shared" si="7"/>
        <v>33.0908339222615</v>
      </c>
      <c r="AM54" s="58">
        <f t="shared" si="8"/>
        <v>-216.909166077739</v>
      </c>
      <c r="AN54" s="58">
        <f t="shared" si="16"/>
        <v>216.909166077738</v>
      </c>
      <c r="AO54" s="58">
        <f t="shared" si="15"/>
        <v>1448.17294114627</v>
      </c>
      <c r="AP54" s="58">
        <f t="shared" si="10"/>
        <v>1948.41152117506</v>
      </c>
      <c r="AQ54" s="58">
        <f t="shared" si="11"/>
        <v>250</v>
      </c>
      <c r="AR54" s="58">
        <f t="shared" si="12"/>
        <v>0</v>
      </c>
    </row>
    <row r="55" spans="1:44">
      <c r="A55" s="35" t="s">
        <v>301</v>
      </c>
      <c r="B55" s="32">
        <v>3.31</v>
      </c>
      <c r="C55" s="34">
        <v>9.44803002258833</v>
      </c>
      <c r="D55" s="34">
        <v>-243.077222502664</v>
      </c>
      <c r="E55" s="34">
        <v>-243.077222502664</v>
      </c>
      <c r="F55" s="34">
        <v>9.44803002258833</v>
      </c>
      <c r="G55" s="34">
        <v>-169.190685592353</v>
      </c>
      <c r="H55" s="34">
        <v>176.852328458792</v>
      </c>
      <c r="I55" s="34">
        <v>250</v>
      </c>
      <c r="J55" s="51">
        <v>2564.8213857902</v>
      </c>
      <c r="K55" s="12">
        <v>0.760941325556371</v>
      </c>
      <c r="L55" s="49">
        <v>7.03033782403808</v>
      </c>
      <c r="M55" s="12">
        <v>6.97749936949246</v>
      </c>
      <c r="N55" s="52">
        <v>0.5173235204864</v>
      </c>
      <c r="O55">
        <v>0</v>
      </c>
      <c r="P55">
        <v>8.8</v>
      </c>
      <c r="Q55" s="57">
        <v>-1.5075</v>
      </c>
      <c r="R55" s="57">
        <v>-0.781471172580461</v>
      </c>
      <c r="S55" s="34">
        <v>91.004862581905</v>
      </c>
      <c r="T55" s="34">
        <v>1962.95791836579</v>
      </c>
      <c r="U55" s="34">
        <v>119.595111377826</v>
      </c>
      <c r="V55" s="34">
        <v>-1414.6956647571</v>
      </c>
      <c r="W55" s="34">
        <v>0</v>
      </c>
      <c r="Y55" s="49">
        <f t="shared" si="13"/>
        <v>0.00812147929790985</v>
      </c>
      <c r="AC55" s="34">
        <f t="shared" si="2"/>
        <v>9.35354972236246</v>
      </c>
      <c r="AD55">
        <f t="shared" si="14"/>
        <v>6.5</v>
      </c>
      <c r="AE55" s="58">
        <f t="shared" si="3"/>
        <v>-240.646450277638</v>
      </c>
      <c r="AF55" s="34">
        <f t="shared" si="4"/>
        <v>-73.147671541208</v>
      </c>
      <c r="AG55" s="58">
        <f t="shared" si="5"/>
        <v>1</v>
      </c>
      <c r="AH55" s="58">
        <f t="shared" si="0"/>
        <v>1</v>
      </c>
      <c r="AI55" s="64">
        <f t="shared" si="6"/>
        <v>169.190685592353</v>
      </c>
      <c r="AJ55" s="65"/>
      <c r="AL55" s="58">
        <f t="shared" si="7"/>
        <v>9.35354972236244</v>
      </c>
      <c r="AM55" s="58">
        <f t="shared" si="8"/>
        <v>-240.646450277638</v>
      </c>
      <c r="AN55" s="58">
        <f t="shared" si="16"/>
        <v>240.646450277637</v>
      </c>
      <c r="AO55" s="58">
        <f t="shared" si="15"/>
        <v>1396.36791898172</v>
      </c>
      <c r="AP55" s="58">
        <f t="shared" si="10"/>
        <v>1896.6064990105</v>
      </c>
      <c r="AQ55" s="58">
        <f t="shared" si="11"/>
        <v>250</v>
      </c>
      <c r="AR55" s="58">
        <f t="shared" si="12"/>
        <v>-4.54747350886464e-13</v>
      </c>
    </row>
    <row r="56" spans="1:44">
      <c r="A56" s="35" t="s">
        <v>302</v>
      </c>
      <c r="B56" s="32">
        <v>3.22</v>
      </c>
      <c r="C56" s="34">
        <v>6.51262549778452</v>
      </c>
      <c r="D56" s="34">
        <v>-246.012627027468</v>
      </c>
      <c r="E56" s="34">
        <v>-246.012627027468</v>
      </c>
      <c r="F56" s="34">
        <v>6.51262549778452</v>
      </c>
      <c r="G56" s="34">
        <v>-169.541844293432</v>
      </c>
      <c r="H56" s="34">
        <v>174.293925093304</v>
      </c>
      <c r="I56" s="34">
        <v>250</v>
      </c>
      <c r="J56" s="51">
        <v>2519.85778138913</v>
      </c>
      <c r="K56" s="12">
        <v>0.742106521604497</v>
      </c>
      <c r="L56" s="49">
        <v>6.98656321586001</v>
      </c>
      <c r="M56" s="12">
        <v>6.91628882528772</v>
      </c>
      <c r="N56" s="52">
        <v>0.5173235204864</v>
      </c>
      <c r="O56">
        <v>0</v>
      </c>
      <c r="P56">
        <v>8.8</v>
      </c>
      <c r="Q56" s="57">
        <v>-1.5165</v>
      </c>
      <c r="R56" s="57">
        <v>-0.785398163397448</v>
      </c>
      <c r="S56" s="34">
        <v>88.5304101249952</v>
      </c>
      <c r="T56" s="34">
        <v>1988.63271437065</v>
      </c>
      <c r="U56" s="34">
        <v>119.296095031728</v>
      </c>
      <c r="V56" s="34">
        <v>-1421.1851967857</v>
      </c>
      <c r="W56" s="34">
        <v>-1.3613337082669</v>
      </c>
      <c r="Y56" s="49">
        <f t="shared" si="13"/>
        <v>-0.00906384636754343</v>
      </c>
      <c r="AC56" s="34">
        <f t="shared" si="2"/>
        <v>6.44749924280666</v>
      </c>
      <c r="AD56">
        <f t="shared" si="14"/>
        <v>6.5</v>
      </c>
      <c r="AE56" s="58">
        <f t="shared" si="3"/>
        <v>-243.552500757193</v>
      </c>
      <c r="AF56" s="34">
        <f t="shared" si="4"/>
        <v>-75.7060749066961</v>
      </c>
      <c r="AG56" s="58">
        <f t="shared" si="5"/>
        <v>1</v>
      </c>
      <c r="AH56" s="58">
        <f t="shared" si="0"/>
        <v>1</v>
      </c>
      <c r="AI56" s="64">
        <f t="shared" si="6"/>
        <v>169.541844293432</v>
      </c>
      <c r="AJ56" s="65"/>
      <c r="AL56" s="58">
        <f t="shared" si="7"/>
        <v>6.44749924280667</v>
      </c>
      <c r="AM56" s="58">
        <f t="shared" si="8"/>
        <v>-243.552500757193</v>
      </c>
      <c r="AN56" s="58">
        <f t="shared" si="16"/>
        <v>243.552500757193</v>
      </c>
      <c r="AO56" s="58">
        <f t="shared" si="15"/>
        <v>1344.28376443177</v>
      </c>
      <c r="AP56" s="58">
        <f t="shared" si="10"/>
        <v>1844.52234446056</v>
      </c>
      <c r="AQ56" s="58">
        <f t="shared" si="11"/>
        <v>250</v>
      </c>
      <c r="AR56" s="58">
        <f t="shared" si="12"/>
        <v>0</v>
      </c>
    </row>
    <row r="57" spans="1:44">
      <c r="A57" s="35" t="s">
        <v>303</v>
      </c>
      <c r="B57" s="32">
        <v>3.37</v>
      </c>
      <c r="C57" s="34">
        <v>11.4958295728614</v>
      </c>
      <c r="D57" s="34">
        <v>-241.029422952391</v>
      </c>
      <c r="E57" s="34">
        <v>-241.029422952391</v>
      </c>
      <c r="F57" s="34">
        <v>11.4958295728614</v>
      </c>
      <c r="G57" s="34">
        <v>-168.166759739627</v>
      </c>
      <c r="H57" s="34">
        <v>177.865963419363</v>
      </c>
      <c r="I57" s="34">
        <v>250</v>
      </c>
      <c r="J57" s="51">
        <v>2475.28576072005</v>
      </c>
      <c r="K57" s="12">
        <v>0.77928463118301</v>
      </c>
      <c r="L57" s="49">
        <v>6.92302336682568</v>
      </c>
      <c r="M57" s="12">
        <v>6.855428570622</v>
      </c>
      <c r="N57" s="52">
        <v>0.5173235204864</v>
      </c>
      <c r="O57">
        <v>0</v>
      </c>
      <c r="P57">
        <v>8.8</v>
      </c>
      <c r="Q57" s="57">
        <v>-1.521</v>
      </c>
      <c r="R57" s="57">
        <v>-0.785398163397448</v>
      </c>
      <c r="S57" s="34">
        <v>92.6544975531782</v>
      </c>
      <c r="T57" s="34">
        <v>1939.05956059362</v>
      </c>
      <c r="U57" s="34">
        <v>118.896862385855</v>
      </c>
      <c r="V57" s="34">
        <v>-1414.39190543041</v>
      </c>
      <c r="W57" s="34">
        <v>-1.33046830540597</v>
      </c>
      <c r="Y57" s="49">
        <f t="shared" si="13"/>
        <v>-0.00673454153795738</v>
      </c>
      <c r="AC57" s="34">
        <f t="shared" si="2"/>
        <v>11.3808712771328</v>
      </c>
      <c r="AD57">
        <f t="shared" si="14"/>
        <v>6.5</v>
      </c>
      <c r="AE57" s="58">
        <f t="shared" si="3"/>
        <v>-238.619128722867</v>
      </c>
      <c r="AF57" s="34">
        <f t="shared" si="4"/>
        <v>-72.1340365806369</v>
      </c>
      <c r="AG57" s="58">
        <f t="shared" si="5"/>
        <v>1</v>
      </c>
      <c r="AH57" s="58">
        <f t="shared" si="0"/>
        <v>1</v>
      </c>
      <c r="AI57" s="64">
        <f t="shared" si="6"/>
        <v>168.166759739627</v>
      </c>
      <c r="AJ57" s="65"/>
      <c r="AK57" s="1"/>
      <c r="AL57" s="58">
        <f t="shared" si="7"/>
        <v>11.3808712771328</v>
      </c>
      <c r="AM57" s="58">
        <f t="shared" si="8"/>
        <v>-238.619128722867</v>
      </c>
      <c r="AN57" s="58">
        <f t="shared" si="16"/>
        <v>238.619128722867</v>
      </c>
      <c r="AO57" s="58">
        <f t="shared" si="15"/>
        <v>1293.37361806834</v>
      </c>
      <c r="AP57" s="58">
        <f t="shared" si="10"/>
        <v>1793.61219809713</v>
      </c>
      <c r="AQ57" s="58">
        <f t="shared" si="11"/>
        <v>250</v>
      </c>
      <c r="AR57" s="58">
        <f t="shared" si="12"/>
        <v>-3.41060513164848e-13</v>
      </c>
    </row>
    <row r="58" spans="1:44">
      <c r="A58" s="35" t="s">
        <v>304</v>
      </c>
      <c r="B58" s="32">
        <v>3.28</v>
      </c>
      <c r="C58" s="34">
        <v>8.45155441339186</v>
      </c>
      <c r="D58" s="34">
        <v>-244.073698111861</v>
      </c>
      <c r="E58" s="34">
        <v>-244.073698111861</v>
      </c>
      <c r="F58" s="34">
        <v>8.45155441339186</v>
      </c>
      <c r="G58" s="34">
        <v>-166.822852360429</v>
      </c>
      <c r="H58" s="34">
        <v>173.521662706082</v>
      </c>
      <c r="I58" s="34">
        <v>250</v>
      </c>
      <c r="J58" s="51">
        <v>2431.09657497751</v>
      </c>
      <c r="K58" s="12">
        <v>0.760974409270183</v>
      </c>
      <c r="L58" s="49">
        <v>6.86081814378763</v>
      </c>
      <c r="M58" s="12">
        <v>6.79490815981108</v>
      </c>
      <c r="N58" s="52">
        <v>0.5173235204864</v>
      </c>
      <c r="O58">
        <v>0</v>
      </c>
      <c r="P58">
        <v>8.8</v>
      </c>
      <c r="Q58" s="57">
        <v>-1.5255</v>
      </c>
      <c r="R58" s="57">
        <v>-0.785398163397448</v>
      </c>
      <c r="S58" s="34">
        <v>90.1800450962684</v>
      </c>
      <c r="T58" s="34">
        <v>1943.60522426788</v>
      </c>
      <c r="U58" s="34">
        <v>118.506015442433</v>
      </c>
      <c r="V58" s="34">
        <v>-1407.71632340864</v>
      </c>
      <c r="W58" s="34">
        <v>-1.30065249009231</v>
      </c>
      <c r="Y58" s="49">
        <f t="shared" si="13"/>
        <v>-0.00538957316563238</v>
      </c>
      <c r="AC58" s="34">
        <f t="shared" si="2"/>
        <v>8.36703886925793</v>
      </c>
      <c r="AD58">
        <f t="shared" si="14"/>
        <v>6.5</v>
      </c>
      <c r="AE58" s="58">
        <f t="shared" si="3"/>
        <v>-241.632961130742</v>
      </c>
      <c r="AF58" s="34">
        <f t="shared" si="4"/>
        <v>-76.4783372939177</v>
      </c>
      <c r="AG58" s="58">
        <f t="shared" si="5"/>
        <v>1</v>
      </c>
      <c r="AH58" s="58">
        <f t="shared" si="0"/>
        <v>1</v>
      </c>
      <c r="AI58" s="64">
        <f t="shared" si="6"/>
        <v>166.822852360429</v>
      </c>
      <c r="AJ58" s="65"/>
      <c r="AK58" t="s">
        <v>305</v>
      </c>
      <c r="AL58" s="58">
        <f t="shared" si="7"/>
        <v>8.36703886925794</v>
      </c>
      <c r="AM58" s="58">
        <f t="shared" si="8"/>
        <v>-241.632961130742</v>
      </c>
      <c r="AN58" s="58">
        <f t="shared" si="16"/>
        <v>241.632961130743</v>
      </c>
      <c r="AO58" s="58">
        <f t="shared" si="15"/>
        <v>1242.15990532416</v>
      </c>
      <c r="AP58" s="58">
        <f t="shared" si="10"/>
        <v>1742.39848535295</v>
      </c>
      <c r="AQ58" s="58">
        <f t="shared" si="11"/>
        <v>250</v>
      </c>
      <c r="AR58" s="58">
        <f t="shared" si="12"/>
        <v>4.83169060316868e-13</v>
      </c>
    </row>
    <row r="59" spans="1:44">
      <c r="A59" s="35" t="s">
        <v>306</v>
      </c>
      <c r="B59" s="32">
        <v>2.96</v>
      </c>
      <c r="C59" s="34">
        <v>0</v>
      </c>
      <c r="D59" s="34">
        <v>-252.525252525253</v>
      </c>
      <c r="E59" s="34">
        <v>-252.525252525253</v>
      </c>
      <c r="F59" s="34">
        <v>0</v>
      </c>
      <c r="G59" s="34">
        <v>-165.509061966396</v>
      </c>
      <c r="H59" s="34">
        <v>163.853971346732</v>
      </c>
      <c r="I59" s="34">
        <v>250</v>
      </c>
      <c r="J59" s="51">
        <v>2387.28176413094</v>
      </c>
      <c r="K59" s="12">
        <v>0.698268280963384</v>
      </c>
      <c r="L59" s="49">
        <v>6.79990593394536</v>
      </c>
      <c r="M59" s="12">
        <v>6.73471742586248</v>
      </c>
      <c r="N59" s="52">
        <v>0.5173235204864</v>
      </c>
      <c r="O59">
        <v>0</v>
      </c>
      <c r="P59">
        <v>8.8</v>
      </c>
      <c r="Q59" s="57">
        <v>-1.53</v>
      </c>
      <c r="R59" s="57">
        <v>-0.785398163397448</v>
      </c>
      <c r="S59" s="34">
        <v>82.4817485636601</v>
      </c>
      <c r="T59" s="34">
        <v>2006.61437043438</v>
      </c>
      <c r="U59" s="34">
        <v>118.123292740524</v>
      </c>
      <c r="V59" s="34">
        <v>-1401.15516699964</v>
      </c>
      <c r="W59" s="34">
        <v>-1.27183931305111</v>
      </c>
      <c r="Y59" s="49">
        <f t="shared" si="13"/>
        <v>-0.00499777413428415</v>
      </c>
      <c r="AC59" s="34">
        <f t="shared" si="2"/>
        <v>0</v>
      </c>
      <c r="AD59">
        <f t="shared" si="14"/>
        <v>6.5</v>
      </c>
      <c r="AE59" s="58">
        <f t="shared" si="3"/>
        <v>-250</v>
      </c>
      <c r="AF59" s="34">
        <f t="shared" si="4"/>
        <v>-86.1460286532679</v>
      </c>
      <c r="AG59" s="58">
        <f t="shared" si="5"/>
        <v>1</v>
      </c>
      <c r="AH59" s="58">
        <f t="shared" si="0"/>
        <v>1</v>
      </c>
      <c r="AI59" s="64">
        <f t="shared" si="6"/>
        <v>165.509061966396</v>
      </c>
      <c r="AJ59" s="65"/>
      <c r="AL59" s="58">
        <f t="shared" si="7"/>
        <v>0</v>
      </c>
      <c r="AM59" s="58">
        <f t="shared" si="8"/>
        <v>-250</v>
      </c>
      <c r="AN59" s="58">
        <f t="shared" si="16"/>
        <v>250</v>
      </c>
      <c r="AO59" s="58">
        <f t="shared" si="15"/>
        <v>1189.65280950124</v>
      </c>
      <c r="AP59" s="58">
        <f t="shared" si="10"/>
        <v>1689.89138953003</v>
      </c>
      <c r="AQ59" s="58">
        <f t="shared" si="11"/>
        <v>250</v>
      </c>
      <c r="AR59" s="58">
        <f t="shared" si="12"/>
        <v>0</v>
      </c>
    </row>
    <row r="60" spans="1:44">
      <c r="A60" s="35" t="s">
        <v>307</v>
      </c>
      <c r="B60" s="32">
        <v>2.59</v>
      </c>
      <c r="C60" s="34">
        <v>0</v>
      </c>
      <c r="D60" s="34">
        <v>-251.904545454545</v>
      </c>
      <c r="E60" s="34">
        <v>-251.904545454545</v>
      </c>
      <c r="F60" s="34">
        <v>0</v>
      </c>
      <c r="G60" s="34">
        <v>-164.224375791597</v>
      </c>
      <c r="H60" s="34">
        <v>162.582132033681</v>
      </c>
      <c r="I60" s="34">
        <v>249.3855</v>
      </c>
      <c r="J60" s="51">
        <v>2343.83314415062</v>
      </c>
      <c r="K60" s="12">
        <v>0.700491200206346</v>
      </c>
      <c r="L60" s="49">
        <v>6.74024683665173</v>
      </c>
      <c r="M60" s="12">
        <v>6.67484646615434</v>
      </c>
      <c r="N60" s="52">
        <v>0.5173235204864</v>
      </c>
      <c r="O60">
        <v>0</v>
      </c>
      <c r="P60">
        <v>8.8</v>
      </c>
      <c r="Q60" s="57">
        <v>-1.5345</v>
      </c>
      <c r="R60" s="57">
        <v>-0.785398163397448</v>
      </c>
      <c r="S60" s="34">
        <v>82.4817485636601</v>
      </c>
      <c r="T60" s="34">
        <v>1991.03897106215</v>
      </c>
      <c r="U60" s="34">
        <v>117.748443576969</v>
      </c>
      <c r="V60" s="34">
        <v>-1394.70527849693</v>
      </c>
      <c r="W60" s="34">
        <v>-1.24398440757506</v>
      </c>
      <c r="Y60" s="49">
        <f t="shared" si="13"/>
        <v>-0.00552941078924718</v>
      </c>
      <c r="AC60" s="34">
        <f t="shared" si="2"/>
        <v>0</v>
      </c>
      <c r="AD60">
        <f t="shared" si="14"/>
        <v>6.5</v>
      </c>
      <c r="AE60" s="58">
        <f t="shared" si="3"/>
        <v>-249.3855</v>
      </c>
      <c r="AF60" s="34">
        <f t="shared" si="4"/>
        <v>-86.803367966319</v>
      </c>
      <c r="AG60" s="58">
        <f t="shared" si="5"/>
        <v>1</v>
      </c>
      <c r="AH60" s="58">
        <f t="shared" si="0"/>
        <v>1</v>
      </c>
      <c r="AI60" s="64">
        <f t="shared" si="6"/>
        <v>164.224375791597</v>
      </c>
      <c r="AJ60" s="65"/>
      <c r="AK60" s="1"/>
      <c r="AL60" s="58">
        <f t="shared" si="7"/>
        <v>0</v>
      </c>
      <c r="AM60" s="58">
        <f t="shared" si="8"/>
        <v>-249.3855</v>
      </c>
      <c r="AN60" s="58">
        <f t="shared" si="16"/>
        <v>249.385499999999</v>
      </c>
      <c r="AO60" s="58">
        <f t="shared" si="15"/>
        <v>1137.52204545373</v>
      </c>
      <c r="AP60" s="58">
        <f t="shared" si="10"/>
        <v>1637.76062548252</v>
      </c>
      <c r="AQ60" s="58">
        <f t="shared" si="11"/>
        <v>249.385499999999</v>
      </c>
      <c r="AR60" s="58">
        <f t="shared" si="12"/>
        <v>-5.6843418860808e-13</v>
      </c>
    </row>
    <row r="61" spans="1:44">
      <c r="A61" s="35" t="s">
        <v>308</v>
      </c>
      <c r="B61" s="32">
        <v>2.19</v>
      </c>
      <c r="C61" s="34">
        <v>0</v>
      </c>
      <c r="D61" s="34">
        <v>-226.39696969697</v>
      </c>
      <c r="E61" s="34">
        <v>-226.39696969697</v>
      </c>
      <c r="F61" s="34">
        <v>0</v>
      </c>
      <c r="G61" s="34">
        <v>-162.967825884955</v>
      </c>
      <c r="H61" s="34">
        <v>161.338147626106</v>
      </c>
      <c r="I61" s="34">
        <v>224.133</v>
      </c>
      <c r="J61" s="51">
        <v>2300.74279493055</v>
      </c>
      <c r="K61" s="12">
        <v>0.702682620972397</v>
      </c>
      <c r="L61" s="49">
        <v>6.68180257625158</v>
      </c>
      <c r="M61" s="12">
        <v>6.61528562879851</v>
      </c>
      <c r="N61" s="52">
        <v>0.5173235204864</v>
      </c>
      <c r="O61">
        <v>0</v>
      </c>
      <c r="P61">
        <v>8.8</v>
      </c>
      <c r="Q61" s="57">
        <v>-1.539</v>
      </c>
      <c r="R61" s="57">
        <v>-0.785398163397448</v>
      </c>
      <c r="S61" s="34">
        <v>82.4817485636601</v>
      </c>
      <c r="T61" s="34">
        <v>1975.80469283063</v>
      </c>
      <c r="U61" s="34">
        <v>117.381227458734</v>
      </c>
      <c r="V61" s="34">
        <v>-1388.36362008779</v>
      </c>
      <c r="W61" s="34">
        <v>-8.52642980117307</v>
      </c>
      <c r="Y61" s="49">
        <f t="shared" si="13"/>
        <v>-0.00695611009723862</v>
      </c>
      <c r="AC61" s="34">
        <f t="shared" si="2"/>
        <v>0</v>
      </c>
      <c r="AD61">
        <f t="shared" si="14"/>
        <v>6.5</v>
      </c>
      <c r="AE61" s="58">
        <f t="shared" si="3"/>
        <v>-224.133</v>
      </c>
      <c r="AF61" s="34">
        <f t="shared" si="4"/>
        <v>-62.7948523738941</v>
      </c>
      <c r="AG61" s="58">
        <f t="shared" si="5"/>
        <v>1</v>
      </c>
      <c r="AH61" s="58">
        <f t="shared" si="0"/>
        <v>1</v>
      </c>
      <c r="AI61" s="64">
        <f t="shared" si="6"/>
        <v>162.967825884955</v>
      </c>
      <c r="AJ61" s="65"/>
      <c r="AL61" s="58">
        <f t="shared" si="7"/>
        <v>0</v>
      </c>
      <c r="AM61" s="58">
        <f t="shared" si="8"/>
        <v>-224.133</v>
      </c>
      <c r="AN61" s="58">
        <f t="shared" si="16"/>
        <v>224.133</v>
      </c>
      <c r="AO61" s="58">
        <f t="shared" si="15"/>
        <v>1090.32832411536</v>
      </c>
      <c r="AP61" s="58">
        <f t="shared" si="10"/>
        <v>1590.56690414414</v>
      </c>
      <c r="AQ61" s="58">
        <f t="shared" si="11"/>
        <v>224.133</v>
      </c>
      <c r="AR61" s="58">
        <f t="shared" si="12"/>
        <v>-2.27373675443232e-13</v>
      </c>
    </row>
    <row r="62" spans="1:44">
      <c r="A62" s="35" t="s">
        <v>309</v>
      </c>
      <c r="B62" s="32">
        <v>1.93</v>
      </c>
      <c r="C62" s="34">
        <v>0</v>
      </c>
      <c r="D62" s="34">
        <v>-200.639898989899</v>
      </c>
      <c r="E62" s="34">
        <v>-200.639898989899</v>
      </c>
      <c r="F62" s="34">
        <v>0</v>
      </c>
      <c r="G62" s="34">
        <v>-154.355270530235</v>
      </c>
      <c r="H62" s="34">
        <v>152.811717824933</v>
      </c>
      <c r="I62" s="34">
        <v>198.6335</v>
      </c>
      <c r="J62" s="51">
        <v>2259.89618120671</v>
      </c>
      <c r="K62" s="12">
        <v>0.703980773260152</v>
      </c>
      <c r="L62" s="49">
        <v>6.61432215422353</v>
      </c>
      <c r="M62" s="12">
        <v>6.55865431612693</v>
      </c>
      <c r="N62" s="52">
        <v>0.5173235204864</v>
      </c>
      <c r="O62">
        <v>0</v>
      </c>
      <c r="P62">
        <v>8.8</v>
      </c>
      <c r="Q62" s="57">
        <v>-1.5075</v>
      </c>
      <c r="R62" s="57">
        <v>-0.761836218495525</v>
      </c>
      <c r="S62" s="34">
        <v>82.4817485636601</v>
      </c>
      <c r="T62" s="34">
        <v>1871.38698218919</v>
      </c>
      <c r="U62" s="34">
        <v>117.16477451747</v>
      </c>
      <c r="V62" s="34">
        <v>-1317.42045479053</v>
      </c>
      <c r="W62" s="34">
        <v>-1.14916544394618</v>
      </c>
      <c r="Y62" s="49">
        <f t="shared" si="13"/>
        <v>0.00096347457498247</v>
      </c>
      <c r="AC62" s="34">
        <f t="shared" si="2"/>
        <v>0</v>
      </c>
      <c r="AD62">
        <f t="shared" si="14"/>
        <v>6.5</v>
      </c>
      <c r="AE62" s="58">
        <f t="shared" si="3"/>
        <v>-198.6335</v>
      </c>
      <c r="AF62" s="34">
        <f t="shared" si="4"/>
        <v>-45.8217821750671</v>
      </c>
      <c r="AG62" s="58">
        <f t="shared" si="5"/>
        <v>1</v>
      </c>
      <c r="AH62" s="58">
        <f t="shared" si="0"/>
        <v>1</v>
      </c>
      <c r="AI62" s="64">
        <f t="shared" si="6"/>
        <v>154.355270530235</v>
      </c>
      <c r="AJ62" s="65"/>
      <c r="AL62" s="58">
        <f t="shared" si="7"/>
        <v>0</v>
      </c>
      <c r="AM62" s="58">
        <f t="shared" si="8"/>
        <v>-198.6335</v>
      </c>
      <c r="AN62" s="58">
        <f t="shared" si="16"/>
        <v>198.6335</v>
      </c>
      <c r="AO62" s="58">
        <f t="shared" si="15"/>
        <v>1048.0927010133</v>
      </c>
      <c r="AP62" s="58">
        <f t="shared" si="10"/>
        <v>1548.33128104209</v>
      </c>
      <c r="AQ62" s="58">
        <f t="shared" si="11"/>
        <v>198.6335</v>
      </c>
      <c r="AR62" s="58">
        <f t="shared" si="12"/>
        <v>2.8421709430404e-13</v>
      </c>
    </row>
    <row r="63" spans="1:44">
      <c r="A63" s="35" t="s">
        <v>310</v>
      </c>
      <c r="B63" s="32">
        <v>1.92</v>
      </c>
      <c r="C63" s="34">
        <v>0</v>
      </c>
      <c r="D63" s="34">
        <v>-205.931818181818</v>
      </c>
      <c r="E63" s="34">
        <v>-205.931818181818</v>
      </c>
      <c r="F63" s="34">
        <v>0</v>
      </c>
      <c r="G63" s="34">
        <v>-153.194497354532</v>
      </c>
      <c r="H63" s="34">
        <v>151.662552380987</v>
      </c>
      <c r="I63" s="34">
        <v>203.8725</v>
      </c>
      <c r="J63" s="51">
        <v>2219.38038437249</v>
      </c>
      <c r="K63" s="12">
        <v>0.70609774183999</v>
      </c>
      <c r="L63" s="49">
        <v>6.55704985889458</v>
      </c>
      <c r="M63" s="12">
        <v>6.50231347480379</v>
      </c>
      <c r="N63" s="52">
        <v>0.5173235204864</v>
      </c>
      <c r="O63">
        <v>0</v>
      </c>
      <c r="P63">
        <v>8.8</v>
      </c>
      <c r="Q63" s="57">
        <v>-1.512</v>
      </c>
      <c r="R63" s="57">
        <v>-0.761836218495525</v>
      </c>
      <c r="S63" s="34">
        <v>82.4817485636601</v>
      </c>
      <c r="T63" s="34">
        <v>1857.31389091849</v>
      </c>
      <c r="U63" s="34">
        <v>116.813499996083</v>
      </c>
      <c r="V63" s="34">
        <v>-1311.44514426559</v>
      </c>
      <c r="W63" s="34">
        <v>-1.12438533794225</v>
      </c>
      <c r="Y63" s="49">
        <f t="shared" si="13"/>
        <v>0.00160445723235103</v>
      </c>
      <c r="AC63" s="34">
        <f t="shared" si="2"/>
        <v>0</v>
      </c>
      <c r="AD63">
        <f t="shared" si="14"/>
        <v>6.5</v>
      </c>
      <c r="AE63" s="58">
        <f t="shared" si="3"/>
        <v>-203.8725</v>
      </c>
      <c r="AF63" s="34">
        <f t="shared" si="4"/>
        <v>-52.2099476190133</v>
      </c>
      <c r="AG63" s="58">
        <f t="shared" si="5"/>
        <v>1</v>
      </c>
      <c r="AH63" s="58">
        <f t="shared" si="0"/>
        <v>1</v>
      </c>
      <c r="AI63" s="64">
        <f t="shared" si="6"/>
        <v>153.194497354532</v>
      </c>
      <c r="AJ63" s="65"/>
      <c r="AK63" s="1"/>
      <c r="AL63" s="58">
        <f t="shared" si="7"/>
        <v>0</v>
      </c>
      <c r="AM63" s="58">
        <f t="shared" si="8"/>
        <v>-203.8725</v>
      </c>
      <c r="AN63" s="58">
        <f t="shared" si="16"/>
        <v>203.8725</v>
      </c>
      <c r="AO63" s="58">
        <f t="shared" si="15"/>
        <v>1005.09807084156</v>
      </c>
      <c r="AP63" s="58">
        <f t="shared" si="10"/>
        <v>1505.33665087035</v>
      </c>
      <c r="AQ63" s="58">
        <f t="shared" si="11"/>
        <v>203.8725</v>
      </c>
      <c r="AR63" s="58">
        <f t="shared" si="12"/>
        <v>2.8421709430404e-13</v>
      </c>
    </row>
    <row r="64" spans="1:44">
      <c r="A64" s="35" t="s">
        <v>311</v>
      </c>
      <c r="B64" s="32">
        <v>1.94</v>
      </c>
      <c r="C64" s="34">
        <v>0</v>
      </c>
      <c r="D64" s="34">
        <v>-215.701515151515</v>
      </c>
      <c r="E64" s="34">
        <v>-215.701515151515</v>
      </c>
      <c r="F64" s="34">
        <v>0</v>
      </c>
      <c r="G64" s="34">
        <v>-152.058754588934</v>
      </c>
      <c r="H64" s="34">
        <v>150.538167043044</v>
      </c>
      <c r="I64" s="34">
        <v>213.5445</v>
      </c>
      <c r="J64" s="51">
        <v>2179.18836787067</v>
      </c>
      <c r="K64" s="12">
        <v>0.708184341145191</v>
      </c>
      <c r="L64" s="49">
        <v>6.50093424563852</v>
      </c>
      <c r="M64" s="12">
        <v>6.44625443650959</v>
      </c>
      <c r="N64" s="52">
        <v>0.5173235204864</v>
      </c>
      <c r="O64">
        <v>0</v>
      </c>
      <c r="P64">
        <v>8.8</v>
      </c>
      <c r="Q64" s="57">
        <v>-1.5165</v>
      </c>
      <c r="R64" s="57">
        <v>-0.761836218495525</v>
      </c>
      <c r="S64" s="34">
        <v>82.4817485636601</v>
      </c>
      <c r="T64" s="34">
        <v>1843.5442656938</v>
      </c>
      <c r="U64" s="34">
        <v>116.469319881149</v>
      </c>
      <c r="V64" s="34">
        <v>-1305.56918117236</v>
      </c>
      <c r="W64" s="34">
        <v>-1.10040998923154</v>
      </c>
      <c r="Y64" s="49">
        <f t="shared" si="13"/>
        <v>0.00137922916526989</v>
      </c>
      <c r="AC64" s="34">
        <f t="shared" si="2"/>
        <v>0</v>
      </c>
      <c r="AD64">
        <f t="shared" si="14"/>
        <v>6.5</v>
      </c>
      <c r="AE64" s="58">
        <f t="shared" si="3"/>
        <v>-213.5445</v>
      </c>
      <c r="AF64" s="34">
        <f t="shared" si="4"/>
        <v>-63.0063329569556</v>
      </c>
      <c r="AG64" s="58">
        <f t="shared" si="5"/>
        <v>1</v>
      </c>
      <c r="AH64" s="58">
        <f t="shared" si="0"/>
        <v>1</v>
      </c>
      <c r="AI64" s="64">
        <f t="shared" si="6"/>
        <v>152.058754588934</v>
      </c>
      <c r="AJ64" s="65"/>
      <c r="AK64" t="s">
        <v>312</v>
      </c>
      <c r="AL64" s="58">
        <f t="shared" si="7"/>
        <v>0</v>
      </c>
      <c r="AM64" s="58">
        <f t="shared" si="8"/>
        <v>-213.5445</v>
      </c>
      <c r="AN64" s="58">
        <f t="shared" si="16"/>
        <v>213.5445</v>
      </c>
      <c r="AO64" s="58">
        <f t="shared" si="15"/>
        <v>960.527302709578</v>
      </c>
      <c r="AP64" s="58">
        <f t="shared" si="10"/>
        <v>1460.76588273837</v>
      </c>
      <c r="AQ64" s="58">
        <f t="shared" si="11"/>
        <v>213.5445</v>
      </c>
      <c r="AR64" s="58">
        <f t="shared" si="12"/>
        <v>0</v>
      </c>
    </row>
    <row r="65" spans="1:44">
      <c r="A65" s="35" t="s">
        <v>313</v>
      </c>
      <c r="B65" s="32">
        <v>1.89</v>
      </c>
      <c r="C65" s="34">
        <v>0</v>
      </c>
      <c r="D65" s="34">
        <v>-215.95101010101</v>
      </c>
      <c r="E65" s="34">
        <v>-215.95101010101</v>
      </c>
      <c r="F65" s="34">
        <v>0</v>
      </c>
      <c r="G65" s="34">
        <v>-150.947229347286</v>
      </c>
      <c r="H65" s="34">
        <v>149.437757053813</v>
      </c>
      <c r="I65" s="34">
        <v>213.7915</v>
      </c>
      <c r="J65" s="51">
        <v>2139.31331653228</v>
      </c>
      <c r="K65" s="12">
        <v>0.710241220021838</v>
      </c>
      <c r="L65" s="49">
        <v>6.44594062390996</v>
      </c>
      <c r="M65" s="12">
        <v>6.39046874413061</v>
      </c>
      <c r="N65" s="52">
        <v>0.5173235204864</v>
      </c>
      <c r="O65">
        <v>0</v>
      </c>
      <c r="P65">
        <v>8.8</v>
      </c>
      <c r="Q65" s="57">
        <v>-1.521</v>
      </c>
      <c r="R65" s="57">
        <v>-0.761836218495525</v>
      </c>
      <c r="S65" s="34">
        <v>82.4817485636601</v>
      </c>
      <c r="T65" s="34">
        <v>1830.06825116933</v>
      </c>
      <c r="U65" s="34">
        <v>116.132021401298</v>
      </c>
      <c r="V65" s="34">
        <v>-1299.78990743374</v>
      </c>
      <c r="W65" s="34">
        <v>4.50309905990939</v>
      </c>
      <c r="Y65" s="49">
        <f t="shared" si="13"/>
        <v>0.000313812599628704</v>
      </c>
      <c r="AC65" s="34">
        <f t="shared" si="2"/>
        <v>0</v>
      </c>
      <c r="AD65">
        <f t="shared" si="14"/>
        <v>6.5</v>
      </c>
      <c r="AE65" s="58">
        <f t="shared" si="3"/>
        <v>-213.7915</v>
      </c>
      <c r="AF65" s="34">
        <f t="shared" si="4"/>
        <v>-64.3537429461871</v>
      </c>
      <c r="AG65" s="58">
        <f t="shared" si="5"/>
        <v>1</v>
      </c>
      <c r="AH65" s="58">
        <f t="shared" si="0"/>
        <v>1</v>
      </c>
      <c r="AI65" s="64">
        <f t="shared" si="6"/>
        <v>150.947229347286</v>
      </c>
      <c r="AJ65" s="65"/>
      <c r="AL65" s="58">
        <f t="shared" si="7"/>
        <v>0</v>
      </c>
      <c r="AM65" s="58">
        <f t="shared" si="8"/>
        <v>-213.7915</v>
      </c>
      <c r="AN65" s="58">
        <f t="shared" si="16"/>
        <v>213.7915</v>
      </c>
      <c r="AO65" s="58">
        <f t="shared" si="15"/>
        <v>916.133647677512</v>
      </c>
      <c r="AP65" s="58">
        <f t="shared" si="10"/>
        <v>1416.3722277063</v>
      </c>
      <c r="AQ65" s="58">
        <f t="shared" si="11"/>
        <v>213.7915</v>
      </c>
      <c r="AR65" s="58">
        <f t="shared" si="12"/>
        <v>-2.8421709430404e-13</v>
      </c>
    </row>
    <row r="66" spans="1:44">
      <c r="A66" s="35" t="s">
        <v>314</v>
      </c>
      <c r="B66" s="32">
        <v>1.7</v>
      </c>
      <c r="C66" s="34">
        <v>0</v>
      </c>
      <c r="D66" s="34">
        <v>-220.927777777778</v>
      </c>
      <c r="E66" s="34">
        <v>-220.927777777778</v>
      </c>
      <c r="F66" s="34">
        <v>0</v>
      </c>
      <c r="G66" s="34">
        <v>-155.495814256285</v>
      </c>
      <c r="H66" s="34">
        <v>153.940856113722</v>
      </c>
      <c r="I66" s="34">
        <v>218.7185</v>
      </c>
      <c r="J66" s="51">
        <v>2098.30332702117</v>
      </c>
      <c r="K66" s="12">
        <v>0.713686143827974</v>
      </c>
      <c r="L66" s="49">
        <v>6.38742391372853</v>
      </c>
      <c r="M66" s="12">
        <v>6.33291674222262</v>
      </c>
      <c r="N66" s="52">
        <v>0.5173235204864</v>
      </c>
      <c r="O66">
        <v>0</v>
      </c>
      <c r="P66">
        <v>8.8</v>
      </c>
      <c r="Q66" s="57">
        <v>-1.557</v>
      </c>
      <c r="R66" s="57">
        <v>-0.781471172580461</v>
      </c>
      <c r="S66" s="34">
        <v>82.4817485636601</v>
      </c>
      <c r="T66" s="34">
        <v>1885.21481375085</v>
      </c>
      <c r="U66" s="34">
        <v>115.571458514321</v>
      </c>
      <c r="V66" s="34">
        <v>-1345.45169071322</v>
      </c>
      <c r="W66" s="34">
        <v>-1.08079844634749</v>
      </c>
      <c r="Y66" s="49">
        <f t="shared" si="13"/>
        <v>0.00304483040207337</v>
      </c>
      <c r="AC66" s="34">
        <f t="shared" si="2"/>
        <v>0</v>
      </c>
      <c r="AD66">
        <f t="shared" si="14"/>
        <v>6.5</v>
      </c>
      <c r="AE66" s="58">
        <f t="shared" si="3"/>
        <v>-218.7185</v>
      </c>
      <c r="AF66" s="34">
        <f t="shared" si="4"/>
        <v>-64.7776438862778</v>
      </c>
      <c r="AG66" s="58">
        <f t="shared" si="5"/>
        <v>1</v>
      </c>
      <c r="AH66" s="58">
        <f t="shared" si="0"/>
        <v>1</v>
      </c>
      <c r="AI66" s="64">
        <f t="shared" si="6"/>
        <v>155.495814256285</v>
      </c>
      <c r="AJ66" s="65"/>
      <c r="AK66" s="1"/>
      <c r="AL66" s="58">
        <f t="shared" si="7"/>
        <v>0</v>
      </c>
      <c r="AM66" s="58">
        <f t="shared" si="8"/>
        <v>-218.7185</v>
      </c>
      <c r="AN66" s="58">
        <f t="shared" si="16"/>
        <v>218.7185</v>
      </c>
      <c r="AO66" s="58">
        <f t="shared" si="15"/>
        <v>871.049553513198</v>
      </c>
      <c r="AP66" s="58">
        <f t="shared" si="10"/>
        <v>1371.28813354199</v>
      </c>
      <c r="AQ66" s="58">
        <f t="shared" si="11"/>
        <v>218.7185</v>
      </c>
      <c r="AR66" s="58">
        <f t="shared" si="12"/>
        <v>2.27373675443232e-13</v>
      </c>
    </row>
    <row r="67" spans="1:44">
      <c r="A67" s="35" t="s">
        <v>315</v>
      </c>
      <c r="B67" s="32">
        <v>1.47</v>
      </c>
      <c r="C67" s="34">
        <v>0</v>
      </c>
      <c r="D67" s="34">
        <v>-214.408080808081</v>
      </c>
      <c r="E67" s="34">
        <v>-214.408080808081</v>
      </c>
      <c r="F67" s="34">
        <v>0</v>
      </c>
      <c r="G67" s="34">
        <v>-154.404098653914</v>
      </c>
      <c r="H67" s="34">
        <v>152.860057667375</v>
      </c>
      <c r="I67" s="34">
        <v>212.264</v>
      </c>
      <c r="J67" s="51">
        <v>2057.60516747203</v>
      </c>
      <c r="K67" s="12">
        <v>0.715690398757213</v>
      </c>
      <c r="L67" s="49">
        <v>6.33570961015463</v>
      </c>
      <c r="M67" s="12">
        <v>6.27562007445917</v>
      </c>
      <c r="N67" s="52">
        <v>0.5173235204864</v>
      </c>
      <c r="O67">
        <v>0</v>
      </c>
      <c r="P67">
        <v>8.8</v>
      </c>
      <c r="Q67" s="57">
        <v>-1.5615</v>
      </c>
      <c r="R67" s="57">
        <v>-0.781471172580461</v>
      </c>
      <c r="S67" s="34">
        <v>82.4817485636601</v>
      </c>
      <c r="T67" s="34">
        <v>1871.97896919879</v>
      </c>
      <c r="U67" s="34">
        <v>115.247806463365</v>
      </c>
      <c r="V67" s="34">
        <v>-1339.757374931</v>
      </c>
      <c r="W67" s="34">
        <v>-4.59008399670347</v>
      </c>
      <c r="Y67" s="49">
        <f t="shared" si="13"/>
        <v>-0.00279286793200484</v>
      </c>
      <c r="AC67" s="34">
        <f t="shared" si="2"/>
        <v>0</v>
      </c>
      <c r="AD67">
        <f t="shared" si="14"/>
        <v>6.5</v>
      </c>
      <c r="AE67" s="58">
        <f t="shared" si="3"/>
        <v>-212.264</v>
      </c>
      <c r="AF67" s="34">
        <f t="shared" si="4"/>
        <v>-59.4039423326252</v>
      </c>
      <c r="AG67" s="58">
        <f t="shared" si="5"/>
        <v>1</v>
      </c>
      <c r="AH67" s="58">
        <f t="shared" si="0"/>
        <v>1</v>
      </c>
      <c r="AI67" s="64">
        <f t="shared" si="6"/>
        <v>154.404098653914</v>
      </c>
      <c r="AJ67" s="65"/>
      <c r="AL67" s="58">
        <f t="shared" si="7"/>
        <v>0</v>
      </c>
      <c r="AM67" s="58">
        <f t="shared" si="8"/>
        <v>-212.264</v>
      </c>
      <c r="AN67" s="58">
        <f t="shared" si="16"/>
        <v>212.264</v>
      </c>
      <c r="AO67" s="58">
        <f t="shared" si="15"/>
        <v>827.386157597484</v>
      </c>
      <c r="AP67" s="58">
        <f t="shared" si="10"/>
        <v>1327.62473762627</v>
      </c>
      <c r="AQ67" s="58">
        <f t="shared" si="11"/>
        <v>212.264</v>
      </c>
      <c r="AR67" s="58">
        <f t="shared" si="12"/>
        <v>0</v>
      </c>
    </row>
    <row r="68" spans="1:44">
      <c r="A68" s="35" t="s">
        <v>316</v>
      </c>
      <c r="B68" s="32">
        <v>1.27</v>
      </c>
      <c r="C68" s="34">
        <v>0</v>
      </c>
      <c r="D68" s="34">
        <v>-212.943939393939</v>
      </c>
      <c r="E68" s="34">
        <v>-212.943939393939</v>
      </c>
      <c r="F68" s="34">
        <v>0</v>
      </c>
      <c r="G68" s="34">
        <v>-149.767650172395</v>
      </c>
      <c r="H68" s="34">
        <v>148.269973670671</v>
      </c>
      <c r="I68" s="34">
        <v>210.8145</v>
      </c>
      <c r="J68" s="51">
        <v>2018.1271435315</v>
      </c>
      <c r="K68" s="12">
        <v>0.717173584298994</v>
      </c>
      <c r="L68" s="49">
        <v>6.27704899015313</v>
      </c>
      <c r="M68" s="12">
        <v>6.21986442272474</v>
      </c>
      <c r="N68" s="52">
        <v>0.5173235204864</v>
      </c>
      <c r="O68">
        <v>0</v>
      </c>
      <c r="P68">
        <v>8.8</v>
      </c>
      <c r="Q68" s="57">
        <v>-1.548</v>
      </c>
      <c r="R68" s="57">
        <v>-0.769690200129499</v>
      </c>
      <c r="S68" s="34">
        <v>82.4817485636601</v>
      </c>
      <c r="T68" s="34">
        <v>1815.76715795257</v>
      </c>
      <c r="U68" s="34">
        <v>115.009462659284</v>
      </c>
      <c r="V68" s="34">
        <v>-1302.22024092124</v>
      </c>
      <c r="W68" s="34">
        <v>0.980246697085683</v>
      </c>
      <c r="Y68" s="49">
        <f t="shared" si="13"/>
        <v>-0.00142891569395598</v>
      </c>
      <c r="AC68" s="34">
        <f t="shared" ref="AC68:AC123" si="17">H68+MIN(0,G68)*0.99</f>
        <v>0</v>
      </c>
      <c r="AD68">
        <f t="shared" si="14"/>
        <v>6.5</v>
      </c>
      <c r="AE68" s="58">
        <f t="shared" si="3"/>
        <v>-210.8145</v>
      </c>
      <c r="AF68" s="34">
        <f t="shared" si="4"/>
        <v>-62.5445263293287</v>
      </c>
      <c r="AG68" s="58">
        <f t="shared" si="5"/>
        <v>1</v>
      </c>
      <c r="AH68" s="58">
        <f t="shared" ref="AH68:AH124" si="18">IF(AC68/I68&lt;$AH$2,1,0)</f>
        <v>1</v>
      </c>
      <c r="AI68" s="64">
        <f t="shared" si="6"/>
        <v>149.767650172395</v>
      </c>
      <c r="AJ68" s="65"/>
      <c r="AL68" s="58">
        <f t="shared" si="7"/>
        <v>0</v>
      </c>
      <c r="AM68" s="58">
        <f t="shared" si="8"/>
        <v>-210.8145</v>
      </c>
      <c r="AN68" s="58">
        <f t="shared" si="16"/>
        <v>210.8145</v>
      </c>
      <c r="AO68" s="58">
        <f t="shared" si="15"/>
        <v>784.209504587274</v>
      </c>
      <c r="AP68" s="58">
        <f t="shared" si="10"/>
        <v>1284.44808461606</v>
      </c>
      <c r="AQ68" s="58">
        <f t="shared" si="11"/>
        <v>210.8145</v>
      </c>
      <c r="AR68" s="58">
        <f t="shared" si="12"/>
        <v>-3.12638803734444e-13</v>
      </c>
    </row>
    <row r="69" spans="1:44">
      <c r="A69" s="35" t="s">
        <v>317</v>
      </c>
      <c r="B69" s="32">
        <v>1.15</v>
      </c>
      <c r="C69" s="34">
        <v>0</v>
      </c>
      <c r="D69" s="34">
        <v>-217.434848484848</v>
      </c>
      <c r="E69" s="34">
        <v>-217.434848484848</v>
      </c>
      <c r="F69" s="34">
        <v>0</v>
      </c>
      <c r="G69" s="34">
        <v>-150.75779835127</v>
      </c>
      <c r="H69" s="34">
        <v>149.250220367757</v>
      </c>
      <c r="I69" s="34">
        <v>215.2605</v>
      </c>
      <c r="J69" s="51">
        <v>1978.42525803203</v>
      </c>
      <c r="K69" s="12">
        <v>0.720084627863437</v>
      </c>
      <c r="L69" s="49">
        <v>6.21626236055006</v>
      </c>
      <c r="M69" s="12">
        <v>6.16361377260144</v>
      </c>
      <c r="N69" s="52">
        <v>0.5173235204864</v>
      </c>
      <c r="O69">
        <v>0</v>
      </c>
      <c r="P69">
        <v>8.8</v>
      </c>
      <c r="Q69" s="57">
        <v>-1.566</v>
      </c>
      <c r="R69" s="57">
        <v>-0.777544181763474</v>
      </c>
      <c r="S69" s="34">
        <v>82.4817485636601</v>
      </c>
      <c r="T69" s="34">
        <v>1827.77160979939</v>
      </c>
      <c r="U69" s="34">
        <v>114.544520702229</v>
      </c>
      <c r="V69" s="34">
        <v>-1316.15023946175</v>
      </c>
      <c r="W69" s="34">
        <v>-1.00400062477625</v>
      </c>
      <c r="Y69" s="49">
        <f t="shared" si="13"/>
        <v>0.00360206217468395</v>
      </c>
      <c r="AC69" s="34">
        <f t="shared" si="17"/>
        <v>0</v>
      </c>
      <c r="AD69">
        <f t="shared" si="14"/>
        <v>6.5</v>
      </c>
      <c r="AE69" s="58">
        <f t="shared" ref="AE69:AE132" si="19">AC69-I69</f>
        <v>-215.2605</v>
      </c>
      <c r="AF69" s="34">
        <f t="shared" ref="AF69:AF132" si="20">H69-I69</f>
        <v>-66.010279632243</v>
      </c>
      <c r="AG69" s="58">
        <f t="shared" ref="AG69:AG132" si="21">IF(H69/I69&lt;$AH$2,1,0)</f>
        <v>1</v>
      </c>
      <c r="AH69" s="58">
        <f t="shared" si="18"/>
        <v>1</v>
      </c>
      <c r="AI69" s="64">
        <f t="shared" ref="AI69:AI132" si="22">-G69</f>
        <v>150.75779835127</v>
      </c>
      <c r="AJ69" s="65"/>
      <c r="AK69" s="1"/>
      <c r="AL69" s="58">
        <f t="shared" ref="AL69:AL132" si="23">MIN(C69*0.99,$I$2)</f>
        <v>0</v>
      </c>
      <c r="AM69" s="58">
        <f t="shared" ref="AM69:AM132" si="24">AL69-I69</f>
        <v>-215.2605</v>
      </c>
      <c r="AN69" s="58">
        <f t="shared" si="16"/>
        <v>215.2605</v>
      </c>
      <c r="AO69" s="58">
        <f t="shared" si="15"/>
        <v>740.425401508782</v>
      </c>
      <c r="AP69" s="58">
        <f t="shared" ref="AP69:AP132" si="25">AO69+$AP$2*0.15</f>
        <v>1240.66398153757</v>
      </c>
      <c r="AQ69" s="58">
        <f t="shared" ref="AQ69:AQ132" si="26">IF(AM69&gt;=0,I69,AL69+AN69)</f>
        <v>215.2605</v>
      </c>
      <c r="AR69" s="58">
        <f t="shared" ref="AR69:AR132" si="27">AQ69-I69</f>
        <v>0</v>
      </c>
    </row>
    <row r="70" spans="1:44">
      <c r="A70" s="35" t="s">
        <v>318</v>
      </c>
      <c r="B70" s="32">
        <v>1.16</v>
      </c>
      <c r="C70" s="34">
        <v>0</v>
      </c>
      <c r="D70" s="34">
        <v>-238.497474747475</v>
      </c>
      <c r="E70" s="34">
        <v>-238.497474747475</v>
      </c>
      <c r="F70" s="34">
        <v>0</v>
      </c>
      <c r="G70" s="34">
        <v>-149.743656306041</v>
      </c>
      <c r="H70" s="34">
        <v>148.246219742981</v>
      </c>
      <c r="I70" s="34">
        <v>236.1125</v>
      </c>
      <c r="J70" s="51">
        <v>1939.01326129208</v>
      </c>
      <c r="K70" s="12">
        <v>0.721997618103146</v>
      </c>
      <c r="L70" s="49">
        <v>6.16757577566421</v>
      </c>
      <c r="M70" s="12">
        <v>6.10759312336222</v>
      </c>
      <c r="N70" s="52">
        <v>0.5173235204864</v>
      </c>
      <c r="O70">
        <v>0</v>
      </c>
      <c r="P70">
        <v>8.8</v>
      </c>
      <c r="Q70" s="57">
        <v>-1.5705</v>
      </c>
      <c r="R70" s="57">
        <v>-0.777544181763474</v>
      </c>
      <c r="S70" s="34">
        <v>82.4817485636601</v>
      </c>
      <c r="T70" s="34">
        <v>1815.47625885341</v>
      </c>
      <c r="U70" s="34">
        <v>114.241025864266</v>
      </c>
      <c r="V70" s="34">
        <v>-1310.76953461497</v>
      </c>
      <c r="W70" s="34">
        <v>1.01032550028302</v>
      </c>
      <c r="Y70" s="49">
        <f t="shared" ref="Y70:Y133" si="28">M69-L70</f>
        <v>-0.00396200306277361</v>
      </c>
      <c r="AC70" s="34">
        <f t="shared" si="17"/>
        <v>0</v>
      </c>
      <c r="AD70">
        <f t="shared" ref="AD70:AD133" si="29">AD69</f>
        <v>6.5</v>
      </c>
      <c r="AE70" s="58">
        <f t="shared" si="19"/>
        <v>-236.1125</v>
      </c>
      <c r="AF70" s="34">
        <f t="shared" si="20"/>
        <v>-87.8662802570193</v>
      </c>
      <c r="AG70" s="58">
        <f t="shared" si="21"/>
        <v>1</v>
      </c>
      <c r="AH70" s="58">
        <f t="shared" si="18"/>
        <v>1</v>
      </c>
      <c r="AI70" s="64">
        <f t="shared" si="22"/>
        <v>149.743656306041</v>
      </c>
      <c r="AJ70" s="65"/>
      <c r="AK70" t="s">
        <v>319</v>
      </c>
      <c r="AL70" s="58">
        <f t="shared" si="23"/>
        <v>0</v>
      </c>
      <c r="AM70" s="58">
        <f t="shared" si="24"/>
        <v>-236.1125</v>
      </c>
      <c r="AN70" s="58">
        <f t="shared" si="16"/>
        <v>236.1125</v>
      </c>
      <c r="AO70" s="58">
        <f t="shared" si="15"/>
        <v>692.998737464201</v>
      </c>
      <c r="AP70" s="58">
        <f t="shared" si="25"/>
        <v>1193.23731749299</v>
      </c>
      <c r="AQ70" s="58">
        <f t="shared" si="26"/>
        <v>236.1125</v>
      </c>
      <c r="AR70" s="58">
        <f t="shared" si="27"/>
        <v>0</v>
      </c>
    </row>
    <row r="71" spans="1:44">
      <c r="A71" s="35" t="s">
        <v>320</v>
      </c>
      <c r="B71" s="32">
        <v>1.2</v>
      </c>
      <c r="C71" s="34">
        <v>0</v>
      </c>
      <c r="D71" s="34">
        <v>-249.035353535353</v>
      </c>
      <c r="E71" s="34">
        <v>-249.035353535353</v>
      </c>
      <c r="F71" s="34">
        <v>0</v>
      </c>
      <c r="G71" s="34">
        <v>-150.764187114408</v>
      </c>
      <c r="H71" s="34">
        <v>149.256545243264</v>
      </c>
      <c r="I71" s="34">
        <v>246.545</v>
      </c>
      <c r="J71" s="51">
        <v>1899.36888541153</v>
      </c>
      <c r="K71" s="12">
        <v>0.724886981605464</v>
      </c>
      <c r="L71" s="49">
        <v>6.10955132577371</v>
      </c>
      <c r="M71" s="12">
        <v>6.05105703852144</v>
      </c>
      <c r="N71" s="52">
        <v>0.5173235204864</v>
      </c>
      <c r="O71">
        <v>0</v>
      </c>
      <c r="P71">
        <v>8.8</v>
      </c>
      <c r="Q71" s="57">
        <v>-1.5885</v>
      </c>
      <c r="R71" s="57">
        <v>-0.785398163397448</v>
      </c>
      <c r="S71" s="34">
        <v>82.4817485636601</v>
      </c>
      <c r="T71" s="34">
        <v>1827.84906648829</v>
      </c>
      <c r="U71" s="34">
        <v>113.785666809716</v>
      </c>
      <c r="V71" s="34">
        <v>-1324.98399263706</v>
      </c>
      <c r="W71" s="34">
        <v>-4.42480444992507</v>
      </c>
      <c r="Y71" s="49">
        <f t="shared" si="28"/>
        <v>-0.00195820241149747</v>
      </c>
      <c r="AC71" s="34">
        <f t="shared" si="17"/>
        <v>0</v>
      </c>
      <c r="AD71">
        <f t="shared" si="29"/>
        <v>6.5</v>
      </c>
      <c r="AE71" s="58">
        <f t="shared" si="19"/>
        <v>-246.545</v>
      </c>
      <c r="AF71" s="34">
        <f t="shared" si="20"/>
        <v>-97.2884547567362</v>
      </c>
      <c r="AG71" s="58">
        <f t="shared" si="21"/>
        <v>1</v>
      </c>
      <c r="AH71" s="58">
        <f t="shared" si="18"/>
        <v>1</v>
      </c>
      <c r="AI71" s="64">
        <f t="shared" si="22"/>
        <v>150.764187114408</v>
      </c>
      <c r="AJ71" s="65"/>
      <c r="AL71" s="58">
        <f t="shared" si="23"/>
        <v>0</v>
      </c>
      <c r="AM71" s="58">
        <f t="shared" si="24"/>
        <v>-246.545</v>
      </c>
      <c r="AN71" s="58">
        <f t="shared" si="16"/>
        <v>246.545</v>
      </c>
      <c r="AO71" s="58">
        <f t="shared" si="15"/>
        <v>643.877262295399</v>
      </c>
      <c r="AP71" s="58">
        <f t="shared" si="25"/>
        <v>1144.11584232419</v>
      </c>
      <c r="AQ71" s="58">
        <f t="shared" si="26"/>
        <v>246.545</v>
      </c>
      <c r="AR71" s="58">
        <f t="shared" si="27"/>
        <v>0</v>
      </c>
    </row>
    <row r="72" spans="1:44">
      <c r="A72" s="35" t="s">
        <v>321</v>
      </c>
      <c r="B72" s="32">
        <v>1.14</v>
      </c>
      <c r="C72" s="34">
        <v>0</v>
      </c>
      <c r="D72" s="34">
        <v>-252.525252525253</v>
      </c>
      <c r="E72" s="34">
        <v>-252.525252525253</v>
      </c>
      <c r="F72" s="34">
        <v>0</v>
      </c>
      <c r="G72" s="34">
        <v>-146.294687670039</v>
      </c>
      <c r="H72" s="34">
        <v>144.831740793339</v>
      </c>
      <c r="I72" s="34">
        <v>250</v>
      </c>
      <c r="J72" s="51">
        <v>1860.89966124603</v>
      </c>
      <c r="K72" s="12">
        <v>0.726184054877443</v>
      </c>
      <c r="L72" s="49">
        <v>6.0541464106089</v>
      </c>
      <c r="M72" s="12">
        <v>5.99601590769382</v>
      </c>
      <c r="N72" s="52">
        <v>0.5173235204864</v>
      </c>
      <c r="O72">
        <v>0</v>
      </c>
      <c r="P72">
        <v>8.8</v>
      </c>
      <c r="Q72" s="57">
        <v>-1.575</v>
      </c>
      <c r="R72" s="57">
        <v>-0.773617190946487</v>
      </c>
      <c r="S72" s="34">
        <v>82.4817485636601</v>
      </c>
      <c r="T72" s="34">
        <v>1773.6613277194</v>
      </c>
      <c r="U72" s="34">
        <v>113.582428600116</v>
      </c>
      <c r="V72" s="34">
        <v>-1288.00457494258</v>
      </c>
      <c r="W72" s="34">
        <v>0</v>
      </c>
      <c r="Y72" s="49">
        <f t="shared" si="28"/>
        <v>-0.00308937208746229</v>
      </c>
      <c r="AC72" s="34">
        <f t="shared" si="17"/>
        <v>0</v>
      </c>
      <c r="AD72">
        <f t="shared" si="29"/>
        <v>6.5</v>
      </c>
      <c r="AE72" s="58">
        <f t="shared" si="19"/>
        <v>-250</v>
      </c>
      <c r="AF72" s="34">
        <f t="shared" si="20"/>
        <v>-105.168259206661</v>
      </c>
      <c r="AG72" s="58">
        <f t="shared" si="21"/>
        <v>1</v>
      </c>
      <c r="AH72" s="58">
        <f t="shared" si="18"/>
        <v>1</v>
      </c>
      <c r="AI72" s="64">
        <f t="shared" si="22"/>
        <v>146.294687670039</v>
      </c>
      <c r="AJ72" s="65"/>
      <c r="AK72" s="1"/>
      <c r="AL72" s="58">
        <f t="shared" si="23"/>
        <v>0</v>
      </c>
      <c r="AM72" s="58">
        <f t="shared" si="24"/>
        <v>-250</v>
      </c>
      <c r="AN72" s="58">
        <f t="shared" si="16"/>
        <v>250</v>
      </c>
      <c r="AO72" s="58">
        <f t="shared" si="15"/>
        <v>594.361579687626</v>
      </c>
      <c r="AP72" s="58">
        <f t="shared" si="25"/>
        <v>1094.60015971641</v>
      </c>
      <c r="AQ72" s="58">
        <f t="shared" si="26"/>
        <v>250</v>
      </c>
      <c r="AR72" s="58">
        <f t="shared" si="27"/>
        <v>0</v>
      </c>
    </row>
    <row r="73" spans="1:44">
      <c r="A73" s="35" t="s">
        <v>322</v>
      </c>
      <c r="B73" s="32">
        <v>1.1</v>
      </c>
      <c r="C73" s="34">
        <v>0</v>
      </c>
      <c r="D73" s="34">
        <v>-252.525252525253</v>
      </c>
      <c r="E73" s="34">
        <v>-252.525252525253</v>
      </c>
      <c r="F73" s="34">
        <v>0</v>
      </c>
      <c r="G73" s="34">
        <v>-147.345674697142</v>
      </c>
      <c r="H73" s="34">
        <v>145.872217950171</v>
      </c>
      <c r="I73" s="34">
        <v>250</v>
      </c>
      <c r="J73" s="51">
        <v>1822.18888701837</v>
      </c>
      <c r="K73" s="12">
        <v>0.728989829423857</v>
      </c>
      <c r="L73" s="49">
        <v>5.99975812476835</v>
      </c>
      <c r="M73" s="12">
        <v>5.94044582127158</v>
      </c>
      <c r="N73" s="52">
        <v>0.5173235204864</v>
      </c>
      <c r="O73">
        <v>0</v>
      </c>
      <c r="P73">
        <v>8.8</v>
      </c>
      <c r="Q73" s="57">
        <v>-1.593</v>
      </c>
      <c r="R73" s="57">
        <v>-0.781471172580461</v>
      </c>
      <c r="S73" s="34">
        <v>82.4817485636601</v>
      </c>
      <c r="T73" s="34">
        <v>1786.40338333055</v>
      </c>
      <c r="U73" s="34">
        <v>113.145266551727</v>
      </c>
      <c r="V73" s="34">
        <v>-1302.26989769634</v>
      </c>
      <c r="W73" s="34">
        <v>-2.36170193457665</v>
      </c>
      <c r="Y73" s="49">
        <f t="shared" si="28"/>
        <v>-0.0037422170745316</v>
      </c>
      <c r="AC73" s="34">
        <f t="shared" si="17"/>
        <v>0</v>
      </c>
      <c r="AD73">
        <f t="shared" si="29"/>
        <v>6.5</v>
      </c>
      <c r="AE73" s="58">
        <f t="shared" si="19"/>
        <v>-250</v>
      </c>
      <c r="AF73" s="34">
        <f t="shared" si="20"/>
        <v>-104.127782049829</v>
      </c>
      <c r="AG73" s="58">
        <f t="shared" si="21"/>
        <v>1</v>
      </c>
      <c r="AH73" s="58">
        <f t="shared" si="18"/>
        <v>1</v>
      </c>
      <c r="AI73" s="64">
        <f t="shared" si="22"/>
        <v>147.345674697142</v>
      </c>
      <c r="AJ73" s="65"/>
      <c r="AL73" s="58">
        <f t="shared" si="23"/>
        <v>0</v>
      </c>
      <c r="AM73" s="58">
        <f t="shared" si="24"/>
        <v>-250</v>
      </c>
      <c r="AN73" s="58">
        <f t="shared" si="16"/>
        <v>250</v>
      </c>
      <c r="AO73" s="58">
        <f t="shared" si="15"/>
        <v>545.093475492891</v>
      </c>
      <c r="AP73" s="58">
        <f t="shared" si="25"/>
        <v>1045.33205552168</v>
      </c>
      <c r="AQ73" s="58">
        <f t="shared" si="26"/>
        <v>250</v>
      </c>
      <c r="AR73" s="58">
        <f t="shared" si="27"/>
        <v>0</v>
      </c>
    </row>
    <row r="74" spans="1:44">
      <c r="A74" s="35" t="s">
        <v>323</v>
      </c>
      <c r="B74" s="32">
        <v>1.11</v>
      </c>
      <c r="C74" s="34">
        <v>0</v>
      </c>
      <c r="D74" s="34">
        <v>-252.525252525253</v>
      </c>
      <c r="E74" s="34">
        <v>-252.525252525253</v>
      </c>
      <c r="F74" s="34">
        <v>0</v>
      </c>
      <c r="G74" s="34">
        <v>-144.960117187469</v>
      </c>
      <c r="H74" s="34">
        <v>143.510516015594</v>
      </c>
      <c r="I74" s="34">
        <v>250</v>
      </c>
      <c r="J74" s="51">
        <v>1784.11757500445</v>
      </c>
      <c r="K74" s="12">
        <v>0.731190425555772</v>
      </c>
      <c r="L74" s="49">
        <v>5.93716766355943</v>
      </c>
      <c r="M74" s="12">
        <v>5.88561082856516</v>
      </c>
      <c r="N74" s="52">
        <v>0.5173235204864</v>
      </c>
      <c r="O74">
        <v>0</v>
      </c>
      <c r="P74">
        <v>8.8</v>
      </c>
      <c r="Q74" s="57">
        <v>-1.593</v>
      </c>
      <c r="R74" s="57">
        <v>-0.777544181763474</v>
      </c>
      <c r="S74" s="34">
        <v>82.4817485636601</v>
      </c>
      <c r="T74" s="34">
        <v>1757.48113627329</v>
      </c>
      <c r="U74" s="34">
        <v>112.804743717707</v>
      </c>
      <c r="V74" s="34">
        <v>-1285.05337993791</v>
      </c>
      <c r="W74" s="34">
        <v>0</v>
      </c>
      <c r="Y74" s="49">
        <f t="shared" si="28"/>
        <v>0.00327815771215079</v>
      </c>
      <c r="AC74" s="34">
        <f t="shared" si="17"/>
        <v>0</v>
      </c>
      <c r="AD74">
        <f t="shared" si="29"/>
        <v>6.5</v>
      </c>
      <c r="AE74" s="58">
        <f t="shared" si="19"/>
        <v>-250</v>
      </c>
      <c r="AF74" s="34">
        <f t="shared" si="20"/>
        <v>-106.489483984406</v>
      </c>
      <c r="AG74" s="58">
        <f t="shared" si="21"/>
        <v>1</v>
      </c>
      <c r="AH74" s="58">
        <f t="shared" si="18"/>
        <v>1</v>
      </c>
      <c r="AI74" s="64">
        <f t="shared" si="22"/>
        <v>144.960117187469</v>
      </c>
      <c r="AJ74" s="65"/>
      <c r="AL74" s="58">
        <f t="shared" si="23"/>
        <v>0</v>
      </c>
      <c r="AM74" s="58">
        <f t="shared" si="24"/>
        <v>-250</v>
      </c>
      <c r="AN74" s="58">
        <f t="shared" si="16"/>
        <v>250</v>
      </c>
      <c r="AO74" s="58">
        <f t="shared" si="15"/>
        <v>496.07171181913</v>
      </c>
      <c r="AP74" s="58">
        <f t="shared" si="25"/>
        <v>996.310291847919</v>
      </c>
      <c r="AQ74" s="58">
        <f t="shared" si="26"/>
        <v>250</v>
      </c>
      <c r="AR74" s="58">
        <f t="shared" si="27"/>
        <v>0</v>
      </c>
    </row>
    <row r="75" spans="1:44">
      <c r="A75" s="35" t="s">
        <v>324</v>
      </c>
      <c r="B75" s="32">
        <v>1.08</v>
      </c>
      <c r="C75" s="34">
        <v>0</v>
      </c>
      <c r="D75" s="34">
        <v>-252.525252525253</v>
      </c>
      <c r="E75" s="34">
        <v>-252.525252525253</v>
      </c>
      <c r="F75" s="34">
        <v>0</v>
      </c>
      <c r="G75" s="34">
        <v>-146.040882902503</v>
      </c>
      <c r="H75" s="34">
        <v>144.580474073478</v>
      </c>
      <c r="I75" s="34">
        <v>250</v>
      </c>
      <c r="J75" s="51">
        <v>1745.79614296313</v>
      </c>
      <c r="K75" s="12">
        <v>0.733952244070093</v>
      </c>
      <c r="L75" s="49">
        <v>5.88587487105723</v>
      </c>
      <c r="M75" s="12">
        <v>5.83022885174153</v>
      </c>
      <c r="N75" s="52">
        <v>0.5173235204864</v>
      </c>
      <c r="O75">
        <v>0</v>
      </c>
      <c r="P75">
        <v>8.8</v>
      </c>
      <c r="Q75" s="57">
        <v>-1.611</v>
      </c>
      <c r="R75" s="57">
        <v>-0.785398163397448</v>
      </c>
      <c r="S75" s="34">
        <v>82.4817485636601</v>
      </c>
      <c r="T75" s="34">
        <v>1770.58422554885</v>
      </c>
      <c r="U75" s="34">
        <v>112.380266195879</v>
      </c>
      <c r="V75" s="34">
        <v>-1299.52426565669</v>
      </c>
      <c r="W75" s="34">
        <v>-2.2981759796446</v>
      </c>
      <c r="Y75" s="49">
        <f t="shared" si="28"/>
        <v>-0.000264042492070793</v>
      </c>
      <c r="AC75" s="34">
        <f t="shared" si="17"/>
        <v>0</v>
      </c>
      <c r="AD75">
        <f t="shared" si="29"/>
        <v>6.5</v>
      </c>
      <c r="AE75" s="58">
        <f t="shared" si="19"/>
        <v>-250</v>
      </c>
      <c r="AF75" s="34">
        <f t="shared" si="20"/>
        <v>-105.419525926522</v>
      </c>
      <c r="AG75" s="58">
        <f t="shared" si="21"/>
        <v>1</v>
      </c>
      <c r="AH75" s="58">
        <f t="shared" si="18"/>
        <v>1</v>
      </c>
      <c r="AI75" s="64">
        <f t="shared" si="22"/>
        <v>146.040882902503</v>
      </c>
      <c r="AJ75" s="65"/>
      <c r="AK75" s="1"/>
      <c r="AL75" s="58">
        <f t="shared" si="23"/>
        <v>0</v>
      </c>
      <c r="AM75" s="58">
        <f t="shared" si="24"/>
        <v>-250</v>
      </c>
      <c r="AN75" s="58">
        <f t="shared" si="16"/>
        <v>250</v>
      </c>
      <c r="AO75" s="58">
        <f t="shared" si="15"/>
        <v>447.295056963738</v>
      </c>
      <c r="AP75" s="58">
        <f t="shared" si="25"/>
        <v>947.533636992527</v>
      </c>
      <c r="AQ75" s="58">
        <f t="shared" si="26"/>
        <v>250</v>
      </c>
      <c r="AR75" s="58">
        <f t="shared" si="27"/>
        <v>0</v>
      </c>
    </row>
    <row r="76" spans="1:44">
      <c r="A76" s="35" t="s">
        <v>325</v>
      </c>
      <c r="B76" s="32">
        <v>1.7</v>
      </c>
      <c r="C76" s="34">
        <v>0</v>
      </c>
      <c r="D76" s="34">
        <v>-236.14696969697</v>
      </c>
      <c r="E76" s="34">
        <v>-236.14696969697</v>
      </c>
      <c r="F76" s="34">
        <v>0</v>
      </c>
      <c r="G76" s="34">
        <v>-143.719493024075</v>
      </c>
      <c r="H76" s="34">
        <v>142.282298093834</v>
      </c>
      <c r="I76" s="34">
        <v>233.7855</v>
      </c>
      <c r="J76" s="51">
        <v>1708.09679165218</v>
      </c>
      <c r="K76" s="12">
        <v>0.736059327546704</v>
      </c>
      <c r="L76" s="49">
        <v>5.82612024671929</v>
      </c>
      <c r="M76" s="12">
        <v>5.775559489142</v>
      </c>
      <c r="N76" s="52">
        <v>0.5173235204864</v>
      </c>
      <c r="O76">
        <v>0</v>
      </c>
      <c r="P76">
        <v>8.8</v>
      </c>
      <c r="Q76" s="57">
        <v>-1.611</v>
      </c>
      <c r="R76" s="57">
        <v>-0.781471172580461</v>
      </c>
      <c r="S76" s="34">
        <v>82.4817485636601</v>
      </c>
      <c r="T76" s="34">
        <v>1742.43994006929</v>
      </c>
      <c r="U76" s="34">
        <v>112.058560331778</v>
      </c>
      <c r="V76" s="34">
        <v>-1282.53917057793</v>
      </c>
      <c r="W76" s="34">
        <v>-4.18595510894913</v>
      </c>
      <c r="Y76" s="49">
        <f t="shared" si="28"/>
        <v>0.00410860502224253</v>
      </c>
      <c r="AC76" s="34">
        <f t="shared" si="17"/>
        <v>0</v>
      </c>
      <c r="AD76">
        <f t="shared" si="29"/>
        <v>6.5</v>
      </c>
      <c r="AE76" s="58">
        <f t="shared" si="19"/>
        <v>-233.7855</v>
      </c>
      <c r="AF76" s="34">
        <f t="shared" si="20"/>
        <v>-91.5032019061663</v>
      </c>
      <c r="AG76" s="58">
        <f t="shared" si="21"/>
        <v>1</v>
      </c>
      <c r="AH76" s="58">
        <f t="shared" si="18"/>
        <v>1</v>
      </c>
      <c r="AI76" s="64">
        <f t="shared" si="22"/>
        <v>143.719493024075</v>
      </c>
      <c r="AJ76" s="65"/>
      <c r="AK76" t="s">
        <v>326</v>
      </c>
      <c r="AL76" s="58">
        <f t="shared" si="23"/>
        <v>0</v>
      </c>
      <c r="AM76" s="58">
        <f t="shared" si="24"/>
        <v>-233.7855</v>
      </c>
      <c r="AN76" s="58">
        <f t="shared" si="16"/>
        <v>233.7855</v>
      </c>
      <c r="AO76" s="58">
        <f t="shared" si="15"/>
        <v>401.764970567809</v>
      </c>
      <c r="AP76" s="58">
        <f t="shared" si="25"/>
        <v>902.003550596597</v>
      </c>
      <c r="AQ76" s="58">
        <f t="shared" si="26"/>
        <v>233.7855</v>
      </c>
      <c r="AR76" s="58">
        <f t="shared" si="27"/>
        <v>0</v>
      </c>
    </row>
    <row r="77" spans="1:44">
      <c r="A77" s="35" t="s">
        <v>327</v>
      </c>
      <c r="B77" s="32">
        <v>2.51</v>
      </c>
      <c r="C77" s="34">
        <v>0</v>
      </c>
      <c r="D77" s="34">
        <v>-219.391414141414</v>
      </c>
      <c r="E77" s="34">
        <v>-219.391414141414</v>
      </c>
      <c r="F77" s="34">
        <v>0</v>
      </c>
      <c r="G77" s="34">
        <v>-139.491255540288</v>
      </c>
      <c r="H77" s="34">
        <v>138.096342984885</v>
      </c>
      <c r="I77" s="34">
        <v>217.1975</v>
      </c>
      <c r="J77" s="51">
        <v>1671.50770183265</v>
      </c>
      <c r="K77" s="12">
        <v>0.737166592891475</v>
      </c>
      <c r="L77" s="49">
        <v>5.77262423388266</v>
      </c>
      <c r="M77" s="12">
        <v>5.72231986461029</v>
      </c>
      <c r="N77" s="52">
        <v>0.5173235204864</v>
      </c>
      <c r="O77">
        <v>0</v>
      </c>
      <c r="P77">
        <v>8.8</v>
      </c>
      <c r="Q77" s="57">
        <v>-1.5975</v>
      </c>
      <c r="R77" s="57">
        <v>-0.769690200129499</v>
      </c>
      <c r="S77" s="34">
        <v>82.4817485636601</v>
      </c>
      <c r="T77" s="34">
        <v>1691.17723580541</v>
      </c>
      <c r="U77" s="34">
        <v>111.890242123062</v>
      </c>
      <c r="V77" s="34">
        <v>-1246.6793608943</v>
      </c>
      <c r="W77" s="34">
        <v>3.04365904482935</v>
      </c>
      <c r="Y77" s="49">
        <f t="shared" si="28"/>
        <v>0.0029352552593398</v>
      </c>
      <c r="AC77" s="34">
        <f t="shared" si="17"/>
        <v>0</v>
      </c>
      <c r="AD77">
        <f t="shared" si="29"/>
        <v>6.5</v>
      </c>
      <c r="AE77" s="58">
        <f t="shared" si="19"/>
        <v>-217.1975</v>
      </c>
      <c r="AF77" s="34">
        <f t="shared" si="20"/>
        <v>-79.1011570151154</v>
      </c>
      <c r="AG77" s="58">
        <f t="shared" si="21"/>
        <v>1</v>
      </c>
      <c r="AH77" s="58">
        <f t="shared" si="18"/>
        <v>1</v>
      </c>
      <c r="AI77" s="64">
        <f t="shared" si="22"/>
        <v>139.491255540288</v>
      </c>
      <c r="AJ77" s="65"/>
      <c r="AL77" s="58">
        <f t="shared" si="23"/>
        <v>0</v>
      </c>
      <c r="AM77" s="58">
        <f t="shared" si="24"/>
        <v>-217.1975</v>
      </c>
      <c r="AN77" s="58">
        <f t="shared" si="16"/>
        <v>217.1975</v>
      </c>
      <c r="AO77" s="58">
        <f t="shared" si="15"/>
        <v>359.53438645571</v>
      </c>
      <c r="AP77" s="58">
        <f t="shared" si="25"/>
        <v>859.772966484499</v>
      </c>
      <c r="AQ77" s="58">
        <f t="shared" si="26"/>
        <v>217.1975</v>
      </c>
      <c r="AR77" s="58">
        <f t="shared" si="27"/>
        <v>0</v>
      </c>
    </row>
    <row r="78" spans="1:44">
      <c r="A78" s="35" t="s">
        <v>328</v>
      </c>
      <c r="B78" s="32">
        <v>3.27</v>
      </c>
      <c r="C78" s="34">
        <v>8.12341792483136</v>
      </c>
      <c r="D78" s="34">
        <v>-198.688198236785</v>
      </c>
      <c r="E78" s="34">
        <v>-198.688198236785</v>
      </c>
      <c r="F78" s="34">
        <v>8.12341792483136</v>
      </c>
      <c r="G78" s="34">
        <v>-142.565658615873</v>
      </c>
      <c r="H78" s="34">
        <v>149.182185775297</v>
      </c>
      <c r="I78" s="34">
        <v>204.7435</v>
      </c>
      <c r="J78" s="51">
        <v>1634.15532960782</v>
      </c>
      <c r="K78" s="12">
        <v>0.807471361985648</v>
      </c>
      <c r="L78" s="49">
        <v>5.72055665661233</v>
      </c>
      <c r="M78" s="12">
        <v>5.66778276877265</v>
      </c>
      <c r="N78" s="52">
        <v>0.5173235204864</v>
      </c>
      <c r="O78">
        <v>0</v>
      </c>
      <c r="P78">
        <v>8.8</v>
      </c>
      <c r="Q78" s="57">
        <v>-1.629</v>
      </c>
      <c r="R78" s="57">
        <v>-0.785398163397448</v>
      </c>
      <c r="S78" s="34">
        <v>89.9051059343895</v>
      </c>
      <c r="T78" s="34">
        <v>1676.09030626885</v>
      </c>
      <c r="U78" s="34">
        <v>111.34154121987</v>
      </c>
      <c r="V78" s="34">
        <v>-1280.43546958222</v>
      </c>
      <c r="W78" s="34">
        <v>-4.11835190740104</v>
      </c>
      <c r="Y78" s="49">
        <f t="shared" si="28"/>
        <v>0.00176320799796059</v>
      </c>
      <c r="AC78" s="34">
        <f t="shared" si="17"/>
        <v>8.04218374558306</v>
      </c>
      <c r="AD78">
        <f t="shared" si="29"/>
        <v>6.5</v>
      </c>
      <c r="AE78" s="58">
        <f t="shared" si="19"/>
        <v>-196.701316254417</v>
      </c>
      <c r="AF78" s="34">
        <f t="shared" si="20"/>
        <v>-55.5613142247029</v>
      </c>
      <c r="AG78" s="58">
        <f t="shared" si="21"/>
        <v>1</v>
      </c>
      <c r="AH78" s="58">
        <f t="shared" si="18"/>
        <v>1</v>
      </c>
      <c r="AI78" s="64">
        <f t="shared" si="22"/>
        <v>142.565658615873</v>
      </c>
      <c r="AJ78" s="65"/>
      <c r="AK78" s="1"/>
      <c r="AL78" s="58">
        <f t="shared" si="23"/>
        <v>8.04218374558304</v>
      </c>
      <c r="AM78" s="58">
        <f t="shared" si="24"/>
        <v>-196.701316254417</v>
      </c>
      <c r="AN78" s="58">
        <f t="shared" si="16"/>
        <v>196.701316254417</v>
      </c>
      <c r="AO78" s="58">
        <f t="shared" si="15"/>
        <v>321.310544846688</v>
      </c>
      <c r="AP78" s="58">
        <f t="shared" si="25"/>
        <v>821.549124875476</v>
      </c>
      <c r="AQ78" s="58">
        <f t="shared" si="26"/>
        <v>204.7435</v>
      </c>
      <c r="AR78" s="58">
        <f t="shared" si="27"/>
        <v>0</v>
      </c>
    </row>
    <row r="79" spans="1:44">
      <c r="A79" s="35" t="s">
        <v>329</v>
      </c>
      <c r="B79" s="32">
        <v>4.01</v>
      </c>
      <c r="C79" s="34">
        <v>38.2229166985351</v>
      </c>
      <c r="D79" s="34">
        <v>-152.811426735808</v>
      </c>
      <c r="E79" s="34">
        <v>-152.811426735808</v>
      </c>
      <c r="F79" s="34">
        <v>38.2229166985351</v>
      </c>
      <c r="G79" s="34">
        <v>-138.405707194256</v>
      </c>
      <c r="H79" s="34">
        <v>174.862337653863</v>
      </c>
      <c r="I79" s="34">
        <v>189.124</v>
      </c>
      <c r="J79" s="51">
        <v>1597.89485028595</v>
      </c>
      <c r="K79" s="12">
        <v>0.991540675922605</v>
      </c>
      <c r="L79" s="49">
        <v>5.66900764054488</v>
      </c>
      <c r="M79" s="12">
        <v>5.61465573978957</v>
      </c>
      <c r="N79" s="52">
        <v>0.5173235204864</v>
      </c>
      <c r="O79">
        <v>0</v>
      </c>
      <c r="P79">
        <v>8.8</v>
      </c>
      <c r="Q79" s="57">
        <v>-1.6155</v>
      </c>
      <c r="R79" s="57">
        <v>-0.773617190946487</v>
      </c>
      <c r="S79" s="34">
        <v>110.250603913426</v>
      </c>
      <c r="T79" s="34">
        <v>1602.06491051503</v>
      </c>
      <c r="U79" s="34">
        <v>111.191206362603</v>
      </c>
      <c r="V79" s="34">
        <v>-1244.75407473234</v>
      </c>
      <c r="W79" s="34">
        <v>-2.1351425950541</v>
      </c>
      <c r="Y79" s="49">
        <f t="shared" si="28"/>
        <v>-0.00122487177222474</v>
      </c>
      <c r="AC79" s="34">
        <f t="shared" si="17"/>
        <v>37.8406875315497</v>
      </c>
      <c r="AD79">
        <f t="shared" si="29"/>
        <v>6.5</v>
      </c>
      <c r="AE79" s="58">
        <f t="shared" si="19"/>
        <v>-151.28331246845</v>
      </c>
      <c r="AF79" s="34">
        <f t="shared" si="20"/>
        <v>-14.2616623461373</v>
      </c>
      <c r="AG79" s="58">
        <f t="shared" si="21"/>
        <v>1</v>
      </c>
      <c r="AH79" s="58">
        <f t="shared" si="18"/>
        <v>1</v>
      </c>
      <c r="AI79" s="64">
        <f t="shared" si="22"/>
        <v>138.405707194256</v>
      </c>
      <c r="AJ79" s="65"/>
      <c r="AL79" s="58">
        <f t="shared" si="23"/>
        <v>37.8406875315497</v>
      </c>
      <c r="AM79" s="58">
        <f t="shared" si="24"/>
        <v>-151.28331246845</v>
      </c>
      <c r="AN79" s="58">
        <f t="shared" si="16"/>
        <v>151.28331246845</v>
      </c>
      <c r="AO79" s="58">
        <f t="shared" si="15"/>
        <v>291.688563887556</v>
      </c>
      <c r="AP79" s="58">
        <f t="shared" si="25"/>
        <v>791.927143916345</v>
      </c>
      <c r="AQ79" s="58">
        <f t="shared" si="26"/>
        <v>189.124</v>
      </c>
      <c r="AR79" s="58">
        <f t="shared" si="27"/>
        <v>0</v>
      </c>
    </row>
    <row r="80" spans="1:44">
      <c r="A80" s="35" t="s">
        <v>330</v>
      </c>
      <c r="B80" s="32">
        <v>4.83</v>
      </c>
      <c r="C80" s="34">
        <v>87.3740810426323</v>
      </c>
      <c r="D80" s="34">
        <v>-90.3845048159536</v>
      </c>
      <c r="E80" s="34">
        <v>-90.3845048159536</v>
      </c>
      <c r="F80" s="34">
        <v>87.3740810426323</v>
      </c>
      <c r="G80" s="34">
        <v>-90.3845048159536</v>
      </c>
      <c r="H80" s="34">
        <v>175.981</v>
      </c>
      <c r="I80" s="34">
        <v>175.981</v>
      </c>
      <c r="J80" s="51">
        <v>1573.97170043951</v>
      </c>
      <c r="K80" s="12">
        <v>1.16046305635202</v>
      </c>
      <c r="L80" s="49">
        <v>5.61164952519059</v>
      </c>
      <c r="M80" s="12">
        <v>5.57950362894934</v>
      </c>
      <c r="N80" s="52">
        <v>0.5173235204864</v>
      </c>
      <c r="O80">
        <v>0</v>
      </c>
      <c r="P80">
        <v>8.8</v>
      </c>
      <c r="Q80" s="57">
        <v>-1.2285</v>
      </c>
      <c r="R80" s="57">
        <v>-0.557632696012188</v>
      </c>
      <c r="S80" s="34">
        <v>132.795615187493</v>
      </c>
      <c r="T80" s="34">
        <v>1338.58776592593</v>
      </c>
      <c r="U80" s="34">
        <v>114.433298380858</v>
      </c>
      <c r="V80" s="34">
        <v>-790.626778716242</v>
      </c>
      <c r="W80" s="34">
        <v>47.8839437040861</v>
      </c>
      <c r="Y80" s="49">
        <f t="shared" si="28"/>
        <v>0.0030062145989751</v>
      </c>
      <c r="AC80" s="34">
        <f t="shared" si="17"/>
        <v>86.500340232206</v>
      </c>
      <c r="AD80">
        <f t="shared" si="29"/>
        <v>6.5</v>
      </c>
      <c r="AE80" s="58">
        <f t="shared" si="19"/>
        <v>-89.480659767794</v>
      </c>
      <c r="AF80" s="34">
        <f t="shared" si="20"/>
        <v>0</v>
      </c>
      <c r="AG80" s="58">
        <f t="shared" si="21"/>
        <v>0</v>
      </c>
      <c r="AH80" s="58">
        <f t="shared" si="18"/>
        <v>1</v>
      </c>
      <c r="AI80" s="64">
        <f t="shared" si="22"/>
        <v>90.3845048159536</v>
      </c>
      <c r="AJ80" s="65"/>
      <c r="AL80" s="58">
        <f t="shared" si="23"/>
        <v>86.500340232206</v>
      </c>
      <c r="AM80" s="58">
        <f t="shared" si="24"/>
        <v>-89.480659767794</v>
      </c>
      <c r="AN80" s="58">
        <f t="shared" si="16"/>
        <v>89.4806597677941</v>
      </c>
      <c r="AO80" s="58">
        <f t="shared" si="15"/>
        <v>273.659628518527</v>
      </c>
      <c r="AP80" s="58">
        <f t="shared" si="25"/>
        <v>773.898208547315</v>
      </c>
      <c r="AQ80" s="58">
        <f t="shared" si="26"/>
        <v>175.981</v>
      </c>
      <c r="AR80" s="58">
        <f t="shared" si="27"/>
        <v>0</v>
      </c>
    </row>
    <row r="81" spans="1:44">
      <c r="A81" s="35" t="s">
        <v>331</v>
      </c>
      <c r="B81" s="32">
        <v>5.57</v>
      </c>
      <c r="C81" s="34">
        <v>148.694102050286</v>
      </c>
      <c r="D81" s="34">
        <v>-34.2119585557748</v>
      </c>
      <c r="E81" s="34">
        <v>-34.2119585557748</v>
      </c>
      <c r="F81" s="34">
        <v>148.694102050286</v>
      </c>
      <c r="G81" s="34">
        <v>-34.2119585557748</v>
      </c>
      <c r="H81" s="34">
        <v>181.077</v>
      </c>
      <c r="I81" s="34">
        <v>181.077</v>
      </c>
      <c r="J81" s="51">
        <v>1564.46757163939</v>
      </c>
      <c r="K81" s="12">
        <v>1.28414183694313</v>
      </c>
      <c r="L81" s="49">
        <v>5.57828961160437</v>
      </c>
      <c r="M81" s="12">
        <v>5.56551588816403</v>
      </c>
      <c r="N81" s="52">
        <v>0.5173235204864</v>
      </c>
      <c r="O81">
        <v>0</v>
      </c>
      <c r="P81">
        <v>8.8</v>
      </c>
      <c r="Q81" s="57">
        <v>-0.693</v>
      </c>
      <c r="R81" s="57">
        <v>-0.302378292908018</v>
      </c>
      <c r="S81" s="34">
        <v>153.141113166529</v>
      </c>
      <c r="T81" s="34">
        <v>1194.36287763668</v>
      </c>
      <c r="U81" s="34">
        <v>119.255606165031</v>
      </c>
      <c r="V81" s="34">
        <v>-394.239071013099</v>
      </c>
      <c r="W81" s="34">
        <v>68.923</v>
      </c>
      <c r="Y81" s="49">
        <f t="shared" si="28"/>
        <v>0.00121401734496551</v>
      </c>
      <c r="AC81" s="34">
        <f t="shared" si="17"/>
        <v>147.207161029783</v>
      </c>
      <c r="AD81">
        <f t="shared" si="29"/>
        <v>6.5</v>
      </c>
      <c r="AE81" s="58">
        <f t="shared" si="19"/>
        <v>-33.869838970217</v>
      </c>
      <c r="AF81" s="34">
        <f t="shared" si="20"/>
        <v>0</v>
      </c>
      <c r="AG81" s="58">
        <f t="shared" si="21"/>
        <v>0</v>
      </c>
      <c r="AH81" s="58">
        <f t="shared" si="18"/>
        <v>1</v>
      </c>
      <c r="AI81" s="64">
        <f t="shared" si="22"/>
        <v>34.2119585557748</v>
      </c>
      <c r="AJ81" s="65"/>
      <c r="AK81" s="1"/>
      <c r="AL81" s="58">
        <f t="shared" si="23"/>
        <v>147.207161029783</v>
      </c>
      <c r="AM81" s="58">
        <f t="shared" si="24"/>
        <v>-33.869838970217</v>
      </c>
      <c r="AN81" s="58">
        <f t="shared" si="16"/>
        <v>33.869838970217</v>
      </c>
      <c r="AO81" s="58">
        <f t="shared" si="15"/>
        <v>266.019137974042</v>
      </c>
      <c r="AP81" s="58">
        <f t="shared" si="25"/>
        <v>766.257718002831</v>
      </c>
      <c r="AQ81" s="58">
        <f t="shared" si="26"/>
        <v>181.077</v>
      </c>
      <c r="AR81" s="58">
        <f t="shared" si="27"/>
        <v>0</v>
      </c>
    </row>
    <row r="82" spans="1:44">
      <c r="A82" s="35" t="s">
        <v>332</v>
      </c>
      <c r="B82" s="32">
        <v>5.91</v>
      </c>
      <c r="C82" s="34">
        <v>182.975714744619</v>
      </c>
      <c r="D82" s="34">
        <v>8.36864403754863</v>
      </c>
      <c r="E82" s="34">
        <v>8.36864403754863</v>
      </c>
      <c r="F82" s="34">
        <v>182.975714744619</v>
      </c>
      <c r="G82" s="34">
        <v>8.36864403754862</v>
      </c>
      <c r="H82" s="34">
        <v>172.861</v>
      </c>
      <c r="I82" s="34">
        <v>172.861</v>
      </c>
      <c r="J82" s="51">
        <v>1564.64858564958</v>
      </c>
      <c r="K82" s="12">
        <v>1.32889732197571</v>
      </c>
      <c r="L82" s="49">
        <v>5.56113687882466</v>
      </c>
      <c r="M82" s="12">
        <v>5.56578241706368</v>
      </c>
      <c r="N82" s="52">
        <v>0.5173235204864</v>
      </c>
      <c r="O82">
        <v>0</v>
      </c>
      <c r="P82">
        <v>8.8</v>
      </c>
      <c r="Q82" s="57">
        <v>0.3645</v>
      </c>
      <c r="R82" s="57">
        <v>0.15707963267949</v>
      </c>
      <c r="S82" s="34">
        <v>162.48904467041</v>
      </c>
      <c r="T82" s="34">
        <v>1074.57749573973</v>
      </c>
      <c r="U82" s="34">
        <v>122.273588774213</v>
      </c>
      <c r="V82" s="34">
        <v>473.015327516376</v>
      </c>
      <c r="W82" s="34">
        <v>77.139</v>
      </c>
      <c r="Y82" s="49">
        <f t="shared" si="28"/>
        <v>0.00437900933936408</v>
      </c>
      <c r="AC82" s="34">
        <f t="shared" si="17"/>
        <v>172.861</v>
      </c>
      <c r="AD82">
        <f t="shared" si="29"/>
        <v>6.5</v>
      </c>
      <c r="AE82" s="58">
        <f t="shared" si="19"/>
        <v>0</v>
      </c>
      <c r="AF82" s="34">
        <f t="shared" si="20"/>
        <v>0</v>
      </c>
      <c r="AG82" s="58">
        <f t="shared" si="21"/>
        <v>0</v>
      </c>
      <c r="AH82" s="58">
        <f t="shared" si="18"/>
        <v>0</v>
      </c>
      <c r="AI82" s="64">
        <f t="shared" si="22"/>
        <v>-8.36864403754862</v>
      </c>
      <c r="AJ82" s="65"/>
      <c r="AK82" t="s">
        <v>333</v>
      </c>
      <c r="AL82" s="58">
        <f t="shared" si="23"/>
        <v>181.145957597173</v>
      </c>
      <c r="AM82" s="58">
        <f t="shared" si="24"/>
        <v>8.28495759717313</v>
      </c>
      <c r="AN82" s="58">
        <f t="shared" si="16"/>
        <v>0</v>
      </c>
      <c r="AO82" s="58">
        <f t="shared" si="15"/>
        <v>265.931785923748</v>
      </c>
      <c r="AP82" s="58">
        <f t="shared" si="25"/>
        <v>766.170365952536</v>
      </c>
      <c r="AQ82" s="58">
        <f t="shared" si="26"/>
        <v>172.861</v>
      </c>
      <c r="AR82" s="58">
        <f t="shared" si="27"/>
        <v>0</v>
      </c>
    </row>
    <row r="83" spans="1:44">
      <c r="A83" s="35" t="s">
        <v>334</v>
      </c>
      <c r="B83" s="32">
        <v>6.15</v>
      </c>
      <c r="C83" s="34">
        <v>209.677160295535</v>
      </c>
      <c r="D83" s="34">
        <v>36.3832209015955</v>
      </c>
      <c r="E83" s="34">
        <v>36.3832209015955</v>
      </c>
      <c r="F83" s="34">
        <v>209.677160295535</v>
      </c>
      <c r="G83" s="34">
        <v>36.3832209015955</v>
      </c>
      <c r="H83" s="34">
        <v>171.561</v>
      </c>
      <c r="I83" s="34">
        <v>171.561</v>
      </c>
      <c r="J83" s="51">
        <v>1567.86439344835</v>
      </c>
      <c r="K83" s="12">
        <v>1.38286269545695</v>
      </c>
      <c r="L83" s="49">
        <v>5.56113687882466</v>
      </c>
      <c r="M83" s="12">
        <v>5.57051665855253</v>
      </c>
      <c r="N83" s="52">
        <v>0.5173235204864</v>
      </c>
      <c r="O83">
        <v>0</v>
      </c>
      <c r="P83">
        <v>8.8</v>
      </c>
      <c r="Q83" s="57">
        <v>0.3645</v>
      </c>
      <c r="R83" s="57">
        <v>0.15707963267949</v>
      </c>
      <c r="S83" s="34">
        <v>169.087584555503</v>
      </c>
      <c r="T83" s="34">
        <v>1024.87678116341</v>
      </c>
      <c r="U83" s="34">
        <v>122.273588774213</v>
      </c>
      <c r="V83" s="34">
        <v>473.015327516376</v>
      </c>
      <c r="W83" s="34">
        <v>78.439</v>
      </c>
      <c r="Y83" s="49">
        <f t="shared" si="28"/>
        <v>0.00464553823901515</v>
      </c>
      <c r="AC83" s="34">
        <f t="shared" si="17"/>
        <v>171.561</v>
      </c>
      <c r="AD83">
        <f t="shared" si="29"/>
        <v>6.5</v>
      </c>
      <c r="AE83" s="58">
        <f t="shared" si="19"/>
        <v>0</v>
      </c>
      <c r="AF83" s="34">
        <f t="shared" si="20"/>
        <v>0</v>
      </c>
      <c r="AG83" s="58">
        <f t="shared" si="21"/>
        <v>0</v>
      </c>
      <c r="AH83" s="58">
        <f t="shared" si="18"/>
        <v>0</v>
      </c>
      <c r="AI83" s="64">
        <f t="shared" si="22"/>
        <v>-36.3832209015955</v>
      </c>
      <c r="AJ83" s="65"/>
      <c r="AL83" s="58">
        <f t="shared" si="23"/>
        <v>207.58038869258</v>
      </c>
      <c r="AM83" s="58">
        <f t="shared" si="24"/>
        <v>36.0193886925795</v>
      </c>
      <c r="AN83" s="58">
        <f t="shared" si="16"/>
        <v>0</v>
      </c>
      <c r="AO83" s="58">
        <f t="shared" si="15"/>
        <v>270.005035298016</v>
      </c>
      <c r="AP83" s="58">
        <f t="shared" si="25"/>
        <v>770.243615326805</v>
      </c>
      <c r="AQ83" s="58">
        <f t="shared" si="26"/>
        <v>171.561</v>
      </c>
      <c r="AR83" s="58">
        <f t="shared" si="27"/>
        <v>0</v>
      </c>
    </row>
    <row r="84" spans="1:44">
      <c r="A84" s="35" t="s">
        <v>335</v>
      </c>
      <c r="B84" s="32">
        <v>6.64</v>
      </c>
      <c r="C84" s="34">
        <v>271.013970089588</v>
      </c>
      <c r="D84" s="34">
        <v>97.0634650390834</v>
      </c>
      <c r="E84" s="34">
        <v>97.0634650390834</v>
      </c>
      <c r="F84" s="34">
        <v>271.013970089588</v>
      </c>
      <c r="G84" s="34">
        <v>97.0634650390834</v>
      </c>
      <c r="H84" s="34">
        <v>172.211</v>
      </c>
      <c r="I84" s="34">
        <v>172.211</v>
      </c>
      <c r="J84" s="51">
        <v>1577.65178426741</v>
      </c>
      <c r="K84" s="12">
        <v>1.53205121905893</v>
      </c>
      <c r="L84" s="49">
        <v>5.57278929445509</v>
      </c>
      <c r="M84" s="12">
        <v>5.58491634333826</v>
      </c>
      <c r="N84" s="52">
        <v>0.5173235204864</v>
      </c>
      <c r="O84">
        <v>0</v>
      </c>
      <c r="P84">
        <v>8.8</v>
      </c>
      <c r="Q84" s="57">
        <v>0.702</v>
      </c>
      <c r="R84" s="57">
        <v>0.306305283725005</v>
      </c>
      <c r="S84" s="34">
        <v>182.559603487568</v>
      </c>
      <c r="T84" s="34">
        <v>952.842259335599</v>
      </c>
      <c r="U84" s="34">
        <v>119.160248180022</v>
      </c>
      <c r="V84" s="34">
        <v>945.532032137849</v>
      </c>
      <c r="W84" s="34">
        <v>77.789</v>
      </c>
      <c r="Y84" s="49">
        <f t="shared" si="28"/>
        <v>-0.00227263590255511</v>
      </c>
      <c r="AC84" s="34">
        <f t="shared" si="17"/>
        <v>172.211</v>
      </c>
      <c r="AD84">
        <f t="shared" si="29"/>
        <v>6.5</v>
      </c>
      <c r="AE84" s="58">
        <f t="shared" si="19"/>
        <v>0</v>
      </c>
      <c r="AF84" s="34">
        <f t="shared" si="20"/>
        <v>0</v>
      </c>
      <c r="AG84" s="58">
        <f t="shared" si="21"/>
        <v>0</v>
      </c>
      <c r="AH84" s="58">
        <f t="shared" si="18"/>
        <v>0</v>
      </c>
      <c r="AI84" s="64">
        <f t="shared" si="22"/>
        <v>-97.0634650390834</v>
      </c>
      <c r="AJ84" s="65"/>
      <c r="AK84" s="1"/>
      <c r="AL84" s="58">
        <f t="shared" si="23"/>
        <v>250</v>
      </c>
      <c r="AM84" s="58">
        <f t="shared" si="24"/>
        <v>77.789</v>
      </c>
      <c r="AN84" s="58">
        <f t="shared" si="16"/>
        <v>0</v>
      </c>
      <c r="AO84" s="58">
        <f t="shared" si="15"/>
        <v>280.323360121526</v>
      </c>
      <c r="AP84" s="58">
        <f t="shared" si="25"/>
        <v>780.561940150315</v>
      </c>
      <c r="AQ84" s="58">
        <f t="shared" si="26"/>
        <v>172.211</v>
      </c>
      <c r="AR84" s="58">
        <f t="shared" si="27"/>
        <v>0</v>
      </c>
    </row>
    <row r="85" spans="1:44">
      <c r="A85" s="35" t="s">
        <v>336</v>
      </c>
      <c r="B85" s="32">
        <v>7.13</v>
      </c>
      <c r="C85" s="34">
        <v>342.105657279509</v>
      </c>
      <c r="D85" s="34">
        <v>171.142525966378</v>
      </c>
      <c r="E85" s="34">
        <v>171.142525966378</v>
      </c>
      <c r="F85" s="34">
        <v>342.105657279509</v>
      </c>
      <c r="G85" s="34">
        <v>171.142525966378</v>
      </c>
      <c r="H85" s="34">
        <v>169.2535</v>
      </c>
      <c r="I85" s="34">
        <v>169.2535</v>
      </c>
      <c r="J85" s="51">
        <v>1595.45797014427</v>
      </c>
      <c r="K85" s="12">
        <v>1.68874965034884</v>
      </c>
      <c r="L85" s="49">
        <v>5.58726331315895</v>
      </c>
      <c r="M85" s="12">
        <v>5.61107874896999</v>
      </c>
      <c r="N85" s="52">
        <v>0.5173235204864</v>
      </c>
      <c r="O85">
        <v>0</v>
      </c>
      <c r="P85">
        <v>8.8</v>
      </c>
      <c r="Q85" s="57">
        <v>1.0395</v>
      </c>
      <c r="R85" s="57">
        <v>0.463384916404494</v>
      </c>
      <c r="S85" s="34">
        <v>196.031622419632</v>
      </c>
      <c r="T85" s="34">
        <v>872.120167159366</v>
      </c>
      <c r="U85" s="34">
        <v>116.080925541058</v>
      </c>
      <c r="V85" s="34">
        <v>1495.90155566326</v>
      </c>
      <c r="W85" s="34">
        <v>80.7465</v>
      </c>
      <c r="Y85" s="49">
        <f t="shared" si="28"/>
        <v>-0.00234696982068616</v>
      </c>
      <c r="AC85" s="34">
        <f t="shared" si="17"/>
        <v>169.2535</v>
      </c>
      <c r="AD85">
        <f t="shared" si="29"/>
        <v>6.5</v>
      </c>
      <c r="AE85" s="58">
        <f t="shared" si="19"/>
        <v>0</v>
      </c>
      <c r="AF85" s="34">
        <f t="shared" si="20"/>
        <v>0</v>
      </c>
      <c r="AG85" s="58">
        <f t="shared" si="21"/>
        <v>0</v>
      </c>
      <c r="AH85" s="58">
        <f t="shared" si="18"/>
        <v>0</v>
      </c>
      <c r="AI85" s="64">
        <f t="shared" si="22"/>
        <v>-171.142525966378</v>
      </c>
      <c r="AJ85" s="65"/>
      <c r="AL85" s="58">
        <f t="shared" si="23"/>
        <v>250</v>
      </c>
      <c r="AM85" s="58">
        <f t="shared" si="24"/>
        <v>80.7465</v>
      </c>
      <c r="AN85" s="58">
        <f t="shared" si="16"/>
        <v>0</v>
      </c>
      <c r="AO85" s="58">
        <f t="shared" si="15"/>
        <v>291.033718320918</v>
      </c>
      <c r="AP85" s="58">
        <f t="shared" si="25"/>
        <v>791.272298349707</v>
      </c>
      <c r="AQ85" s="58">
        <f t="shared" si="26"/>
        <v>169.2535</v>
      </c>
      <c r="AR85" s="58">
        <f t="shared" si="27"/>
        <v>0</v>
      </c>
    </row>
    <row r="86" spans="1:44">
      <c r="A86" s="35" t="s">
        <v>337</v>
      </c>
      <c r="B86" s="32">
        <v>8.09</v>
      </c>
      <c r="C86" s="34">
        <v>512.418612169142</v>
      </c>
      <c r="D86" s="34">
        <v>347.988309138839</v>
      </c>
      <c r="E86" s="34">
        <v>347.988309138839</v>
      </c>
      <c r="F86" s="34">
        <v>491.478386692767</v>
      </c>
      <c r="G86" s="34">
        <v>327.048083662464</v>
      </c>
      <c r="H86" s="34">
        <v>162.786</v>
      </c>
      <c r="I86" s="34">
        <v>162.786</v>
      </c>
      <c r="J86" s="51">
        <v>1630.14215918177</v>
      </c>
      <c r="K86" s="12">
        <v>1.98544087783716</v>
      </c>
      <c r="L86" s="49">
        <v>5.60840567605042</v>
      </c>
      <c r="M86" s="12">
        <v>5.66191186955807</v>
      </c>
      <c r="N86" s="52">
        <v>0.496423311258125</v>
      </c>
      <c r="O86">
        <v>0.7</v>
      </c>
      <c r="P86">
        <v>8.7</v>
      </c>
      <c r="Q86" s="57">
        <v>1.629</v>
      </c>
      <c r="R86" s="57">
        <v>0.777544181763474</v>
      </c>
      <c r="S86" s="34">
        <v>219.898216255912</v>
      </c>
      <c r="T86" s="34">
        <v>747.756420356511</v>
      </c>
      <c r="U86" s="34">
        <v>110.755358525437</v>
      </c>
      <c r="V86" s="34">
        <v>2952.88722836243</v>
      </c>
      <c r="W86" s="34">
        <v>87.214</v>
      </c>
      <c r="Y86" s="49">
        <f t="shared" si="28"/>
        <v>0.00267307291957053</v>
      </c>
      <c r="AC86" s="34">
        <f t="shared" si="17"/>
        <v>162.786</v>
      </c>
      <c r="AD86">
        <f t="shared" si="29"/>
        <v>6.5</v>
      </c>
      <c r="AE86" s="58">
        <f t="shared" si="19"/>
        <v>0</v>
      </c>
      <c r="AF86" s="34">
        <f t="shared" si="20"/>
        <v>0</v>
      </c>
      <c r="AG86" s="58">
        <f t="shared" si="21"/>
        <v>0</v>
      </c>
      <c r="AH86" s="58">
        <f t="shared" si="18"/>
        <v>0</v>
      </c>
      <c r="AI86" s="64">
        <f t="shared" si="22"/>
        <v>-327.048083662464</v>
      </c>
      <c r="AJ86" s="65"/>
      <c r="AL86" s="58">
        <f t="shared" si="23"/>
        <v>250</v>
      </c>
      <c r="AM86" s="58">
        <f t="shared" si="24"/>
        <v>87.214</v>
      </c>
      <c r="AN86" s="58">
        <f t="shared" si="16"/>
        <v>0</v>
      </c>
      <c r="AO86" s="58">
        <f t="shared" si="15"/>
        <v>302.660649729314</v>
      </c>
      <c r="AP86" s="58">
        <f t="shared" si="25"/>
        <v>802.899229758102</v>
      </c>
      <c r="AQ86" s="58">
        <f t="shared" si="26"/>
        <v>162.786</v>
      </c>
      <c r="AR86" s="58">
        <f t="shared" si="27"/>
        <v>0</v>
      </c>
    </row>
    <row r="87" spans="1:44">
      <c r="A87" s="35" t="s">
        <v>338</v>
      </c>
      <c r="B87" s="32">
        <v>8.84</v>
      </c>
      <c r="C87" s="34">
        <v>641.025641025641</v>
      </c>
      <c r="D87" s="34">
        <v>474.86857031857</v>
      </c>
      <c r="E87" s="34">
        <v>388.500388500388</v>
      </c>
      <c r="F87" s="34">
        <v>498.345279321469</v>
      </c>
      <c r="G87" s="34">
        <v>332.188208614398</v>
      </c>
      <c r="H87" s="34">
        <v>164.4955</v>
      </c>
      <c r="I87" s="34">
        <v>164.4955</v>
      </c>
      <c r="J87" s="51">
        <v>1665.36007167832</v>
      </c>
      <c r="K87" s="12">
        <v>1.79077268286904</v>
      </c>
      <c r="L87" s="49">
        <v>5.6641381988742</v>
      </c>
      <c r="M87" s="12">
        <v>5.71335696780224</v>
      </c>
      <c r="N87" s="52">
        <v>0.379667806506132</v>
      </c>
      <c r="O87">
        <v>4.6</v>
      </c>
      <c r="P87">
        <v>7.2</v>
      </c>
      <c r="Q87" s="57">
        <v>1.629</v>
      </c>
      <c r="R87" s="57">
        <v>0.781471172580461</v>
      </c>
      <c r="S87" s="34">
        <v>198.855997446206</v>
      </c>
      <c r="T87" s="34">
        <v>835.564794831089</v>
      </c>
      <c r="U87" s="34">
        <v>111.044801692873</v>
      </c>
      <c r="V87" s="34">
        <v>2991.4791467066</v>
      </c>
      <c r="W87" s="34">
        <v>85.5045</v>
      </c>
      <c r="Y87" s="49">
        <f t="shared" si="28"/>
        <v>-0.00222632931613553</v>
      </c>
      <c r="AC87" s="34">
        <f t="shared" si="17"/>
        <v>164.4955</v>
      </c>
      <c r="AD87">
        <f t="shared" si="29"/>
        <v>6.5</v>
      </c>
      <c r="AE87" s="58">
        <f t="shared" si="19"/>
        <v>0</v>
      </c>
      <c r="AF87" s="34">
        <f t="shared" si="20"/>
        <v>0</v>
      </c>
      <c r="AG87" s="58">
        <f t="shared" si="21"/>
        <v>0</v>
      </c>
      <c r="AH87" s="58">
        <f t="shared" si="18"/>
        <v>0</v>
      </c>
      <c r="AI87" s="64">
        <f t="shared" si="22"/>
        <v>-332.188208614398</v>
      </c>
      <c r="AJ87" s="65"/>
      <c r="AK87" s="1"/>
      <c r="AL87" s="58">
        <f t="shared" si="23"/>
        <v>250</v>
      </c>
      <c r="AM87" s="58">
        <f t="shared" si="24"/>
        <v>85.5045</v>
      </c>
      <c r="AN87" s="58">
        <f t="shared" si="16"/>
        <v>0</v>
      </c>
      <c r="AO87" s="58">
        <f t="shared" si="15"/>
        <v>313.973021480667</v>
      </c>
      <c r="AP87" s="58">
        <f t="shared" si="25"/>
        <v>814.211601509456</v>
      </c>
      <c r="AQ87" s="58">
        <f t="shared" si="26"/>
        <v>164.4955</v>
      </c>
      <c r="AR87" s="58">
        <f t="shared" si="27"/>
        <v>0</v>
      </c>
    </row>
    <row r="88" spans="1:44">
      <c r="A88" s="35" t="s">
        <v>339</v>
      </c>
      <c r="B88" s="32">
        <v>8.63</v>
      </c>
      <c r="C88" s="34">
        <v>627.920443200302</v>
      </c>
      <c r="D88" s="34">
        <v>453.273978553837</v>
      </c>
      <c r="E88" s="34">
        <v>388.500388500388</v>
      </c>
      <c r="F88" s="34">
        <v>512.079976163323</v>
      </c>
      <c r="G88" s="34">
        <v>337.433511516858</v>
      </c>
      <c r="H88" s="34">
        <v>172.9</v>
      </c>
      <c r="I88" s="34">
        <v>172.9</v>
      </c>
      <c r="J88" s="51">
        <v>1701.12246904519</v>
      </c>
      <c r="K88" s="12">
        <v>1.91308642779036</v>
      </c>
      <c r="L88" s="49">
        <v>5.72055665661233</v>
      </c>
      <c r="M88" s="12">
        <v>5.76542518101371</v>
      </c>
      <c r="N88" s="52">
        <v>0.422099486449271</v>
      </c>
      <c r="O88">
        <v>3.2</v>
      </c>
      <c r="P88">
        <v>7.9</v>
      </c>
      <c r="Q88" s="57">
        <v>1.629</v>
      </c>
      <c r="R88" s="57">
        <v>0.785398163397448</v>
      </c>
      <c r="S88" s="34">
        <v>213.005991356995</v>
      </c>
      <c r="T88" s="34">
        <v>819.913390857443</v>
      </c>
      <c r="U88" s="34">
        <v>111.34154121987</v>
      </c>
      <c r="V88" s="34">
        <v>3030.6164960526</v>
      </c>
      <c r="W88" s="34">
        <v>77.1</v>
      </c>
      <c r="Y88" s="49">
        <f t="shared" si="28"/>
        <v>-0.00719968881008981</v>
      </c>
      <c r="AC88" s="34">
        <f t="shared" si="17"/>
        <v>172.9</v>
      </c>
      <c r="AD88">
        <f t="shared" si="29"/>
        <v>6.5</v>
      </c>
      <c r="AE88" s="58">
        <f t="shared" si="19"/>
        <v>0</v>
      </c>
      <c r="AF88" s="34">
        <f t="shared" si="20"/>
        <v>0</v>
      </c>
      <c r="AG88" s="58">
        <f t="shared" si="21"/>
        <v>0</v>
      </c>
      <c r="AH88" s="58">
        <f t="shared" si="18"/>
        <v>0</v>
      </c>
      <c r="AI88" s="64">
        <f t="shared" si="22"/>
        <v>-337.433511516858</v>
      </c>
      <c r="AJ88" s="65"/>
      <c r="AK88" t="s">
        <v>340</v>
      </c>
      <c r="AL88" s="58">
        <f t="shared" si="23"/>
        <v>250</v>
      </c>
      <c r="AM88" s="58">
        <f t="shared" si="24"/>
        <v>77.1</v>
      </c>
      <c r="AN88" s="58">
        <f t="shared" si="16"/>
        <v>0</v>
      </c>
      <c r="AO88" s="58">
        <f t="shared" si="15"/>
        <v>323.968156373264</v>
      </c>
      <c r="AP88" s="58">
        <f t="shared" si="25"/>
        <v>824.206736402052</v>
      </c>
      <c r="AQ88" s="58">
        <f t="shared" si="26"/>
        <v>172.9</v>
      </c>
      <c r="AR88" s="58">
        <f t="shared" si="27"/>
        <v>0</v>
      </c>
    </row>
    <row r="89" spans="1:44">
      <c r="A89" s="35" t="s">
        <v>341</v>
      </c>
      <c r="B89" s="32">
        <v>8.55</v>
      </c>
      <c r="C89" s="34">
        <v>609.860722316553</v>
      </c>
      <c r="D89" s="34">
        <v>426.298096053926</v>
      </c>
      <c r="E89" s="34">
        <v>388.500388500388</v>
      </c>
      <c r="F89" s="34">
        <v>522.997021809087</v>
      </c>
      <c r="G89" s="34">
        <v>339.434395546461</v>
      </c>
      <c r="H89" s="34">
        <v>181.727</v>
      </c>
      <c r="I89" s="34">
        <v>181.727</v>
      </c>
      <c r="J89" s="51">
        <v>1737.07722070281</v>
      </c>
      <c r="K89" s="12">
        <v>1.96286671995567</v>
      </c>
      <c r="L89" s="49">
        <v>5.7608284440826</v>
      </c>
      <c r="M89" s="12">
        <v>5.81760175711008</v>
      </c>
      <c r="N89" s="52">
        <v>0.443188122104515</v>
      </c>
      <c r="O89">
        <v>2.5</v>
      </c>
      <c r="P89">
        <v>8.2</v>
      </c>
      <c r="Q89" s="57">
        <v>1.6245</v>
      </c>
      <c r="R89" s="57">
        <v>0.785398163397448</v>
      </c>
      <c r="S89" s="34">
        <v>219.045279992356</v>
      </c>
      <c r="T89" s="34">
        <v>838.012242350219</v>
      </c>
      <c r="U89" s="34">
        <v>111.594576323197</v>
      </c>
      <c r="V89" s="34">
        <v>3041.67466493533</v>
      </c>
      <c r="W89" s="34">
        <v>68.273</v>
      </c>
      <c r="Y89" s="49">
        <f t="shared" si="28"/>
        <v>0.00459673693110751</v>
      </c>
      <c r="AC89" s="34">
        <f t="shared" si="17"/>
        <v>181.727</v>
      </c>
      <c r="AD89">
        <f t="shared" si="29"/>
        <v>6.5</v>
      </c>
      <c r="AE89" s="58">
        <f t="shared" si="19"/>
        <v>0</v>
      </c>
      <c r="AF89" s="34">
        <f t="shared" si="20"/>
        <v>0</v>
      </c>
      <c r="AG89" s="58">
        <f t="shared" si="21"/>
        <v>0</v>
      </c>
      <c r="AH89" s="58">
        <f t="shared" si="18"/>
        <v>0</v>
      </c>
      <c r="AI89" s="64">
        <f t="shared" si="22"/>
        <v>-339.434395546461</v>
      </c>
      <c r="AJ89" s="65"/>
      <c r="AL89" s="58">
        <f t="shared" si="23"/>
        <v>250</v>
      </c>
      <c r="AM89" s="58">
        <f t="shared" si="24"/>
        <v>68.273</v>
      </c>
      <c r="AN89" s="58">
        <f t="shared" si="16"/>
        <v>0</v>
      </c>
      <c r="AO89" s="58">
        <f t="shared" si="15"/>
        <v>332.589265591398</v>
      </c>
      <c r="AP89" s="58">
        <f t="shared" si="25"/>
        <v>832.827845620186</v>
      </c>
      <c r="AQ89" s="58">
        <f t="shared" si="26"/>
        <v>181.727</v>
      </c>
      <c r="AR89" s="58">
        <f t="shared" si="27"/>
        <v>0</v>
      </c>
    </row>
    <row r="90" spans="1:44">
      <c r="A90" s="35" t="s">
        <v>342</v>
      </c>
      <c r="B90" s="32">
        <v>8.69</v>
      </c>
      <c r="C90" s="34">
        <v>641.025641025641</v>
      </c>
      <c r="D90" s="34">
        <v>457.351398601399</v>
      </c>
      <c r="E90" s="34">
        <v>388.500388500388</v>
      </c>
      <c r="F90" s="34">
        <v>523.838722954596</v>
      </c>
      <c r="G90" s="34">
        <v>340.164480530354</v>
      </c>
      <c r="H90" s="34">
        <v>181.8375</v>
      </c>
      <c r="I90" s="34">
        <v>181.8375</v>
      </c>
      <c r="J90" s="51">
        <v>1773.08623746931</v>
      </c>
      <c r="K90" s="12">
        <v>1.91406094300791</v>
      </c>
      <c r="L90" s="49">
        <v>5.82612024671929</v>
      </c>
      <c r="M90" s="12">
        <v>5.86968774785005</v>
      </c>
      <c r="N90" s="52">
        <v>0.422099486449271</v>
      </c>
      <c r="O90">
        <v>3.2</v>
      </c>
      <c r="P90">
        <v>7.9</v>
      </c>
      <c r="Q90" s="57">
        <v>1.611</v>
      </c>
      <c r="R90" s="57">
        <v>0.781471172580461</v>
      </c>
      <c r="S90" s="34">
        <v>214.486913660751</v>
      </c>
      <c r="T90" s="34">
        <v>856.342418702316</v>
      </c>
      <c r="U90" s="34">
        <v>112.058560331778</v>
      </c>
      <c r="V90" s="34">
        <v>3035.59567000692</v>
      </c>
      <c r="W90" s="34">
        <v>68.1625</v>
      </c>
      <c r="Y90" s="49">
        <f t="shared" si="28"/>
        <v>-0.00851848960920609</v>
      </c>
      <c r="AC90" s="34">
        <f t="shared" si="17"/>
        <v>181.8375</v>
      </c>
      <c r="AD90">
        <f t="shared" si="29"/>
        <v>6.5</v>
      </c>
      <c r="AE90" s="58">
        <f t="shared" si="19"/>
        <v>0</v>
      </c>
      <c r="AF90" s="34">
        <f t="shared" si="20"/>
        <v>0</v>
      </c>
      <c r="AG90" s="58">
        <f t="shared" si="21"/>
        <v>0</v>
      </c>
      <c r="AH90" s="58">
        <f t="shared" si="18"/>
        <v>0</v>
      </c>
      <c r="AI90" s="64">
        <f t="shared" si="22"/>
        <v>-340.164480530354</v>
      </c>
      <c r="AJ90" s="65"/>
      <c r="AK90" s="1"/>
      <c r="AL90" s="58">
        <f t="shared" si="23"/>
        <v>250</v>
      </c>
      <c r="AM90" s="58">
        <f t="shared" si="24"/>
        <v>68.1625</v>
      </c>
      <c r="AN90" s="58">
        <f t="shared" si="16"/>
        <v>0</v>
      </c>
      <c r="AO90" s="58">
        <f t="shared" si="15"/>
        <v>341.150694263441</v>
      </c>
      <c r="AP90" s="58">
        <f t="shared" si="25"/>
        <v>841.389274292229</v>
      </c>
      <c r="AQ90" s="58">
        <f t="shared" si="26"/>
        <v>181.8375</v>
      </c>
      <c r="AR90" s="58">
        <f t="shared" si="27"/>
        <v>0</v>
      </c>
    </row>
    <row r="91" spans="1:44">
      <c r="A91" s="35" t="s">
        <v>343</v>
      </c>
      <c r="B91" s="32">
        <v>8.56</v>
      </c>
      <c r="C91" s="34">
        <v>612.099812868718</v>
      </c>
      <c r="D91" s="34">
        <v>429.508903777809</v>
      </c>
      <c r="E91" s="34">
        <v>388.500388500388</v>
      </c>
      <c r="F91" s="34">
        <v>524.841532965285</v>
      </c>
      <c r="G91" s="34">
        <v>342.250623874376</v>
      </c>
      <c r="H91" s="34">
        <v>180.765</v>
      </c>
      <c r="I91" s="34">
        <v>180.765</v>
      </c>
      <c r="J91" s="51">
        <v>1809.29609984204</v>
      </c>
      <c r="K91" s="12">
        <v>1.95241652074781</v>
      </c>
      <c r="L91" s="49">
        <v>5.86838912937554</v>
      </c>
      <c r="M91" s="12">
        <v>5.92189652486432</v>
      </c>
      <c r="N91" s="52">
        <v>0.443188122104515</v>
      </c>
      <c r="O91">
        <v>2.5</v>
      </c>
      <c r="P91">
        <v>8.2</v>
      </c>
      <c r="Q91" s="57">
        <v>1.6065</v>
      </c>
      <c r="R91" s="57">
        <v>0.781471172580461</v>
      </c>
      <c r="S91" s="34">
        <v>219.301473302289</v>
      </c>
      <c r="T91" s="34">
        <v>832.602290998851</v>
      </c>
      <c r="U91" s="34">
        <v>112.323098566228</v>
      </c>
      <c r="V91" s="34">
        <v>3047.0190748217</v>
      </c>
      <c r="W91" s="34">
        <v>69.235</v>
      </c>
      <c r="Y91" s="49">
        <f t="shared" si="28"/>
        <v>0.00129861847451274</v>
      </c>
      <c r="AC91" s="34">
        <f t="shared" si="17"/>
        <v>180.765</v>
      </c>
      <c r="AD91">
        <f t="shared" si="29"/>
        <v>6.5</v>
      </c>
      <c r="AE91" s="58">
        <f t="shared" si="19"/>
        <v>0</v>
      </c>
      <c r="AF91" s="34">
        <f t="shared" si="20"/>
        <v>0</v>
      </c>
      <c r="AG91" s="58">
        <f t="shared" si="21"/>
        <v>0</v>
      </c>
      <c r="AH91" s="58">
        <f t="shared" si="18"/>
        <v>0</v>
      </c>
      <c r="AI91" s="64">
        <f t="shared" si="22"/>
        <v>-342.250623874376</v>
      </c>
      <c r="AJ91" s="65"/>
      <c r="AL91" s="58">
        <f t="shared" si="23"/>
        <v>250</v>
      </c>
      <c r="AM91" s="58">
        <f t="shared" si="24"/>
        <v>69.235</v>
      </c>
      <c r="AN91" s="58">
        <f t="shared" si="16"/>
        <v>0</v>
      </c>
      <c r="AO91" s="58">
        <f t="shared" si="15"/>
        <v>349.830190792123</v>
      </c>
      <c r="AP91" s="58">
        <f t="shared" si="25"/>
        <v>850.068770820912</v>
      </c>
      <c r="AQ91" s="58">
        <f t="shared" si="26"/>
        <v>180.765</v>
      </c>
      <c r="AR91" s="58">
        <f t="shared" si="27"/>
        <v>0</v>
      </c>
    </row>
    <row r="92" spans="1:44">
      <c r="A92" s="35" t="s">
        <v>344</v>
      </c>
      <c r="B92" s="32">
        <v>8.32</v>
      </c>
      <c r="C92" s="34">
        <v>559.793154156405</v>
      </c>
      <c r="D92" s="34">
        <v>380.032043045294</v>
      </c>
      <c r="E92" s="34">
        <v>380.032043045294</v>
      </c>
      <c r="F92" s="34">
        <v>527.572301851851</v>
      </c>
      <c r="G92" s="34">
        <v>347.81119074074</v>
      </c>
      <c r="H92" s="34">
        <v>177.9635</v>
      </c>
      <c r="I92" s="34">
        <v>177.9635</v>
      </c>
      <c r="J92" s="51">
        <v>1846.08277348178</v>
      </c>
      <c r="K92" s="12">
        <v>2.00751989217047</v>
      </c>
      <c r="L92" s="49">
        <v>5.92902965345528</v>
      </c>
      <c r="M92" s="12">
        <v>5.97476788896251</v>
      </c>
      <c r="N92" s="52">
        <v>0.487604551060367</v>
      </c>
      <c r="O92">
        <v>1</v>
      </c>
      <c r="P92">
        <v>8.7</v>
      </c>
      <c r="Q92" s="57">
        <v>1.6065</v>
      </c>
      <c r="R92" s="57">
        <v>0.785398163397448</v>
      </c>
      <c r="S92" s="34">
        <v>226.149957879999</v>
      </c>
      <c r="T92" s="34">
        <v>794.875722269632</v>
      </c>
      <c r="U92" s="34">
        <v>112.651415690577</v>
      </c>
      <c r="V92" s="34">
        <v>3087.49950995806</v>
      </c>
      <c r="W92" s="34">
        <v>72.0365</v>
      </c>
      <c r="Y92" s="49">
        <f t="shared" si="28"/>
        <v>-0.00713312859096682</v>
      </c>
      <c r="AC92" s="34">
        <f t="shared" si="17"/>
        <v>177.9635</v>
      </c>
      <c r="AD92">
        <f t="shared" si="29"/>
        <v>6.5</v>
      </c>
      <c r="AE92" s="58">
        <f t="shared" si="19"/>
        <v>0</v>
      </c>
      <c r="AF92" s="34">
        <f t="shared" si="20"/>
        <v>0</v>
      </c>
      <c r="AG92" s="58">
        <f t="shared" si="21"/>
        <v>0</v>
      </c>
      <c r="AH92" s="58">
        <f t="shared" si="18"/>
        <v>0</v>
      </c>
      <c r="AI92" s="64">
        <f t="shared" si="22"/>
        <v>-347.81119074074</v>
      </c>
      <c r="AJ92" s="65"/>
      <c r="AL92" s="58">
        <f t="shared" si="23"/>
        <v>250</v>
      </c>
      <c r="AM92" s="58">
        <f t="shared" si="24"/>
        <v>72.0365</v>
      </c>
      <c r="AN92" s="58">
        <f t="shared" si="16"/>
        <v>0</v>
      </c>
      <c r="AO92" s="58">
        <f t="shared" si="15"/>
        <v>358.886514838163</v>
      </c>
      <c r="AP92" s="58">
        <f t="shared" si="25"/>
        <v>859.125094866951</v>
      </c>
      <c r="AQ92" s="58">
        <f t="shared" si="26"/>
        <v>177.9635</v>
      </c>
      <c r="AR92" s="58">
        <f t="shared" si="27"/>
        <v>0</v>
      </c>
    </row>
    <row r="93" spans="1:44">
      <c r="A93" s="35" t="s">
        <v>345</v>
      </c>
      <c r="B93" s="32">
        <v>7.93</v>
      </c>
      <c r="C93" s="34">
        <v>481.01128090598</v>
      </c>
      <c r="D93" s="34">
        <v>311.643604138304</v>
      </c>
      <c r="E93" s="34">
        <v>311.643604138304</v>
      </c>
      <c r="F93" s="34">
        <v>480.077481196357</v>
      </c>
      <c r="G93" s="34">
        <v>310.70980442868</v>
      </c>
      <c r="H93" s="34">
        <v>167.674</v>
      </c>
      <c r="I93" s="34">
        <v>167.674</v>
      </c>
      <c r="J93" s="51">
        <v>1878.82384262194</v>
      </c>
      <c r="K93" s="12">
        <v>1.91694303015831</v>
      </c>
      <c r="L93" s="49">
        <v>5.97030574647825</v>
      </c>
      <c r="M93" s="12">
        <v>6.02168391876642</v>
      </c>
      <c r="N93" s="52">
        <v>0.5173235204864</v>
      </c>
      <c r="O93">
        <v>0</v>
      </c>
      <c r="P93">
        <v>8.8</v>
      </c>
      <c r="Q93" s="57">
        <v>1.4985</v>
      </c>
      <c r="R93" s="57">
        <v>0.722566310325652</v>
      </c>
      <c r="S93" s="34">
        <v>218.026755369942</v>
      </c>
      <c r="T93" s="34">
        <v>776.820608462932</v>
      </c>
      <c r="U93" s="34">
        <v>113.73669010494</v>
      </c>
      <c r="V93" s="34">
        <v>2731.83441633478</v>
      </c>
      <c r="W93" s="34">
        <v>82.326</v>
      </c>
      <c r="Y93" s="49">
        <f t="shared" si="28"/>
        <v>0.00446214248425836</v>
      </c>
      <c r="AC93" s="34">
        <f t="shared" si="17"/>
        <v>167.674</v>
      </c>
      <c r="AD93">
        <f t="shared" si="29"/>
        <v>6.5</v>
      </c>
      <c r="AE93" s="58">
        <f t="shared" si="19"/>
        <v>0</v>
      </c>
      <c r="AF93" s="34">
        <f t="shared" si="20"/>
        <v>0</v>
      </c>
      <c r="AG93" s="58">
        <f t="shared" si="21"/>
        <v>0</v>
      </c>
      <c r="AH93" s="58">
        <f t="shared" si="18"/>
        <v>0</v>
      </c>
      <c r="AI93" s="64">
        <f t="shared" si="22"/>
        <v>-310.70980442868</v>
      </c>
      <c r="AJ93" s="65"/>
      <c r="AK93" s="1"/>
      <c r="AL93" s="58">
        <f t="shared" si="23"/>
        <v>250</v>
      </c>
      <c r="AM93" s="58">
        <f t="shared" si="24"/>
        <v>82.326</v>
      </c>
      <c r="AN93" s="58">
        <f t="shared" si="16"/>
        <v>0</v>
      </c>
      <c r="AO93" s="58">
        <f t="shared" ref="AO93:AO156" si="30">MAX(0,MIN($AP$2,AO92*$AO$1+IF(AM93&gt;0,AM93*$AP$1,AM93/$AP$1)/6))</f>
        <v>369.440982263972</v>
      </c>
      <c r="AP93" s="58">
        <f t="shared" si="25"/>
        <v>869.67956229276</v>
      </c>
      <c r="AQ93" s="58">
        <f t="shared" si="26"/>
        <v>167.674</v>
      </c>
      <c r="AR93" s="58">
        <f t="shared" si="27"/>
        <v>0</v>
      </c>
    </row>
    <row r="94" spans="1:44">
      <c r="A94" s="35" t="s">
        <v>346</v>
      </c>
      <c r="B94" s="32">
        <v>7.27</v>
      </c>
      <c r="C94" s="34">
        <v>364.310018917086</v>
      </c>
      <c r="D94" s="34">
        <v>204.134261341328</v>
      </c>
      <c r="E94" s="34">
        <v>204.134261341328</v>
      </c>
      <c r="F94" s="34">
        <v>364.310018917086</v>
      </c>
      <c r="G94" s="34">
        <v>204.134261341328</v>
      </c>
      <c r="H94" s="34">
        <v>158.574</v>
      </c>
      <c r="I94" s="34">
        <v>158.574</v>
      </c>
      <c r="J94" s="51">
        <v>1899.9955806573</v>
      </c>
      <c r="K94" s="12">
        <v>1.70831456792668</v>
      </c>
      <c r="L94" s="49">
        <v>6.01951613862647</v>
      </c>
      <c r="M94" s="12">
        <v>6.05195221931323</v>
      </c>
      <c r="N94" s="52">
        <v>0.5173235204864</v>
      </c>
      <c r="O94">
        <v>0</v>
      </c>
      <c r="P94">
        <v>8.8</v>
      </c>
      <c r="Q94" s="57">
        <v>1.1115</v>
      </c>
      <c r="R94" s="57">
        <v>0.514435797025329</v>
      </c>
      <c r="S94" s="34">
        <v>199.880770685936</v>
      </c>
      <c r="T94" s="34">
        <v>801.356513816102</v>
      </c>
      <c r="U94" s="34">
        <v>117.004663215233</v>
      </c>
      <c r="V94" s="34">
        <v>1758.84623246171</v>
      </c>
      <c r="W94" s="34">
        <v>91.426</v>
      </c>
      <c r="Y94" s="49">
        <f t="shared" si="28"/>
        <v>0.00216778013994468</v>
      </c>
      <c r="AC94" s="34">
        <f t="shared" si="17"/>
        <v>158.574</v>
      </c>
      <c r="AD94">
        <f t="shared" si="29"/>
        <v>6.5</v>
      </c>
      <c r="AE94" s="58">
        <f t="shared" si="19"/>
        <v>0</v>
      </c>
      <c r="AF94" s="34">
        <f t="shared" si="20"/>
        <v>0</v>
      </c>
      <c r="AG94" s="58">
        <f t="shared" si="21"/>
        <v>0</v>
      </c>
      <c r="AH94" s="58">
        <f t="shared" si="18"/>
        <v>0</v>
      </c>
      <c r="AI94" s="64">
        <f t="shared" si="22"/>
        <v>-204.134261341328</v>
      </c>
      <c r="AJ94" s="65"/>
      <c r="AK94" t="s">
        <v>347</v>
      </c>
      <c r="AL94" s="58">
        <f t="shared" si="23"/>
        <v>250</v>
      </c>
      <c r="AM94" s="58">
        <f t="shared" si="24"/>
        <v>91.426</v>
      </c>
      <c r="AN94" s="58">
        <f t="shared" si="16"/>
        <v>0</v>
      </c>
      <c r="AO94" s="58">
        <f t="shared" si="30"/>
        <v>381.307677352652</v>
      </c>
      <c r="AP94" s="58">
        <f t="shared" si="25"/>
        <v>881.54625738144</v>
      </c>
      <c r="AQ94" s="58">
        <f t="shared" si="26"/>
        <v>158.574</v>
      </c>
      <c r="AR94" s="58">
        <f t="shared" si="27"/>
        <v>0</v>
      </c>
    </row>
    <row r="95" spans="1:44">
      <c r="A95" s="35" t="s">
        <v>348</v>
      </c>
      <c r="B95" s="32">
        <v>6.73</v>
      </c>
      <c r="C95" s="34">
        <v>283.319022634217</v>
      </c>
      <c r="D95" s="34">
        <v>123.648820614015</v>
      </c>
      <c r="E95" s="34">
        <v>123.648820614015</v>
      </c>
      <c r="F95" s="34">
        <v>283.319022634217</v>
      </c>
      <c r="G95" s="34">
        <v>123.648820614015</v>
      </c>
      <c r="H95" s="34">
        <v>158.0735</v>
      </c>
      <c r="I95" s="34">
        <v>158.0735</v>
      </c>
      <c r="J95" s="51">
        <v>1912.4326460179</v>
      </c>
      <c r="K95" s="12">
        <v>1.54289797564153</v>
      </c>
      <c r="L95" s="49">
        <v>6.05128146880436</v>
      </c>
      <c r="M95" s="12">
        <v>6.0697077470782</v>
      </c>
      <c r="N95" s="52">
        <v>0.5173235204864</v>
      </c>
      <c r="O95">
        <v>0</v>
      </c>
      <c r="P95">
        <v>8.8</v>
      </c>
      <c r="Q95" s="57">
        <v>0.747</v>
      </c>
      <c r="R95" s="57">
        <v>0.337721210260903</v>
      </c>
      <c r="S95" s="34">
        <v>185.034055944478</v>
      </c>
      <c r="T95" s="34">
        <v>862.923320818918</v>
      </c>
      <c r="U95" s="34">
        <v>119.926306771866</v>
      </c>
      <c r="V95" s="34">
        <v>1095.82468335795</v>
      </c>
      <c r="W95" s="34">
        <v>91.9265</v>
      </c>
      <c r="Y95" s="49">
        <f t="shared" si="28"/>
        <v>0.000670750508873219</v>
      </c>
      <c r="AC95" s="34">
        <f t="shared" si="17"/>
        <v>158.0735</v>
      </c>
      <c r="AD95">
        <f t="shared" si="29"/>
        <v>6.5</v>
      </c>
      <c r="AE95" s="58">
        <f t="shared" si="19"/>
        <v>0</v>
      </c>
      <c r="AF95" s="34">
        <f t="shared" si="20"/>
        <v>0</v>
      </c>
      <c r="AG95" s="58">
        <f t="shared" si="21"/>
        <v>0</v>
      </c>
      <c r="AH95" s="58">
        <f t="shared" si="18"/>
        <v>0</v>
      </c>
      <c r="AI95" s="64">
        <f t="shared" si="22"/>
        <v>-123.648820614015</v>
      </c>
      <c r="AJ95" s="65"/>
      <c r="AL95" s="58">
        <f t="shared" si="23"/>
        <v>250</v>
      </c>
      <c r="AM95" s="58">
        <f t="shared" si="24"/>
        <v>91.9265</v>
      </c>
      <c r="AN95" s="58">
        <f t="shared" si="16"/>
        <v>0</v>
      </c>
      <c r="AO95" s="58">
        <f t="shared" si="30"/>
        <v>393.190113965889</v>
      </c>
      <c r="AP95" s="58">
        <f t="shared" si="25"/>
        <v>893.428693994677</v>
      </c>
      <c r="AQ95" s="58">
        <f t="shared" si="26"/>
        <v>158.0735</v>
      </c>
      <c r="AR95" s="58">
        <f t="shared" si="27"/>
        <v>0</v>
      </c>
    </row>
    <row r="96" spans="1:44">
      <c r="A96" s="35" t="s">
        <v>349</v>
      </c>
      <c r="B96" s="32">
        <v>6.1</v>
      </c>
      <c r="C96" s="34">
        <v>203.938425139839</v>
      </c>
      <c r="D96" s="34">
        <v>42.8369099883233</v>
      </c>
      <c r="E96" s="34">
        <v>42.8369099883233</v>
      </c>
      <c r="F96" s="34">
        <v>200.78924382911</v>
      </c>
      <c r="G96" s="34">
        <v>39.6877286775949</v>
      </c>
      <c r="H96" s="34">
        <v>159.4905</v>
      </c>
      <c r="I96" s="34">
        <v>159.4905</v>
      </c>
      <c r="J96" s="51">
        <v>1915.76482435403</v>
      </c>
      <c r="K96" s="12">
        <v>1.35342620518696</v>
      </c>
      <c r="L96" s="49">
        <v>6.07168523366652</v>
      </c>
      <c r="M96" s="12">
        <v>6.07446171647012</v>
      </c>
      <c r="N96" s="52">
        <v>0.508285805877957</v>
      </c>
      <c r="O96">
        <v>0.3</v>
      </c>
      <c r="P96">
        <v>8.8</v>
      </c>
      <c r="Q96" s="57">
        <v>0.2295</v>
      </c>
      <c r="R96" s="57">
        <v>0.102101761241668</v>
      </c>
      <c r="S96" s="34">
        <v>167.712888746109</v>
      </c>
      <c r="T96" s="34">
        <v>960.579215801343</v>
      </c>
      <c r="U96" s="34">
        <v>123.917276097769</v>
      </c>
      <c r="V96" s="34">
        <v>320.275993205997</v>
      </c>
      <c r="W96" s="34">
        <v>90.5095</v>
      </c>
      <c r="Y96" s="49">
        <f t="shared" si="28"/>
        <v>-0.00197748658831465</v>
      </c>
      <c r="AC96" s="34">
        <f t="shared" si="17"/>
        <v>159.4905</v>
      </c>
      <c r="AD96">
        <f t="shared" si="29"/>
        <v>6.5</v>
      </c>
      <c r="AE96" s="58">
        <f t="shared" si="19"/>
        <v>0</v>
      </c>
      <c r="AF96" s="34">
        <f t="shared" si="20"/>
        <v>0</v>
      </c>
      <c r="AG96" s="58">
        <f t="shared" si="21"/>
        <v>0</v>
      </c>
      <c r="AH96" s="58">
        <f t="shared" si="18"/>
        <v>0</v>
      </c>
      <c r="AI96" s="64">
        <f t="shared" si="22"/>
        <v>-39.6877286775949</v>
      </c>
      <c r="AJ96" s="65"/>
      <c r="AK96" s="1"/>
      <c r="AL96" s="58">
        <f t="shared" si="23"/>
        <v>201.89904088844</v>
      </c>
      <c r="AM96" s="58">
        <f t="shared" si="24"/>
        <v>42.4085408884401</v>
      </c>
      <c r="AN96" s="58">
        <f t="shared" si="16"/>
        <v>0</v>
      </c>
      <c r="AO96" s="58">
        <f t="shared" si="30"/>
        <v>397.585444529325</v>
      </c>
      <c r="AP96" s="58">
        <f t="shared" si="25"/>
        <v>897.824024558114</v>
      </c>
      <c r="AQ96" s="58">
        <f t="shared" si="26"/>
        <v>159.4905</v>
      </c>
      <c r="AR96" s="58">
        <f t="shared" si="27"/>
        <v>0</v>
      </c>
    </row>
    <row r="97" spans="1:44">
      <c r="A97" s="35" t="s">
        <v>350</v>
      </c>
      <c r="B97" s="32">
        <v>5.99</v>
      </c>
      <c r="C97" s="34">
        <v>191.640584543058</v>
      </c>
      <c r="D97" s="34">
        <v>9.36482696730047</v>
      </c>
      <c r="E97" s="34">
        <v>9.36482696730047</v>
      </c>
      <c r="F97" s="34">
        <v>191.640584543058</v>
      </c>
      <c r="G97" s="34">
        <v>9.36482696730048</v>
      </c>
      <c r="H97" s="34">
        <v>180.453</v>
      </c>
      <c r="I97" s="34">
        <v>180.453</v>
      </c>
      <c r="J97" s="51">
        <v>1915.80957726855</v>
      </c>
      <c r="K97" s="12">
        <v>1.32902015886392</v>
      </c>
      <c r="L97" s="49">
        <v>6.07168523366652</v>
      </c>
      <c r="M97" s="12">
        <v>6.07452555575734</v>
      </c>
      <c r="N97" s="52">
        <v>0.5173235204864</v>
      </c>
      <c r="O97">
        <v>0</v>
      </c>
      <c r="P97">
        <v>8.8</v>
      </c>
      <c r="Q97" s="57">
        <v>0.2295</v>
      </c>
      <c r="R97" s="57">
        <v>0.102101761241668</v>
      </c>
      <c r="S97" s="34">
        <v>164.688557965441</v>
      </c>
      <c r="T97" s="34">
        <v>1106.79065885079</v>
      </c>
      <c r="U97" s="34">
        <v>123.917276097769</v>
      </c>
      <c r="V97" s="34">
        <v>320.275993205997</v>
      </c>
      <c r="W97" s="34">
        <v>69.547</v>
      </c>
      <c r="Y97" s="49">
        <f t="shared" si="28"/>
        <v>0.00277648280360676</v>
      </c>
      <c r="AC97" s="34">
        <f t="shared" si="17"/>
        <v>180.453</v>
      </c>
      <c r="AD97">
        <f t="shared" si="29"/>
        <v>6.5</v>
      </c>
      <c r="AE97" s="58">
        <f t="shared" si="19"/>
        <v>0</v>
      </c>
      <c r="AF97" s="34">
        <f t="shared" si="20"/>
        <v>0</v>
      </c>
      <c r="AG97" s="58">
        <f t="shared" si="21"/>
        <v>0</v>
      </c>
      <c r="AH97" s="58">
        <f t="shared" si="18"/>
        <v>0</v>
      </c>
      <c r="AI97" s="64">
        <f t="shared" si="22"/>
        <v>-9.36482696730048</v>
      </c>
      <c r="AJ97" s="65"/>
      <c r="AL97" s="58">
        <f t="shared" si="23"/>
        <v>189.724178697627</v>
      </c>
      <c r="AM97" s="58">
        <f t="shared" si="24"/>
        <v>9.27117869762745</v>
      </c>
      <c r="AN97" s="58">
        <f t="shared" si="16"/>
        <v>0</v>
      </c>
      <c r="AO97" s="58">
        <f t="shared" si="30"/>
        <v>396.988194111323</v>
      </c>
      <c r="AP97" s="58">
        <f t="shared" si="25"/>
        <v>897.226774140111</v>
      </c>
      <c r="AQ97" s="58">
        <f t="shared" si="26"/>
        <v>180.453</v>
      </c>
      <c r="AR97" s="58">
        <f t="shared" si="27"/>
        <v>0</v>
      </c>
    </row>
    <row r="98" s="1" customFormat="1" spans="1:44">
      <c r="A98" s="36" t="s">
        <v>351</v>
      </c>
      <c r="B98" s="37">
        <v>6.12</v>
      </c>
      <c r="C98" s="33">
        <v>206.222679087697</v>
      </c>
      <c r="D98" s="33">
        <v>-9.57732091230326</v>
      </c>
      <c r="E98" s="33">
        <v>-9.57732091230326</v>
      </c>
      <c r="F98" s="33">
        <v>206.222679087697</v>
      </c>
      <c r="G98" s="33">
        <v>-9.57732091230326</v>
      </c>
      <c r="H98" s="33">
        <v>213.642</v>
      </c>
      <c r="I98" s="33">
        <v>213.642</v>
      </c>
      <c r="J98" s="53">
        <v>1912.38405110461</v>
      </c>
      <c r="K98" s="54">
        <v>1.35786366815479</v>
      </c>
      <c r="L98" s="55">
        <v>6.07168523366652</v>
      </c>
      <c r="M98" s="54">
        <v>6.06963840761252</v>
      </c>
      <c r="N98" s="56">
        <v>0.5173235204864</v>
      </c>
      <c r="O98" s="1">
        <v>0</v>
      </c>
      <c r="P98" s="1">
        <v>8.8</v>
      </c>
      <c r="Q98" s="75">
        <v>-0.2295</v>
      </c>
      <c r="R98" s="75">
        <v>-0.102101761241668</v>
      </c>
      <c r="S98" s="33">
        <v>168.262767069867</v>
      </c>
      <c r="T98" s="33">
        <v>1282.51783658351</v>
      </c>
      <c r="U98" s="33">
        <v>123.917276097769</v>
      </c>
      <c r="V98" s="33">
        <v>-135.316607129534</v>
      </c>
      <c r="W98" s="33">
        <v>36.358</v>
      </c>
      <c r="Y98" s="49">
        <f t="shared" si="28"/>
        <v>0.00284032209082508</v>
      </c>
      <c r="AC98" s="34">
        <f t="shared" si="17"/>
        <v>204.16045229682</v>
      </c>
      <c r="AD98" s="1">
        <f t="shared" si="29"/>
        <v>6.5</v>
      </c>
      <c r="AE98" s="58">
        <f t="shared" si="19"/>
        <v>-9.48154770318024</v>
      </c>
      <c r="AF98" s="34">
        <f t="shared" si="20"/>
        <v>0</v>
      </c>
      <c r="AG98" s="58">
        <f t="shared" si="21"/>
        <v>0</v>
      </c>
      <c r="AH98" s="58">
        <f t="shared" si="18"/>
        <v>0</v>
      </c>
      <c r="AI98" s="64">
        <f t="shared" si="22"/>
        <v>9.57732091230326</v>
      </c>
      <c r="AJ98" s="65"/>
      <c r="AK98"/>
      <c r="AL98" s="58">
        <f t="shared" si="23"/>
        <v>204.16045229682</v>
      </c>
      <c r="AM98" s="58">
        <f t="shared" si="24"/>
        <v>-9.48154770318021</v>
      </c>
      <c r="AN98" s="58">
        <f t="shared" si="16"/>
        <v>9.48154770318021</v>
      </c>
      <c r="AO98" s="58">
        <f t="shared" si="30"/>
        <v>393.247410973511</v>
      </c>
      <c r="AP98" s="58">
        <f t="shared" si="25"/>
        <v>893.485991002299</v>
      </c>
      <c r="AQ98" s="58">
        <f t="shared" si="26"/>
        <v>213.642</v>
      </c>
      <c r="AR98" s="58">
        <f t="shared" si="27"/>
        <v>0</v>
      </c>
    </row>
    <row r="99" spans="1:44">
      <c r="A99" s="35" t="s">
        <v>352</v>
      </c>
      <c r="B99" s="32">
        <v>6.42</v>
      </c>
      <c r="C99" s="34">
        <v>242.311339543848</v>
      </c>
      <c r="D99" s="34">
        <v>5.96740014990896</v>
      </c>
      <c r="E99" s="34">
        <v>5.96740014990896</v>
      </c>
      <c r="F99" s="34">
        <v>242.311339543848</v>
      </c>
      <c r="G99" s="34">
        <v>5.96740014990895</v>
      </c>
      <c r="H99" s="34">
        <v>233.9805</v>
      </c>
      <c r="I99" s="34">
        <v>233.9805</v>
      </c>
      <c r="J99" s="51">
        <v>1912.0632294803</v>
      </c>
      <c r="K99" s="12">
        <v>1.42442561267218</v>
      </c>
      <c r="L99" s="49">
        <v>6.07168523366652</v>
      </c>
      <c r="M99" s="12">
        <v>6.069180624213</v>
      </c>
      <c r="N99" s="52">
        <v>0.5173235204864</v>
      </c>
      <c r="O99">
        <v>0</v>
      </c>
      <c r="P99">
        <v>8.8</v>
      </c>
      <c r="Q99" s="57">
        <v>0.2295</v>
      </c>
      <c r="R99" s="57">
        <v>0.102101761241668</v>
      </c>
      <c r="S99" s="34">
        <v>176.510941926233</v>
      </c>
      <c r="T99" s="34">
        <v>1338.97613833318</v>
      </c>
      <c r="U99" s="34">
        <v>123.917276097769</v>
      </c>
      <c r="V99" s="34">
        <v>320.275993205997</v>
      </c>
      <c r="W99" s="34">
        <v>16.0195</v>
      </c>
      <c r="Y99" s="49">
        <f t="shared" si="28"/>
        <v>-0.00204682605399942</v>
      </c>
      <c r="AC99" s="34">
        <f t="shared" si="17"/>
        <v>233.9805</v>
      </c>
      <c r="AD99">
        <f t="shared" si="29"/>
        <v>6.5</v>
      </c>
      <c r="AE99" s="58">
        <f t="shared" si="19"/>
        <v>0</v>
      </c>
      <c r="AF99" s="34">
        <f t="shared" si="20"/>
        <v>0</v>
      </c>
      <c r="AG99" s="58">
        <f t="shared" si="21"/>
        <v>0</v>
      </c>
      <c r="AH99" s="58">
        <f t="shared" si="18"/>
        <v>0</v>
      </c>
      <c r="AI99" s="64">
        <f t="shared" si="22"/>
        <v>-5.96740014990895</v>
      </c>
      <c r="AJ99" s="65"/>
      <c r="AK99" s="1"/>
      <c r="AL99" s="58">
        <f t="shared" si="23"/>
        <v>239.88822614841</v>
      </c>
      <c r="AM99" s="58">
        <f t="shared" si="24"/>
        <v>5.90772614840986</v>
      </c>
      <c r="AN99" s="58">
        <f t="shared" si="16"/>
        <v>0</v>
      </c>
      <c r="AO99" s="58">
        <f t="shared" si="30"/>
        <v>392.167332840904</v>
      </c>
      <c r="AP99" s="58">
        <f t="shared" si="25"/>
        <v>892.405912869693</v>
      </c>
      <c r="AQ99" s="58">
        <f t="shared" si="26"/>
        <v>233.9805</v>
      </c>
      <c r="AR99" s="58">
        <f t="shared" si="27"/>
        <v>0</v>
      </c>
    </row>
    <row r="100" spans="1:44">
      <c r="A100" s="35" t="s">
        <v>353</v>
      </c>
      <c r="B100" s="32">
        <v>5.91</v>
      </c>
      <c r="C100" s="34">
        <v>182.975714744619</v>
      </c>
      <c r="D100" s="34">
        <v>-69.5495377806332</v>
      </c>
      <c r="E100" s="34">
        <v>-69.5495377806332</v>
      </c>
      <c r="F100" s="34">
        <v>182.975714744619</v>
      </c>
      <c r="G100" s="34">
        <v>-69.5495377806332</v>
      </c>
      <c r="H100" s="34">
        <v>250</v>
      </c>
      <c r="I100" s="34">
        <v>250</v>
      </c>
      <c r="J100" s="51">
        <v>1893.26295990603</v>
      </c>
      <c r="K100" s="12">
        <v>1.37021569749954</v>
      </c>
      <c r="L100" s="49">
        <v>6.0645420540085</v>
      </c>
      <c r="M100" s="12">
        <v>6.04233276646984</v>
      </c>
      <c r="N100" s="52">
        <v>0.5173235204864</v>
      </c>
      <c r="O100">
        <v>0</v>
      </c>
      <c r="P100">
        <v>8.8</v>
      </c>
      <c r="Q100" s="57">
        <v>-0.927</v>
      </c>
      <c r="R100" s="57">
        <v>-0.424115008234622</v>
      </c>
      <c r="S100" s="34">
        <v>162.48904467041</v>
      </c>
      <c r="T100" s="34">
        <v>1554.10632782948</v>
      </c>
      <c r="U100" s="34">
        <v>118.586471434338</v>
      </c>
      <c r="V100" s="34">
        <v>-595.954855977764</v>
      </c>
      <c r="W100" s="34">
        <v>0</v>
      </c>
      <c r="Y100" s="49">
        <f t="shared" si="28"/>
        <v>0.00463857020450131</v>
      </c>
      <c r="AC100" s="34">
        <f t="shared" si="17"/>
        <v>181.145957597173</v>
      </c>
      <c r="AD100">
        <f t="shared" si="29"/>
        <v>6.5</v>
      </c>
      <c r="AE100" s="58">
        <f t="shared" si="19"/>
        <v>-68.8540424028269</v>
      </c>
      <c r="AF100" s="34">
        <f t="shared" si="20"/>
        <v>0</v>
      </c>
      <c r="AG100" s="58">
        <f t="shared" si="21"/>
        <v>0</v>
      </c>
      <c r="AH100" s="58">
        <f t="shared" si="18"/>
        <v>1</v>
      </c>
      <c r="AI100" s="64">
        <f t="shared" si="22"/>
        <v>69.5495377806332</v>
      </c>
      <c r="AJ100" s="65"/>
      <c r="AK100" t="s">
        <v>354</v>
      </c>
      <c r="AL100" s="58">
        <f t="shared" si="23"/>
        <v>181.145957597173</v>
      </c>
      <c r="AM100" s="58">
        <f t="shared" si="24"/>
        <v>-68.8540424028269</v>
      </c>
      <c r="AN100" s="58">
        <f t="shared" si="16"/>
        <v>68.8540424028269</v>
      </c>
      <c r="AO100" s="58">
        <f t="shared" si="30"/>
        <v>377.455747583584</v>
      </c>
      <c r="AP100" s="58">
        <f t="shared" si="25"/>
        <v>877.694327612372</v>
      </c>
      <c r="AQ100" s="58">
        <f t="shared" si="26"/>
        <v>250</v>
      </c>
      <c r="AR100" s="58">
        <f t="shared" si="27"/>
        <v>0</v>
      </c>
    </row>
    <row r="101" spans="1:44">
      <c r="A101" s="35" t="s">
        <v>355</v>
      </c>
      <c r="B101" s="32">
        <v>4.79</v>
      </c>
      <c r="C101" s="34">
        <v>84.5427918763608</v>
      </c>
      <c r="D101" s="34">
        <v>-167.982460648892</v>
      </c>
      <c r="E101" s="34">
        <v>-167.982460648892</v>
      </c>
      <c r="F101" s="34">
        <v>84.5427918763608</v>
      </c>
      <c r="G101" s="34">
        <v>-148.295776788203</v>
      </c>
      <c r="H101" s="34">
        <v>230.510182977918</v>
      </c>
      <c r="I101" s="34">
        <v>250</v>
      </c>
      <c r="J101" s="51">
        <v>1854.28509135369</v>
      </c>
      <c r="K101" s="12">
        <v>1.16103943840927</v>
      </c>
      <c r="L101" s="49">
        <v>6.04513758800501</v>
      </c>
      <c r="M101" s="12">
        <v>5.98653368691648</v>
      </c>
      <c r="N101" s="52">
        <v>0.5173235204864</v>
      </c>
      <c r="O101">
        <v>0</v>
      </c>
      <c r="P101">
        <v>8.8</v>
      </c>
      <c r="Q101" s="57">
        <v>-1.5885</v>
      </c>
      <c r="R101" s="57">
        <v>-0.781471172580461</v>
      </c>
      <c r="S101" s="34">
        <v>131.695858539977</v>
      </c>
      <c r="T101" s="34">
        <v>1768.00220785898</v>
      </c>
      <c r="U101" s="34">
        <v>113.429272239376</v>
      </c>
      <c r="V101" s="34">
        <v>-1307.38542053983</v>
      </c>
      <c r="W101" s="34">
        <v>-4.35846346783458</v>
      </c>
      <c r="Y101" s="49">
        <f t="shared" si="28"/>
        <v>-0.00280482153516637</v>
      </c>
      <c r="AC101" s="34">
        <f t="shared" si="17"/>
        <v>83.6973639575972</v>
      </c>
      <c r="AD101">
        <f t="shared" si="29"/>
        <v>6.5</v>
      </c>
      <c r="AE101" s="58">
        <f t="shared" si="19"/>
        <v>-166.302636042403</v>
      </c>
      <c r="AF101" s="34">
        <f t="shared" si="20"/>
        <v>-19.4898170220815</v>
      </c>
      <c r="AG101" s="58">
        <f t="shared" si="21"/>
        <v>1</v>
      </c>
      <c r="AH101" s="58">
        <f t="shared" si="18"/>
        <v>1</v>
      </c>
      <c r="AI101" s="64">
        <f t="shared" si="22"/>
        <v>148.295776788203</v>
      </c>
      <c r="AJ101" s="65"/>
      <c r="AL101" s="58">
        <f t="shared" si="23"/>
        <v>83.6973639575972</v>
      </c>
      <c r="AM101" s="58">
        <f t="shared" si="24"/>
        <v>-166.302636042403</v>
      </c>
      <c r="AN101" s="58">
        <f t="shared" si="16"/>
        <v>166.302636042403</v>
      </c>
      <c r="AO101" s="58">
        <f t="shared" si="30"/>
        <v>344.771684393369</v>
      </c>
      <c r="AP101" s="58">
        <f t="shared" si="25"/>
        <v>845.010264422158</v>
      </c>
      <c r="AQ101" s="58">
        <f t="shared" si="26"/>
        <v>250</v>
      </c>
      <c r="AR101" s="58">
        <f t="shared" si="27"/>
        <v>0</v>
      </c>
    </row>
    <row r="102" spans="1:44">
      <c r="A102" s="35" t="s">
        <v>356</v>
      </c>
      <c r="B102" s="32">
        <v>4.18</v>
      </c>
      <c r="C102" s="34">
        <v>46.9456115929614</v>
      </c>
      <c r="D102" s="34">
        <v>-205.579640932291</v>
      </c>
      <c r="E102" s="34">
        <v>-205.579640932291</v>
      </c>
      <c r="F102" s="34">
        <v>46.9456115929614</v>
      </c>
      <c r="G102" s="34">
        <v>-143.893288436855</v>
      </c>
      <c r="H102" s="34">
        <v>188.930511029518</v>
      </c>
      <c r="I102" s="34">
        <v>250</v>
      </c>
      <c r="J102" s="51">
        <v>1816.4643146895</v>
      </c>
      <c r="K102" s="12">
        <v>1.01495867174959</v>
      </c>
      <c r="L102" s="49">
        <v>5.98941052995655</v>
      </c>
      <c r="M102" s="12">
        <v>5.93221225735489</v>
      </c>
      <c r="N102" s="52">
        <v>0.5173235204864</v>
      </c>
      <c r="O102">
        <v>0</v>
      </c>
      <c r="P102">
        <v>8.8</v>
      </c>
      <c r="Q102" s="57">
        <v>-1.575</v>
      </c>
      <c r="R102" s="57">
        <v>-0.769690200129499</v>
      </c>
      <c r="S102" s="34">
        <v>114.924569665366</v>
      </c>
      <c r="T102" s="34">
        <v>1660.5578823179</v>
      </c>
      <c r="U102" s="34">
        <v>113.230787483454</v>
      </c>
      <c r="V102" s="34">
        <v>-1270.79650009395</v>
      </c>
      <c r="W102" s="34">
        <v>0</v>
      </c>
      <c r="Y102" s="49">
        <f t="shared" si="28"/>
        <v>-0.00287684304006941</v>
      </c>
      <c r="AC102" s="34">
        <f t="shared" si="17"/>
        <v>46.4761554770318</v>
      </c>
      <c r="AD102">
        <f t="shared" si="29"/>
        <v>6.5</v>
      </c>
      <c r="AE102" s="58">
        <f t="shared" si="19"/>
        <v>-203.523844522968</v>
      </c>
      <c r="AF102" s="34">
        <f t="shared" si="20"/>
        <v>-61.0694889704815</v>
      </c>
      <c r="AG102" s="58">
        <f t="shared" si="21"/>
        <v>1</v>
      </c>
      <c r="AH102" s="58">
        <f t="shared" si="18"/>
        <v>1</v>
      </c>
      <c r="AI102" s="64">
        <f t="shared" si="22"/>
        <v>143.893288436855</v>
      </c>
      <c r="AJ102" s="65"/>
      <c r="AK102" s="1"/>
      <c r="AL102" s="58">
        <f t="shared" si="23"/>
        <v>46.4761554770318</v>
      </c>
      <c r="AM102" s="58">
        <f t="shared" si="24"/>
        <v>-203.523844522968</v>
      </c>
      <c r="AN102" s="58">
        <f t="shared" si="16"/>
        <v>203.523844522968</v>
      </c>
      <c r="AO102" s="58">
        <f t="shared" si="30"/>
        <v>305.358225133816</v>
      </c>
      <c r="AP102" s="58">
        <f t="shared" si="25"/>
        <v>805.596805162604</v>
      </c>
      <c r="AQ102" s="58">
        <f t="shared" si="26"/>
        <v>250</v>
      </c>
      <c r="AR102" s="58">
        <f t="shared" si="27"/>
        <v>0</v>
      </c>
    </row>
    <row r="103" spans="1:44">
      <c r="A103" s="35" t="s">
        <v>357</v>
      </c>
      <c r="B103" s="32">
        <v>4.18</v>
      </c>
      <c r="C103" s="34">
        <v>46.9456115929614</v>
      </c>
      <c r="D103" s="34">
        <v>-205.579640932291</v>
      </c>
      <c r="E103" s="34">
        <v>-205.579640932291</v>
      </c>
      <c r="F103" s="34">
        <v>46.9456115929614</v>
      </c>
      <c r="G103" s="34">
        <v>-146.950228087963</v>
      </c>
      <c r="H103" s="34">
        <v>191.956881284115</v>
      </c>
      <c r="I103" s="34">
        <v>250</v>
      </c>
      <c r="J103" s="51">
        <v>1777.88679803654</v>
      </c>
      <c r="K103" s="12">
        <v>1.02017865431033</v>
      </c>
      <c r="L103" s="49">
        <v>5.92902965345528</v>
      </c>
      <c r="M103" s="12">
        <v>5.87661898531375</v>
      </c>
      <c r="N103" s="52">
        <v>0.5173235204864</v>
      </c>
      <c r="O103">
        <v>0</v>
      </c>
      <c r="P103">
        <v>8.8</v>
      </c>
      <c r="Q103" s="57">
        <v>-1.6065</v>
      </c>
      <c r="R103" s="57">
        <v>-0.785398163397448</v>
      </c>
      <c r="S103" s="34">
        <v>114.924569665366</v>
      </c>
      <c r="T103" s="34">
        <v>1687.15741329729</v>
      </c>
      <c r="U103" s="34">
        <v>112.651415690577</v>
      </c>
      <c r="V103" s="34">
        <v>-1304.46854295728</v>
      </c>
      <c r="W103" s="34">
        <v>-4.28190281032086</v>
      </c>
      <c r="Y103" s="49">
        <f t="shared" si="28"/>
        <v>0.00318260389960479</v>
      </c>
      <c r="AC103" s="34">
        <f t="shared" si="17"/>
        <v>46.4761554770318</v>
      </c>
      <c r="AD103">
        <f t="shared" si="29"/>
        <v>6.5</v>
      </c>
      <c r="AE103" s="58">
        <f t="shared" si="19"/>
        <v>-203.523844522968</v>
      </c>
      <c r="AF103" s="34">
        <f t="shared" si="20"/>
        <v>-58.0431187158853</v>
      </c>
      <c r="AG103" s="58">
        <f t="shared" si="21"/>
        <v>1</v>
      </c>
      <c r="AH103" s="58">
        <f t="shared" si="18"/>
        <v>1</v>
      </c>
      <c r="AI103" s="64">
        <f t="shared" si="22"/>
        <v>146.950228087963</v>
      </c>
      <c r="AJ103" s="65"/>
      <c r="AL103" s="58">
        <f t="shared" si="23"/>
        <v>46.4761554770318</v>
      </c>
      <c r="AM103" s="58">
        <f t="shared" si="24"/>
        <v>-203.523844522968</v>
      </c>
      <c r="AN103" s="58">
        <f t="shared" si="16"/>
        <v>203.523844522968</v>
      </c>
      <c r="AO103" s="58">
        <f t="shared" si="30"/>
        <v>266.14183317056</v>
      </c>
      <c r="AP103" s="58">
        <f t="shared" si="25"/>
        <v>766.380413199348</v>
      </c>
      <c r="AQ103" s="58">
        <f t="shared" si="26"/>
        <v>250</v>
      </c>
      <c r="AR103" s="58">
        <f t="shared" si="27"/>
        <v>0</v>
      </c>
    </row>
    <row r="104" s="1" customFormat="1" spans="1:44">
      <c r="A104" s="36" t="s">
        <v>358</v>
      </c>
      <c r="B104" s="37">
        <v>4.25</v>
      </c>
      <c r="C104" s="33">
        <v>50.7504372345362</v>
      </c>
      <c r="D104" s="33">
        <v>-201.774815290716</v>
      </c>
      <c r="E104" s="33">
        <v>-201.774815290716</v>
      </c>
      <c r="F104" s="33">
        <v>50.7504372345362</v>
      </c>
      <c r="G104" s="33">
        <v>-142.625073734103</v>
      </c>
      <c r="H104" s="33">
        <v>191.441755858953</v>
      </c>
      <c r="I104" s="33">
        <v>250</v>
      </c>
      <c r="J104" s="53">
        <v>1740.44560270059</v>
      </c>
      <c r="K104" s="54">
        <v>1.0389113282235</v>
      </c>
      <c r="L104" s="55">
        <v>5.87540672549299</v>
      </c>
      <c r="M104" s="54">
        <v>5.82248115887709</v>
      </c>
      <c r="N104" s="56">
        <v>0.5173235204864</v>
      </c>
      <c r="O104" s="1">
        <v>0</v>
      </c>
      <c r="P104" s="1">
        <v>8.8</v>
      </c>
      <c r="Q104" s="75">
        <v>-1.593</v>
      </c>
      <c r="R104" s="75">
        <v>-0.773617190946487</v>
      </c>
      <c r="S104" s="33">
        <v>116.849143798518</v>
      </c>
      <c r="T104" s="33">
        <v>1654.91594274815</v>
      </c>
      <c r="U104" s="33">
        <v>112.472682339816</v>
      </c>
      <c r="V104" s="33">
        <v>-1268.08635454418</v>
      </c>
      <c r="W104" s="33">
        <v>0</v>
      </c>
      <c r="Y104" s="55">
        <f t="shared" si="28"/>
        <v>0.00121225982076645</v>
      </c>
      <c r="AC104" s="33">
        <f t="shared" si="17"/>
        <v>50.2429328621908</v>
      </c>
      <c r="AD104" s="1">
        <f t="shared" si="29"/>
        <v>6.5</v>
      </c>
      <c r="AE104" s="58">
        <f t="shared" si="19"/>
        <v>-199.757067137809</v>
      </c>
      <c r="AF104" s="33">
        <f t="shared" si="20"/>
        <v>-58.5582441410472</v>
      </c>
      <c r="AG104" s="78">
        <f t="shared" si="21"/>
        <v>1</v>
      </c>
      <c r="AH104" s="78">
        <f t="shared" si="18"/>
        <v>1</v>
      </c>
      <c r="AI104" s="66">
        <f t="shared" si="22"/>
        <v>142.625073734103</v>
      </c>
      <c r="AJ104" s="65"/>
      <c r="AK104"/>
      <c r="AL104" s="58">
        <f t="shared" si="23"/>
        <v>50.2429328621908</v>
      </c>
      <c r="AM104" s="58">
        <f t="shared" si="24"/>
        <v>-199.757067137809</v>
      </c>
      <c r="AN104" s="58">
        <f t="shared" si="16"/>
        <v>199.757067137809</v>
      </c>
      <c r="AO104" s="58">
        <f t="shared" si="30"/>
        <v>227.819074534742</v>
      </c>
      <c r="AP104" s="58">
        <f t="shared" si="25"/>
        <v>728.057654563531</v>
      </c>
      <c r="AQ104" s="58">
        <f t="shared" si="26"/>
        <v>250</v>
      </c>
      <c r="AR104" s="58">
        <f t="shared" si="27"/>
        <v>0</v>
      </c>
    </row>
    <row r="105" spans="1:44">
      <c r="A105" s="35" t="s">
        <v>359</v>
      </c>
      <c r="B105" s="32">
        <v>4.34</v>
      </c>
      <c r="C105" s="34">
        <v>55.8298828772327</v>
      </c>
      <c r="D105" s="34">
        <v>-196.69536964802</v>
      </c>
      <c r="E105" s="34">
        <v>-196.69536964802</v>
      </c>
      <c r="F105" s="34">
        <v>55.8298828772327</v>
      </c>
      <c r="G105" s="34">
        <v>-143.719493024075</v>
      </c>
      <c r="H105" s="34">
        <v>197.553882142294</v>
      </c>
      <c r="I105" s="34">
        <v>250</v>
      </c>
      <c r="J105" s="51">
        <v>1702.74997466565</v>
      </c>
      <c r="K105" s="12">
        <v>1.0648324938509</v>
      </c>
      <c r="L105" s="49">
        <v>5.82612024671929</v>
      </c>
      <c r="M105" s="12">
        <v>5.7677906692895</v>
      </c>
      <c r="N105" s="52">
        <v>0.5173235204864</v>
      </c>
      <c r="O105">
        <v>0</v>
      </c>
      <c r="P105">
        <v>8.8</v>
      </c>
      <c r="Q105" s="57">
        <v>-1.611</v>
      </c>
      <c r="R105" s="57">
        <v>-0.781471172580461</v>
      </c>
      <c r="S105" s="34">
        <v>119.323596255428</v>
      </c>
      <c r="T105" s="34">
        <v>1672.33792949171</v>
      </c>
      <c r="U105" s="34">
        <v>112.058560331778</v>
      </c>
      <c r="V105" s="34">
        <v>-1282.53917057793</v>
      </c>
      <c r="W105" s="34">
        <v>-2.25070401752859</v>
      </c>
      <c r="Y105" s="49">
        <f t="shared" si="28"/>
        <v>-0.00363908784220257</v>
      </c>
      <c r="AC105" s="34">
        <f t="shared" si="17"/>
        <v>55.2715840484603</v>
      </c>
      <c r="AD105">
        <f t="shared" si="29"/>
        <v>6.5</v>
      </c>
      <c r="AE105" s="58">
        <f t="shared" si="19"/>
        <v>-194.72841595154</v>
      </c>
      <c r="AF105" s="34">
        <f t="shared" si="20"/>
        <v>-52.4461178577059</v>
      </c>
      <c r="AG105" s="58">
        <f t="shared" si="21"/>
        <v>1</v>
      </c>
      <c r="AH105" s="58">
        <f t="shared" si="18"/>
        <v>1</v>
      </c>
      <c r="AI105" s="64">
        <f t="shared" si="22"/>
        <v>143.719493024075</v>
      </c>
      <c r="AJ105" s="65"/>
      <c r="AK105" s="1"/>
      <c r="AL105" s="58">
        <f t="shared" si="23"/>
        <v>55.2715840484604</v>
      </c>
      <c r="AM105" s="58">
        <f t="shared" si="24"/>
        <v>-194.72841595154</v>
      </c>
      <c r="AN105" s="58">
        <f t="shared" si="16"/>
        <v>194.72841595154</v>
      </c>
      <c r="AO105" s="58">
        <f t="shared" si="30"/>
        <v>190.619161393265</v>
      </c>
      <c r="AP105" s="58">
        <f t="shared" si="25"/>
        <v>690.857741422053</v>
      </c>
      <c r="AQ105" s="58">
        <f t="shared" si="26"/>
        <v>250</v>
      </c>
      <c r="AR105" s="58">
        <f t="shared" si="27"/>
        <v>0</v>
      </c>
    </row>
    <row r="106" spans="1:44">
      <c r="A106" s="35" t="s">
        <v>360</v>
      </c>
      <c r="B106" s="32">
        <v>3.76</v>
      </c>
      <c r="C106" s="34">
        <v>26.6750044615769</v>
      </c>
      <c r="D106" s="34">
        <v>-225.850248063676</v>
      </c>
      <c r="E106" s="34">
        <v>-225.850248063676</v>
      </c>
      <c r="F106" s="34">
        <v>26.6750044615769</v>
      </c>
      <c r="G106" s="34">
        <v>-141.446054622531</v>
      </c>
      <c r="H106" s="34">
        <v>166.439848493266</v>
      </c>
      <c r="I106" s="34">
        <v>250</v>
      </c>
      <c r="J106" s="51">
        <v>1665.66333008033</v>
      </c>
      <c r="K106" s="12">
        <v>0.925118327217526</v>
      </c>
      <c r="L106" s="49">
        <v>5.76712517412596</v>
      </c>
      <c r="M106" s="12">
        <v>5.71379922152164</v>
      </c>
      <c r="N106" s="52">
        <v>0.5173235204864</v>
      </c>
      <c r="O106">
        <v>0</v>
      </c>
      <c r="P106">
        <v>8.8</v>
      </c>
      <c r="Q106" s="57">
        <v>-1.611</v>
      </c>
      <c r="R106" s="57">
        <v>-0.777544181763474</v>
      </c>
      <c r="S106" s="34">
        <v>103.377124866454</v>
      </c>
      <c r="T106" s="34">
        <v>1626.28878778832</v>
      </c>
      <c r="U106" s="34">
        <v>111.744759372978</v>
      </c>
      <c r="V106" s="34">
        <v>-1265.79586744124</v>
      </c>
      <c r="W106" s="34">
        <v>-4.12507144382738</v>
      </c>
      <c r="Y106" s="49">
        <f t="shared" si="28"/>
        <v>0.000665495163534757</v>
      </c>
      <c r="AC106" s="34">
        <f t="shared" si="17"/>
        <v>26.4082544169611</v>
      </c>
      <c r="AD106">
        <f t="shared" si="29"/>
        <v>6.5</v>
      </c>
      <c r="AE106" s="58">
        <f t="shared" si="19"/>
        <v>-223.591745583039</v>
      </c>
      <c r="AF106" s="34">
        <f t="shared" si="20"/>
        <v>-83.5601515067337</v>
      </c>
      <c r="AG106" s="58">
        <f t="shared" si="21"/>
        <v>1</v>
      </c>
      <c r="AH106" s="58">
        <f t="shared" si="18"/>
        <v>1</v>
      </c>
      <c r="AI106" s="64">
        <f t="shared" si="22"/>
        <v>141.446054622531</v>
      </c>
      <c r="AJ106" s="65"/>
      <c r="AK106" t="s">
        <v>361</v>
      </c>
      <c r="AL106" s="58">
        <f t="shared" si="23"/>
        <v>26.4082544169611</v>
      </c>
      <c r="AM106" s="58">
        <f t="shared" si="24"/>
        <v>-223.591745583039</v>
      </c>
      <c r="AN106" s="58">
        <f t="shared" si="16"/>
        <v>223.591745583039</v>
      </c>
      <c r="AO106" s="58">
        <f t="shared" si="30"/>
        <v>148.260186774625</v>
      </c>
      <c r="AP106" s="58">
        <f t="shared" si="25"/>
        <v>648.498766803413</v>
      </c>
      <c r="AQ106" s="58">
        <f t="shared" si="26"/>
        <v>250</v>
      </c>
      <c r="AR106" s="58">
        <f t="shared" si="27"/>
        <v>0</v>
      </c>
    </row>
    <row r="107" spans="1:44">
      <c r="A107" s="35" t="s">
        <v>362</v>
      </c>
      <c r="B107" s="32">
        <v>3.85</v>
      </c>
      <c r="C107" s="34">
        <v>30.6616136121436</v>
      </c>
      <c r="D107" s="34">
        <v>-221.863638913109</v>
      </c>
      <c r="E107" s="34">
        <v>-221.863638913109</v>
      </c>
      <c r="F107" s="34">
        <v>30.6616136121436</v>
      </c>
      <c r="G107" s="34">
        <v>-137.279315790382</v>
      </c>
      <c r="H107" s="34">
        <v>166.2615201085</v>
      </c>
      <c r="I107" s="34">
        <v>250</v>
      </c>
      <c r="J107" s="51">
        <v>1629.67040003214</v>
      </c>
      <c r="K107" s="12">
        <v>0.948651372687684</v>
      </c>
      <c r="L107" s="49">
        <v>5.71334974799269</v>
      </c>
      <c r="M107" s="12">
        <v>5.6612215830808</v>
      </c>
      <c r="N107" s="52">
        <v>0.5173235204864</v>
      </c>
      <c r="O107">
        <v>0</v>
      </c>
      <c r="P107">
        <v>8.8</v>
      </c>
      <c r="Q107" s="57">
        <v>-1.5975</v>
      </c>
      <c r="R107" s="57">
        <v>-0.765763209312512</v>
      </c>
      <c r="S107" s="34">
        <v>105.851577323364</v>
      </c>
      <c r="T107" s="34">
        <v>1586.56992790467</v>
      </c>
      <c r="U107" s="34">
        <v>111.581114380796</v>
      </c>
      <c r="V107" s="34">
        <v>-1230.30959631649</v>
      </c>
      <c r="W107" s="34">
        <v>0</v>
      </c>
      <c r="Y107" s="49">
        <f t="shared" si="28"/>
        <v>0.000449473528949973</v>
      </c>
      <c r="AC107" s="34">
        <f t="shared" si="17"/>
        <v>30.3549974760222</v>
      </c>
      <c r="AD107">
        <f t="shared" si="29"/>
        <v>6.5</v>
      </c>
      <c r="AE107" s="58">
        <f t="shared" si="19"/>
        <v>-219.645002523978</v>
      </c>
      <c r="AF107" s="34">
        <f t="shared" si="20"/>
        <v>-83.7384798915</v>
      </c>
      <c r="AG107" s="58">
        <f t="shared" si="21"/>
        <v>1</v>
      </c>
      <c r="AH107" s="58">
        <f t="shared" si="18"/>
        <v>1</v>
      </c>
      <c r="AI107" s="64">
        <f t="shared" si="22"/>
        <v>137.279315790382</v>
      </c>
      <c r="AJ107" s="65"/>
      <c r="AL107" s="58">
        <f t="shared" si="23"/>
        <v>30.3549974760222</v>
      </c>
      <c r="AM107" s="58">
        <f t="shared" si="24"/>
        <v>-219.645002523978</v>
      </c>
      <c r="AN107" s="58">
        <f t="shared" si="16"/>
        <v>219.645002523978</v>
      </c>
      <c r="AO107" s="58">
        <f t="shared" si="30"/>
        <v>106.843885373348</v>
      </c>
      <c r="AP107" s="58">
        <f t="shared" si="25"/>
        <v>607.082465402137</v>
      </c>
      <c r="AQ107" s="58">
        <f t="shared" si="26"/>
        <v>250</v>
      </c>
      <c r="AR107" s="58">
        <f t="shared" si="27"/>
        <v>0</v>
      </c>
    </row>
    <row r="108" spans="1:44">
      <c r="A108" s="35" t="s">
        <v>363</v>
      </c>
      <c r="B108" s="32">
        <v>4.91</v>
      </c>
      <c r="C108" s="34">
        <v>93.1789077039961</v>
      </c>
      <c r="D108" s="34">
        <v>-159.346344821256</v>
      </c>
      <c r="E108" s="34">
        <v>-159.346344821256</v>
      </c>
      <c r="F108" s="34">
        <v>93.1789077039961</v>
      </c>
      <c r="G108" s="34">
        <v>-140.349518139583</v>
      </c>
      <c r="H108" s="34">
        <v>231.193141585144</v>
      </c>
      <c r="I108" s="34">
        <v>250</v>
      </c>
      <c r="J108" s="51">
        <v>1592.91451699541</v>
      </c>
      <c r="K108" s="12">
        <v>1.21568165663344</v>
      </c>
      <c r="L108" s="49">
        <v>5.6641381988742</v>
      </c>
      <c r="M108" s="12">
        <v>5.60734443144151</v>
      </c>
      <c r="N108" s="52">
        <v>0.5173235204864</v>
      </c>
      <c r="O108">
        <v>0</v>
      </c>
      <c r="P108">
        <v>8.8</v>
      </c>
      <c r="Q108" s="57">
        <v>-1.629</v>
      </c>
      <c r="R108" s="57">
        <v>-0.781471172580461</v>
      </c>
      <c r="S108" s="34">
        <v>134.995128482524</v>
      </c>
      <c r="T108" s="34">
        <v>1729.9026155141</v>
      </c>
      <c r="U108" s="34">
        <v>111.044801692873</v>
      </c>
      <c r="V108" s="34">
        <v>-1263.89993948354</v>
      </c>
      <c r="W108" s="34">
        <v>-2.14998576427022</v>
      </c>
      <c r="Y108" s="49">
        <f t="shared" si="28"/>
        <v>-0.00291661579340019</v>
      </c>
      <c r="AC108" s="34">
        <f t="shared" si="17"/>
        <v>92.2471186269561</v>
      </c>
      <c r="AD108">
        <f t="shared" si="29"/>
        <v>6.5</v>
      </c>
      <c r="AE108" s="58">
        <f t="shared" si="19"/>
        <v>-157.752881373044</v>
      </c>
      <c r="AF108" s="34">
        <f t="shared" si="20"/>
        <v>-18.8068584148564</v>
      </c>
      <c r="AG108" s="58">
        <f t="shared" si="21"/>
        <v>1</v>
      </c>
      <c r="AH108" s="58">
        <f t="shared" si="18"/>
        <v>1</v>
      </c>
      <c r="AI108" s="64">
        <f t="shared" si="22"/>
        <v>140.349518139583</v>
      </c>
      <c r="AJ108" s="65"/>
      <c r="AK108" s="1"/>
      <c r="AL108" s="58">
        <f t="shared" si="23"/>
        <v>92.2471186269561</v>
      </c>
      <c r="AM108" s="58">
        <f t="shared" si="24"/>
        <v>-157.752881373044</v>
      </c>
      <c r="AN108" s="58">
        <f t="shared" ref="AN108:AN171" si="31">IF(AM108&gt;0,0,(AO107*$AO$1-AO108)*6)*$AP$1</f>
        <v>157.752881373044</v>
      </c>
      <c r="AO108" s="58">
        <f t="shared" si="30"/>
        <v>77.0961693959179</v>
      </c>
      <c r="AP108" s="58">
        <f t="shared" si="25"/>
        <v>577.334749424706</v>
      </c>
      <c r="AQ108" s="58">
        <f t="shared" si="26"/>
        <v>250</v>
      </c>
      <c r="AR108" s="58">
        <f t="shared" si="27"/>
        <v>0</v>
      </c>
    </row>
    <row r="109" s="1" customFormat="1" spans="1:44">
      <c r="A109" s="36" t="s">
        <v>364</v>
      </c>
      <c r="B109" s="37">
        <v>5.39</v>
      </c>
      <c r="C109" s="33">
        <v>132.155292449992</v>
      </c>
      <c r="D109" s="33">
        <v>-120.36996007526</v>
      </c>
      <c r="E109" s="37">
        <v>-120.36996007526</v>
      </c>
      <c r="F109" s="33">
        <v>132.155292449992</v>
      </c>
      <c r="G109" s="37">
        <v>-119.327411624054</v>
      </c>
      <c r="H109" s="33">
        <v>248.967877033305</v>
      </c>
      <c r="I109" s="33">
        <v>250</v>
      </c>
      <c r="J109" s="53">
        <v>1561.57340975523</v>
      </c>
      <c r="K109" s="54">
        <v>1.323177409714</v>
      </c>
      <c r="L109" s="55">
        <v>5.60975272269692</v>
      </c>
      <c r="M109" s="54">
        <v>5.56125382386756</v>
      </c>
      <c r="N109" s="56">
        <v>0.5173235204864</v>
      </c>
      <c r="O109" s="1">
        <v>0</v>
      </c>
      <c r="P109" s="1">
        <v>8.8</v>
      </c>
      <c r="Q109" s="75">
        <v>-1.494</v>
      </c>
      <c r="R109" s="75">
        <v>-0.699004365423729</v>
      </c>
      <c r="S109" s="33">
        <v>148.192208252709</v>
      </c>
      <c r="T109" s="33">
        <v>1697.00355396012</v>
      </c>
      <c r="U109" s="33">
        <v>111.997232695153</v>
      </c>
      <c r="V109" s="33">
        <v>-1065.44964328585</v>
      </c>
      <c r="W109" s="33">
        <v>0</v>
      </c>
      <c r="Y109" s="55">
        <f t="shared" si="28"/>
        <v>-0.00240829125540376</v>
      </c>
      <c r="AC109" s="33">
        <f t="shared" si="17"/>
        <v>130.833739525492</v>
      </c>
      <c r="AD109" s="1">
        <f t="shared" si="29"/>
        <v>6.5</v>
      </c>
      <c r="AE109" s="58">
        <f t="shared" si="19"/>
        <v>-119.166260474508</v>
      </c>
      <c r="AF109" s="33">
        <f t="shared" si="20"/>
        <v>-1.03212296669471</v>
      </c>
      <c r="AG109" s="78">
        <f t="shared" si="21"/>
        <v>0</v>
      </c>
      <c r="AH109" s="78">
        <f t="shared" si="18"/>
        <v>1</v>
      </c>
      <c r="AI109" s="66">
        <f t="shared" si="22"/>
        <v>119.327411624054</v>
      </c>
      <c r="AJ109" s="65"/>
      <c r="AL109" s="58">
        <f t="shared" si="23"/>
        <v>130.833739525492</v>
      </c>
      <c r="AM109" s="58">
        <f t="shared" si="24"/>
        <v>-119.166260474508</v>
      </c>
      <c r="AN109" s="58">
        <f t="shared" si="31"/>
        <v>119.166260474508</v>
      </c>
      <c r="AO109" s="58">
        <f t="shared" si="30"/>
        <v>54.6428625351406</v>
      </c>
      <c r="AP109" s="58">
        <f t="shared" si="25"/>
        <v>554.881442563929</v>
      </c>
      <c r="AQ109" s="58">
        <f t="shared" si="26"/>
        <v>250</v>
      </c>
      <c r="AR109" s="58">
        <f t="shared" si="27"/>
        <v>0</v>
      </c>
    </row>
    <row r="110" spans="1:85">
      <c r="A110" s="35" t="s">
        <v>365</v>
      </c>
      <c r="B110" s="32">
        <v>4.86</v>
      </c>
      <c r="C110" s="34">
        <v>89.5285576614199</v>
      </c>
      <c r="D110" s="34">
        <v>-162.996694863833</v>
      </c>
      <c r="E110" s="32">
        <v>-162.996694863833</v>
      </c>
      <c r="F110" s="34">
        <v>89.5285576614199</v>
      </c>
      <c r="G110" s="32">
        <v>-139.329441056354</v>
      </c>
      <c r="H110" s="34">
        <v>226.569418730596</v>
      </c>
      <c r="I110" s="34">
        <v>250</v>
      </c>
      <c r="J110" s="51">
        <v>1525.12421987379</v>
      </c>
      <c r="K110" s="12">
        <v>1.21065012475612</v>
      </c>
      <c r="L110" s="49">
        <v>5.56605969234125</v>
      </c>
      <c r="M110" s="12">
        <v>5.50747358427431</v>
      </c>
      <c r="N110" s="52">
        <v>0.5173235204864</v>
      </c>
      <c r="O110">
        <v>0</v>
      </c>
      <c r="P110">
        <v>8.8</v>
      </c>
      <c r="Q110" s="57">
        <v>-1.647</v>
      </c>
      <c r="R110" s="57">
        <v>-0.785398163397448</v>
      </c>
      <c r="S110" s="34">
        <v>133.620432673129</v>
      </c>
      <c r="T110" s="34">
        <v>1712.74702632958</v>
      </c>
      <c r="U110" s="34">
        <v>110.370808163958</v>
      </c>
      <c r="V110" s="34">
        <v>-1262.3758344632</v>
      </c>
      <c r="W110" s="34">
        <v>-2.09916241368504</v>
      </c>
      <c r="Y110" s="49">
        <f t="shared" si="28"/>
        <v>-0.00480586847369135</v>
      </c>
      <c r="AC110" s="34">
        <f t="shared" si="17"/>
        <v>88.6332720848056</v>
      </c>
      <c r="AD110">
        <f t="shared" si="29"/>
        <v>6.5</v>
      </c>
      <c r="AE110" s="58">
        <f t="shared" si="19"/>
        <v>-161.366727915194</v>
      </c>
      <c r="AF110" s="34">
        <f t="shared" si="20"/>
        <v>-23.430581269404</v>
      </c>
      <c r="AG110" s="58">
        <f t="shared" si="21"/>
        <v>1</v>
      </c>
      <c r="AH110" s="58">
        <f t="shared" si="18"/>
        <v>1</v>
      </c>
      <c r="AI110" s="64">
        <f t="shared" si="22"/>
        <v>139.329441056354</v>
      </c>
      <c r="AJ110" s="65"/>
      <c r="AL110" s="58">
        <f t="shared" si="23"/>
        <v>88.6332720848057</v>
      </c>
      <c r="AM110" s="58">
        <f t="shared" si="24"/>
        <v>-161.366727915194</v>
      </c>
      <c r="AN110" s="58">
        <f t="shared" si="31"/>
        <v>161.366727915194</v>
      </c>
      <c r="AO110" s="58">
        <f t="shared" si="30"/>
        <v>24.4869208307622</v>
      </c>
      <c r="AP110" s="58">
        <f t="shared" si="25"/>
        <v>524.725500859551</v>
      </c>
      <c r="AQ110" s="58">
        <f t="shared" si="26"/>
        <v>250</v>
      </c>
      <c r="AR110" s="58">
        <f t="shared" si="27"/>
        <v>0</v>
      </c>
      <c r="CG110">
        <v>33</v>
      </c>
    </row>
    <row r="111" s="1" customFormat="1" spans="1:44">
      <c r="A111" s="36" t="s">
        <v>366</v>
      </c>
      <c r="B111" s="37">
        <v>4.16</v>
      </c>
      <c r="C111" s="33">
        <v>45.8816290109576</v>
      </c>
      <c r="D111" s="33">
        <v>-206.643623514295</v>
      </c>
      <c r="E111" s="37">
        <v>-206.643623514295</v>
      </c>
      <c r="F111" s="33">
        <v>45.8816290109576</v>
      </c>
      <c r="G111" s="37">
        <v>-137.209074981925</v>
      </c>
      <c r="H111" s="33">
        <v>181.259796952953</v>
      </c>
      <c r="I111" s="33">
        <v>250</v>
      </c>
      <c r="J111" s="53">
        <v>1489.24244066305</v>
      </c>
      <c r="K111" s="54">
        <v>1.03885493558604</v>
      </c>
      <c r="L111" s="55">
        <v>5.51267645806159</v>
      </c>
      <c r="M111" s="54">
        <v>5.4543403197053</v>
      </c>
      <c r="N111" s="56">
        <v>0.5173235204864</v>
      </c>
      <c r="O111" s="1">
        <v>0</v>
      </c>
      <c r="P111" s="1">
        <v>8.8</v>
      </c>
      <c r="Q111" s="75">
        <v>-1.647</v>
      </c>
      <c r="R111" s="75">
        <v>-0.781471172580461</v>
      </c>
      <c r="S111" s="33">
        <v>114.374691341609</v>
      </c>
      <c r="T111" s="33">
        <v>1600.79736037089</v>
      </c>
      <c r="U111" s="33">
        <v>110.096884005357</v>
      </c>
      <c r="V111" s="33">
        <v>-1246.25756869966</v>
      </c>
      <c r="W111" s="33">
        <v>-0.163017359953572</v>
      </c>
      <c r="Y111" s="55">
        <f t="shared" si="28"/>
        <v>-0.00520287378727602</v>
      </c>
      <c r="AC111" s="34">
        <f t="shared" si="17"/>
        <v>45.4228127208481</v>
      </c>
      <c r="AD111" s="1">
        <f t="shared" si="29"/>
        <v>6.5</v>
      </c>
      <c r="AE111" s="58">
        <f t="shared" si="19"/>
        <v>-204.577187279152</v>
      </c>
      <c r="AF111" s="33">
        <f t="shared" si="20"/>
        <v>-68.7402030470466</v>
      </c>
      <c r="AG111" s="58">
        <f t="shared" si="21"/>
        <v>1</v>
      </c>
      <c r="AH111" s="58">
        <f t="shared" si="18"/>
        <v>1</v>
      </c>
      <c r="AI111" s="66">
        <f t="shared" si="22"/>
        <v>137.209074981925</v>
      </c>
      <c r="AJ111" s="65"/>
      <c r="AL111" s="58">
        <f t="shared" si="23"/>
        <v>45.4228127208481</v>
      </c>
      <c r="AM111" s="58">
        <f t="shared" si="24"/>
        <v>-204.577187279152</v>
      </c>
      <c r="AN111" s="58">
        <f t="shared" si="31"/>
        <v>131.568225623685</v>
      </c>
      <c r="AO111" s="58">
        <f t="shared" si="30"/>
        <v>0</v>
      </c>
      <c r="AP111" s="58">
        <f t="shared" si="25"/>
        <v>500.238580028788</v>
      </c>
      <c r="AQ111" s="58">
        <f t="shared" si="26"/>
        <v>176.991038344533</v>
      </c>
      <c r="AR111" s="58">
        <f t="shared" si="27"/>
        <v>-73.0089616554666</v>
      </c>
    </row>
    <row r="112" spans="1:44">
      <c r="A112" s="35" t="s">
        <v>367</v>
      </c>
      <c r="B112" s="32">
        <v>4.28</v>
      </c>
      <c r="C112" s="34">
        <v>52.4199613499967</v>
      </c>
      <c r="D112" s="34">
        <v>-194.967412387377</v>
      </c>
      <c r="E112" s="32">
        <v>-194.967412387377</v>
      </c>
      <c r="F112" s="34">
        <v>52.4199613499967</v>
      </c>
      <c r="G112" s="32">
        <v>-137.044410981971</v>
      </c>
      <c r="H112" s="34">
        <v>187.569728608648</v>
      </c>
      <c r="I112" s="34">
        <v>244.9135</v>
      </c>
      <c r="J112" s="51">
        <v>1453.42594517941</v>
      </c>
      <c r="K112" s="12">
        <v>1.07285057426807</v>
      </c>
      <c r="L112" s="49">
        <v>5.45666457265471</v>
      </c>
      <c r="M112" s="12">
        <v>5.4011115932857</v>
      </c>
      <c r="N112" s="52">
        <v>0.5173235204864</v>
      </c>
      <c r="O112">
        <v>0</v>
      </c>
      <c r="P112">
        <v>8.8</v>
      </c>
      <c r="Q112" s="57">
        <v>-1.6605</v>
      </c>
      <c r="R112" s="57">
        <v>-0.785398163397448</v>
      </c>
      <c r="S112" s="34">
        <v>117.673961284155</v>
      </c>
      <c r="T112" s="34">
        <v>1610.07898658613</v>
      </c>
      <c r="U112" s="34">
        <v>109.683458355266</v>
      </c>
      <c r="V112" s="34">
        <v>-1249.45377395088</v>
      </c>
      <c r="W112" s="34">
        <v>-2.03350404948228</v>
      </c>
      <c r="Y112" s="49">
        <f t="shared" si="28"/>
        <v>-0.00232425294940342</v>
      </c>
      <c r="AC112" s="34">
        <f t="shared" si="17"/>
        <v>51.8957617364967</v>
      </c>
      <c r="AD112">
        <f t="shared" si="29"/>
        <v>6.5</v>
      </c>
      <c r="AE112" s="58">
        <f t="shared" si="19"/>
        <v>-193.017738263503</v>
      </c>
      <c r="AF112" s="34">
        <f t="shared" si="20"/>
        <v>-57.3437713913515</v>
      </c>
      <c r="AG112" s="58">
        <f t="shared" si="21"/>
        <v>1</v>
      </c>
      <c r="AH112" s="58">
        <f t="shared" si="18"/>
        <v>1</v>
      </c>
      <c r="AI112" s="64">
        <f t="shared" si="22"/>
        <v>137.044410981971</v>
      </c>
      <c r="AJ112" s="65"/>
      <c r="AK112" t="s">
        <v>368</v>
      </c>
      <c r="AL112" s="58">
        <f t="shared" si="23"/>
        <v>51.8957617364967</v>
      </c>
      <c r="AM112" s="58">
        <f t="shared" si="24"/>
        <v>-193.017738263503</v>
      </c>
      <c r="AN112" s="58">
        <f t="shared" si="31"/>
        <v>0</v>
      </c>
      <c r="AO112" s="58">
        <f t="shared" si="30"/>
        <v>0</v>
      </c>
      <c r="AP112" s="58">
        <f t="shared" si="25"/>
        <v>500.238580028788</v>
      </c>
      <c r="AQ112" s="58">
        <f t="shared" si="26"/>
        <v>51.8957617364967</v>
      </c>
      <c r="AR112" s="58">
        <f t="shared" si="27"/>
        <v>-193.017738263503</v>
      </c>
    </row>
    <row r="113" spans="1:44">
      <c r="A113" s="35" t="s">
        <v>369</v>
      </c>
      <c r="B113" s="32">
        <v>4.51</v>
      </c>
      <c r="C113" s="34">
        <v>66.0148695434914</v>
      </c>
      <c r="D113" s="34">
        <v>-186.510382981761</v>
      </c>
      <c r="E113" s="32">
        <v>-186.510382981761</v>
      </c>
      <c r="F113" s="34">
        <v>66.0148695434914</v>
      </c>
      <c r="G113" s="32">
        <v>-134.990366487545</v>
      </c>
      <c r="H113" s="34">
        <v>198.995183670726</v>
      </c>
      <c r="I113" s="34">
        <v>250</v>
      </c>
      <c r="J113" s="51">
        <v>1418.15885438521</v>
      </c>
      <c r="K113" s="12">
        <v>1.13316996537954</v>
      </c>
      <c r="L113" s="49">
        <v>5.40538222194078</v>
      </c>
      <c r="M113" s="12">
        <v>5.34850788893304</v>
      </c>
      <c r="N113" s="52">
        <v>0.5173235204864</v>
      </c>
      <c r="O113">
        <v>0</v>
      </c>
      <c r="P113">
        <v>8.8</v>
      </c>
      <c r="Q113" s="57">
        <v>-1.6605</v>
      </c>
      <c r="R113" s="57">
        <v>-0.781471172580461</v>
      </c>
      <c r="S113" s="34">
        <v>123.997562007369</v>
      </c>
      <c r="T113" s="34">
        <v>1621.04183967013</v>
      </c>
      <c r="U113" s="34">
        <v>109.425387007886</v>
      </c>
      <c r="V113" s="34">
        <v>-1233.62932660056</v>
      </c>
      <c r="W113" s="34">
        <v>-0.118092054238557</v>
      </c>
      <c r="Y113" s="49">
        <f t="shared" si="28"/>
        <v>-0.00427062865508088</v>
      </c>
      <c r="AC113" s="34">
        <f t="shared" si="17"/>
        <v>65.3547208480565</v>
      </c>
      <c r="AD113">
        <f t="shared" si="29"/>
        <v>6.5</v>
      </c>
      <c r="AE113" s="58">
        <f t="shared" si="19"/>
        <v>-184.645279151943</v>
      </c>
      <c r="AF113" s="34">
        <f t="shared" si="20"/>
        <v>-51.004816329274</v>
      </c>
      <c r="AG113" s="58">
        <f t="shared" si="21"/>
        <v>1</v>
      </c>
      <c r="AH113" s="58">
        <f t="shared" si="18"/>
        <v>1</v>
      </c>
      <c r="AI113" s="64">
        <f t="shared" si="22"/>
        <v>134.990366487545</v>
      </c>
      <c r="AJ113" s="65"/>
      <c r="AL113" s="58">
        <f t="shared" si="23"/>
        <v>65.3547208480565</v>
      </c>
      <c r="AM113" s="58">
        <f t="shared" si="24"/>
        <v>-184.645279151943</v>
      </c>
      <c r="AN113" s="58">
        <f t="shared" si="31"/>
        <v>0</v>
      </c>
      <c r="AO113" s="58">
        <f t="shared" si="30"/>
        <v>0</v>
      </c>
      <c r="AP113" s="58">
        <f t="shared" si="25"/>
        <v>500.238580028788</v>
      </c>
      <c r="AQ113" s="58">
        <f t="shared" si="26"/>
        <v>65.3547208480565</v>
      </c>
      <c r="AR113" s="58">
        <f t="shared" si="27"/>
        <v>-184.645279151943</v>
      </c>
    </row>
    <row r="114" spans="1:44">
      <c r="A114" s="35" t="s">
        <v>370</v>
      </c>
      <c r="B114" s="32">
        <v>4.22</v>
      </c>
      <c r="C114" s="34">
        <v>49.1043172767554</v>
      </c>
      <c r="D114" s="34">
        <v>-203.420935248497</v>
      </c>
      <c r="E114" s="32">
        <v>-203.420935248497</v>
      </c>
      <c r="F114" s="34">
        <v>49.1043172767554</v>
      </c>
      <c r="G114" s="32">
        <v>-134.871081584274</v>
      </c>
      <c r="H114" s="34">
        <v>182.135644872419</v>
      </c>
      <c r="I114" s="34">
        <v>250</v>
      </c>
      <c r="J114" s="51">
        <v>1382.94443962216</v>
      </c>
      <c r="K114" s="12">
        <v>1.06416732714894</v>
      </c>
      <c r="L114" s="49">
        <v>5.35238865214445</v>
      </c>
      <c r="M114" s="12">
        <v>5.29578919334495</v>
      </c>
      <c r="N114" s="52">
        <v>0.5173235204864</v>
      </c>
      <c r="O114">
        <v>0</v>
      </c>
      <c r="P114">
        <v>8.8</v>
      </c>
      <c r="Q114" s="57">
        <v>-1.674</v>
      </c>
      <c r="R114" s="57">
        <v>-0.785398163397448</v>
      </c>
      <c r="S114" s="34">
        <v>116.024326312882</v>
      </c>
      <c r="T114" s="34">
        <v>1585.66228917291</v>
      </c>
      <c r="U114" s="34">
        <v>109.028273423624</v>
      </c>
      <c r="V114" s="34">
        <v>-1237.02850049032</v>
      </c>
      <c r="W114" s="34">
        <v>-1.97204822244391</v>
      </c>
      <c r="Y114" s="49">
        <f t="shared" si="28"/>
        <v>-0.00388076321140396</v>
      </c>
      <c r="AC114" s="34">
        <f t="shared" si="17"/>
        <v>48.6132741039879</v>
      </c>
      <c r="AD114">
        <f t="shared" si="29"/>
        <v>6.5</v>
      </c>
      <c r="AE114" s="58">
        <f t="shared" si="19"/>
        <v>-201.386725896012</v>
      </c>
      <c r="AF114" s="34">
        <f t="shared" si="20"/>
        <v>-67.8643551275812</v>
      </c>
      <c r="AG114" s="58">
        <f t="shared" si="21"/>
        <v>1</v>
      </c>
      <c r="AH114" s="58">
        <f t="shared" si="18"/>
        <v>1</v>
      </c>
      <c r="AI114" s="64">
        <f t="shared" si="22"/>
        <v>134.871081584274</v>
      </c>
      <c r="AJ114" s="65"/>
      <c r="AK114" s="1"/>
      <c r="AL114" s="58">
        <f t="shared" si="23"/>
        <v>48.6132741039879</v>
      </c>
      <c r="AM114" s="58">
        <f t="shared" si="24"/>
        <v>-201.386725896012</v>
      </c>
      <c r="AN114" s="58">
        <f t="shared" si="31"/>
        <v>0</v>
      </c>
      <c r="AO114" s="58">
        <f t="shared" si="30"/>
        <v>0</v>
      </c>
      <c r="AP114" s="58">
        <f t="shared" si="25"/>
        <v>500.238580028788</v>
      </c>
      <c r="AQ114" s="58">
        <f t="shared" si="26"/>
        <v>48.6132741039879</v>
      </c>
      <c r="AR114" s="58">
        <f t="shared" si="27"/>
        <v>-201.386725896012</v>
      </c>
    </row>
    <row r="115" spans="1:44">
      <c r="A115" s="35" t="s">
        <v>371</v>
      </c>
      <c r="B115" s="32">
        <v>3.96</v>
      </c>
      <c r="C115" s="34">
        <v>35.7937130007801</v>
      </c>
      <c r="D115" s="34">
        <v>-216.731539524472</v>
      </c>
      <c r="E115" s="32">
        <v>-216.731539524472</v>
      </c>
      <c r="F115" s="34">
        <v>35.7937130007801</v>
      </c>
      <c r="G115" s="32">
        <v>-132.879113682815</v>
      </c>
      <c r="H115" s="34">
        <v>166.986098416759</v>
      </c>
      <c r="I115" s="34">
        <v>250</v>
      </c>
      <c r="J115" s="51">
        <v>1348.26255682632</v>
      </c>
      <c r="K115" s="12">
        <v>1.00083493426343</v>
      </c>
      <c r="L115" s="49">
        <v>5.30307159020484</v>
      </c>
      <c r="M115" s="12">
        <v>5.24367468842382</v>
      </c>
      <c r="N115" s="52">
        <v>0.5173235204864</v>
      </c>
      <c r="O115">
        <v>0</v>
      </c>
      <c r="P115">
        <v>8.8</v>
      </c>
      <c r="Q115" s="57">
        <v>-1.674</v>
      </c>
      <c r="R115" s="57">
        <v>-0.781471172580461</v>
      </c>
      <c r="S115" s="34">
        <v>108.875908104031</v>
      </c>
      <c r="T115" s="34">
        <v>1549.2208480358</v>
      </c>
      <c r="U115" s="34">
        <v>108.785079713628</v>
      </c>
      <c r="V115" s="34">
        <v>-1221.48289115211</v>
      </c>
      <c r="W115" s="34">
        <v>-1.33815783169838</v>
      </c>
      <c r="Y115" s="49">
        <f t="shared" si="28"/>
        <v>-0.00728239685989429</v>
      </c>
      <c r="AC115" s="34">
        <f t="shared" si="17"/>
        <v>35.4357758707724</v>
      </c>
      <c r="AD115">
        <f t="shared" si="29"/>
        <v>6.5</v>
      </c>
      <c r="AE115" s="58">
        <f t="shared" si="19"/>
        <v>-214.564224129228</v>
      </c>
      <c r="AF115" s="34">
        <f t="shared" si="20"/>
        <v>-83.0139015832406</v>
      </c>
      <c r="AG115" s="58">
        <f t="shared" si="21"/>
        <v>1</v>
      </c>
      <c r="AH115" s="58">
        <f t="shared" si="18"/>
        <v>1</v>
      </c>
      <c r="AI115" s="64">
        <f t="shared" si="22"/>
        <v>132.879113682815</v>
      </c>
      <c r="AJ115" s="65"/>
      <c r="AL115" s="58">
        <f t="shared" si="23"/>
        <v>35.4357758707723</v>
      </c>
      <c r="AM115" s="58">
        <f t="shared" si="24"/>
        <v>-214.564224129228</v>
      </c>
      <c r="AN115" s="58">
        <f t="shared" si="31"/>
        <v>0</v>
      </c>
      <c r="AO115" s="58">
        <f t="shared" si="30"/>
        <v>0</v>
      </c>
      <c r="AP115" s="58">
        <f t="shared" si="25"/>
        <v>500.238580028788</v>
      </c>
      <c r="AQ115" s="58">
        <f t="shared" si="26"/>
        <v>35.4357758707723</v>
      </c>
      <c r="AR115" s="58">
        <f t="shared" si="27"/>
        <v>-214.564224129228</v>
      </c>
    </row>
    <row r="116" spans="1:44">
      <c r="A116" s="35" t="s">
        <v>372</v>
      </c>
      <c r="B116" s="32">
        <v>4.08</v>
      </c>
      <c r="C116" s="34">
        <v>41.7270249185444</v>
      </c>
      <c r="D116" s="34">
        <v>-210.798227606708</v>
      </c>
      <c r="E116" s="32">
        <v>-210.798227606708</v>
      </c>
      <c r="F116" s="34">
        <v>41.7270249185444</v>
      </c>
      <c r="G116" s="32">
        <v>-131.527439105342</v>
      </c>
      <c r="H116" s="34">
        <v>171.521919383648</v>
      </c>
      <c r="I116" s="34">
        <v>250</v>
      </c>
      <c r="J116" s="51">
        <v>1313.94841825345</v>
      </c>
      <c r="K116" s="12">
        <v>1.03507005553933</v>
      </c>
      <c r="L116" s="49">
        <v>5.23746432017108</v>
      </c>
      <c r="M116" s="12">
        <v>5.19192021414578</v>
      </c>
      <c r="N116" s="52">
        <v>0.5173235204864</v>
      </c>
      <c r="O116">
        <v>0</v>
      </c>
      <c r="P116">
        <v>8.8</v>
      </c>
      <c r="Q116" s="57">
        <v>-1.683</v>
      </c>
      <c r="R116" s="57">
        <v>-0.781471172580461</v>
      </c>
      <c r="S116" s="34">
        <v>112.175178046578</v>
      </c>
      <c r="T116" s="34">
        <v>1544.49912218501</v>
      </c>
      <c r="U116" s="34">
        <v>108.374479047341</v>
      </c>
      <c r="V116" s="34">
        <v>-1213.63848999806</v>
      </c>
      <c r="W116" s="34">
        <v>-0.051611189423028</v>
      </c>
      <c r="Y116" s="49">
        <f t="shared" si="28"/>
        <v>0.00621036825273613</v>
      </c>
      <c r="AC116" s="34">
        <f t="shared" si="17"/>
        <v>41.3097546693589</v>
      </c>
      <c r="AD116">
        <f t="shared" si="29"/>
        <v>6.5</v>
      </c>
      <c r="AE116" s="58">
        <f t="shared" si="19"/>
        <v>-208.690245330641</v>
      </c>
      <c r="AF116" s="34">
        <f t="shared" si="20"/>
        <v>-78.4780806163524</v>
      </c>
      <c r="AG116" s="58">
        <f t="shared" si="21"/>
        <v>1</v>
      </c>
      <c r="AH116" s="58">
        <f t="shared" si="18"/>
        <v>1</v>
      </c>
      <c r="AI116" s="64">
        <f t="shared" si="22"/>
        <v>131.527439105342</v>
      </c>
      <c r="AJ116" s="65"/>
      <c r="AL116" s="58">
        <f t="shared" si="23"/>
        <v>41.3097546693589</v>
      </c>
      <c r="AM116" s="58">
        <f t="shared" si="24"/>
        <v>-208.690245330641</v>
      </c>
      <c r="AN116" s="58">
        <f t="shared" si="31"/>
        <v>0</v>
      </c>
      <c r="AO116" s="58">
        <f t="shared" si="30"/>
        <v>0</v>
      </c>
      <c r="AP116" s="58">
        <f t="shared" si="25"/>
        <v>500.238580028788</v>
      </c>
      <c r="AQ116" s="58">
        <f t="shared" si="26"/>
        <v>41.3097546693589</v>
      </c>
      <c r="AR116" s="58">
        <f t="shared" si="27"/>
        <v>-208.690245330641</v>
      </c>
    </row>
    <row r="117" s="20" customFormat="1" spans="1:44">
      <c r="A117" s="68" t="s">
        <v>373</v>
      </c>
      <c r="B117" s="69">
        <v>4.16</v>
      </c>
      <c r="C117" s="70">
        <v>45.8816290109576</v>
      </c>
      <c r="D117" s="70">
        <v>-206.643623514295</v>
      </c>
      <c r="E117" s="69">
        <v>-206.643623514295</v>
      </c>
      <c r="F117" s="70">
        <v>45.8816290109576</v>
      </c>
      <c r="G117" s="69">
        <v>-131.475306590773</v>
      </c>
      <c r="H117" s="70">
        <v>175.583366245714</v>
      </c>
      <c r="I117" s="70">
        <v>250</v>
      </c>
      <c r="J117" s="71">
        <v>1279.6683082328</v>
      </c>
      <c r="K117" s="72">
        <v>1.05900654392023</v>
      </c>
      <c r="L117" s="73">
        <v>5.18903211328787</v>
      </c>
      <c r="M117" s="72">
        <v>5.14002171758671</v>
      </c>
      <c r="N117" s="74">
        <v>0.5173235204864</v>
      </c>
      <c r="O117" s="20">
        <v>0</v>
      </c>
      <c r="P117" s="20">
        <v>8.8</v>
      </c>
      <c r="Q117" s="76">
        <v>-1.6965</v>
      </c>
      <c r="R117" s="76">
        <v>-0.785398163397448</v>
      </c>
      <c r="S117" s="70">
        <v>114.374691341609</v>
      </c>
      <c r="T117" s="70">
        <v>1550.6659167456</v>
      </c>
      <c r="U117" s="70">
        <v>108.001874018848</v>
      </c>
      <c r="V117" s="70">
        <v>-1217.34282654973</v>
      </c>
      <c r="W117" s="70">
        <v>-1.87796719734288</v>
      </c>
      <c r="Y117" s="73">
        <f t="shared" si="28"/>
        <v>0.00288810085790558</v>
      </c>
      <c r="AC117" s="70">
        <f t="shared" si="17"/>
        <v>45.4228127208481</v>
      </c>
      <c r="AD117" s="20">
        <f t="shared" si="29"/>
        <v>6.5</v>
      </c>
      <c r="AE117" s="77">
        <f t="shared" si="19"/>
        <v>-204.577187279152</v>
      </c>
      <c r="AF117" s="70">
        <f t="shared" si="20"/>
        <v>-74.4166337542863</v>
      </c>
      <c r="AG117" s="77">
        <f t="shared" si="21"/>
        <v>1</v>
      </c>
      <c r="AH117" s="77">
        <f t="shared" si="18"/>
        <v>1</v>
      </c>
      <c r="AI117" s="79">
        <f t="shared" si="22"/>
        <v>131.475306590773</v>
      </c>
      <c r="AJ117" s="80"/>
      <c r="AL117" s="77">
        <f t="shared" si="23"/>
        <v>45.4228127208481</v>
      </c>
      <c r="AM117" s="77">
        <f t="shared" si="24"/>
        <v>-204.577187279152</v>
      </c>
      <c r="AN117" s="77">
        <f t="shared" si="31"/>
        <v>0</v>
      </c>
      <c r="AO117" s="77">
        <f t="shared" si="30"/>
        <v>0</v>
      </c>
      <c r="AP117" s="77">
        <f t="shared" si="25"/>
        <v>500.238580028788</v>
      </c>
      <c r="AQ117" s="77">
        <f t="shared" si="26"/>
        <v>45.4228127208481</v>
      </c>
      <c r="AR117" s="77">
        <f t="shared" si="27"/>
        <v>-204.577187279152</v>
      </c>
    </row>
    <row r="118" spans="1:44">
      <c r="A118" s="35" t="s">
        <v>374</v>
      </c>
      <c r="B118" s="32">
        <v>3.68</v>
      </c>
      <c r="C118" s="34">
        <v>23.2879343663796</v>
      </c>
      <c r="D118" s="34">
        <v>-229.237318158873</v>
      </c>
      <c r="E118" s="32">
        <v>-229.237318158873</v>
      </c>
      <c r="F118" s="34">
        <v>23.2879343663796</v>
      </c>
      <c r="G118" s="32">
        <v>-129.578370027801</v>
      </c>
      <c r="H118" s="34">
        <v>151.337641350239</v>
      </c>
      <c r="I118" s="34">
        <v>250</v>
      </c>
      <c r="J118" s="51">
        <v>1245.89495824079</v>
      </c>
      <c r="K118" s="12">
        <v>0.938728670408144</v>
      </c>
      <c r="L118" s="49">
        <v>5.14272062885404</v>
      </c>
      <c r="M118" s="12">
        <v>5.08869536987442</v>
      </c>
      <c r="N118" s="52">
        <v>0.5173235204864</v>
      </c>
      <c r="O118">
        <v>0</v>
      </c>
      <c r="P118">
        <v>8.8</v>
      </c>
      <c r="Q118" s="57">
        <v>-1.6965</v>
      </c>
      <c r="R118" s="57">
        <v>-0.781471172580461</v>
      </c>
      <c r="S118" s="34">
        <v>101.177611571423</v>
      </c>
      <c r="T118" s="34">
        <v>1510.87085393659</v>
      </c>
      <c r="U118" s="34">
        <v>107.781529169054</v>
      </c>
      <c r="V118" s="34">
        <v>-1202.23169059476</v>
      </c>
      <c r="W118" s="34">
        <v>-1.23743373853025</v>
      </c>
      <c r="Y118" s="49">
        <f t="shared" si="28"/>
        <v>-0.00269891126733501</v>
      </c>
      <c r="AC118" s="34">
        <f t="shared" si="17"/>
        <v>23.0550550227158</v>
      </c>
      <c r="AD118">
        <f t="shared" si="29"/>
        <v>6.5</v>
      </c>
      <c r="AE118" s="58">
        <f t="shared" si="19"/>
        <v>-226.944944977284</v>
      </c>
      <c r="AF118" s="34">
        <f t="shared" si="20"/>
        <v>-98.6623586497615</v>
      </c>
      <c r="AG118" s="58">
        <f t="shared" si="21"/>
        <v>1</v>
      </c>
      <c r="AH118" s="58">
        <f t="shared" si="18"/>
        <v>1</v>
      </c>
      <c r="AI118" s="64">
        <f t="shared" si="22"/>
        <v>129.578370027801</v>
      </c>
      <c r="AJ118" s="65"/>
      <c r="AK118" t="s">
        <v>375</v>
      </c>
      <c r="AL118" s="58">
        <f t="shared" si="23"/>
        <v>23.0550550227158</v>
      </c>
      <c r="AM118" s="58">
        <f t="shared" si="24"/>
        <v>-226.944944977284</v>
      </c>
      <c r="AN118" s="58">
        <f t="shared" si="31"/>
        <v>0</v>
      </c>
      <c r="AO118" s="58">
        <f t="shared" si="30"/>
        <v>0</v>
      </c>
      <c r="AP118" s="58">
        <f t="shared" si="25"/>
        <v>500.238580028788</v>
      </c>
      <c r="AQ118" s="58">
        <f t="shared" si="26"/>
        <v>23.0550550227158</v>
      </c>
      <c r="AR118" s="58">
        <f t="shared" si="27"/>
        <v>-226.944944977284</v>
      </c>
    </row>
    <row r="119" spans="1:44">
      <c r="A119" s="35" t="s">
        <v>376</v>
      </c>
      <c r="B119" s="32">
        <v>3.1</v>
      </c>
      <c r="C119" s="34">
        <v>2.84623111478236</v>
      </c>
      <c r="D119" s="34">
        <v>-249.67902141047</v>
      </c>
      <c r="E119" s="32">
        <v>-249.67902141047</v>
      </c>
      <c r="F119" s="34">
        <v>2.84623111478236</v>
      </c>
      <c r="G119" s="32">
        <v>-128.328436958578</v>
      </c>
      <c r="H119" s="34">
        <v>129.862921392627</v>
      </c>
      <c r="I119" s="34">
        <v>250</v>
      </c>
      <c r="J119" s="51">
        <v>1212.46189915673</v>
      </c>
      <c r="K119" s="12">
        <v>0.793580541624725</v>
      </c>
      <c r="L119" s="49">
        <v>5.08187730462009</v>
      </c>
      <c r="M119" s="12">
        <v>5.03769133266903</v>
      </c>
      <c r="N119" s="52">
        <v>0.5173235204864</v>
      </c>
      <c r="O119">
        <v>0</v>
      </c>
      <c r="P119">
        <v>8.8</v>
      </c>
      <c r="Q119" s="57">
        <v>-1.7055</v>
      </c>
      <c r="R119" s="57">
        <v>-0.781471172580461</v>
      </c>
      <c r="S119" s="34">
        <v>85.2311401824488</v>
      </c>
      <c r="T119" s="34">
        <v>1539.04626633603</v>
      </c>
      <c r="U119" s="34">
        <v>107.400743480872</v>
      </c>
      <c r="V119" s="34">
        <v>-1194.85613227094</v>
      </c>
      <c r="W119" s="34">
        <v>0</v>
      </c>
      <c r="Y119" s="49">
        <f t="shared" si="28"/>
        <v>0.00681806525432194</v>
      </c>
      <c r="AC119" s="34">
        <f t="shared" si="17"/>
        <v>2.81776880363454</v>
      </c>
      <c r="AD119">
        <f t="shared" si="29"/>
        <v>6.5</v>
      </c>
      <c r="AE119" s="58">
        <f t="shared" si="19"/>
        <v>-247.182231196365</v>
      </c>
      <c r="AF119" s="34">
        <f t="shared" si="20"/>
        <v>-120.137078607373</v>
      </c>
      <c r="AG119" s="58">
        <f t="shared" si="21"/>
        <v>1</v>
      </c>
      <c r="AH119" s="58">
        <f t="shared" si="18"/>
        <v>1</v>
      </c>
      <c r="AI119" s="64">
        <f t="shared" si="22"/>
        <v>128.328436958578</v>
      </c>
      <c r="AJ119" s="65"/>
      <c r="AL119" s="58">
        <f t="shared" si="23"/>
        <v>2.81776880363453</v>
      </c>
      <c r="AM119" s="58">
        <f t="shared" si="24"/>
        <v>-247.182231196365</v>
      </c>
      <c r="AN119" s="58">
        <f t="shared" si="31"/>
        <v>0</v>
      </c>
      <c r="AO119" s="58">
        <f t="shared" si="30"/>
        <v>0</v>
      </c>
      <c r="AP119" s="58">
        <f t="shared" si="25"/>
        <v>500.238580028788</v>
      </c>
      <c r="AQ119" s="58">
        <f t="shared" si="26"/>
        <v>2.81776880363453</v>
      </c>
      <c r="AR119" s="58">
        <f t="shared" si="27"/>
        <v>-247.182231196365</v>
      </c>
    </row>
    <row r="120" spans="1:44">
      <c r="A120" s="35" t="s">
        <v>377</v>
      </c>
      <c r="B120" s="32">
        <v>3.05</v>
      </c>
      <c r="C120" s="34">
        <v>1.39978788388682</v>
      </c>
      <c r="D120" s="34">
        <v>-251.125464641366</v>
      </c>
      <c r="E120" s="32">
        <v>-251.125464641366</v>
      </c>
      <c r="F120" s="34">
        <v>1.39978788388682</v>
      </c>
      <c r="G120" s="32">
        <v>-128.334367896565</v>
      </c>
      <c r="H120" s="34">
        <v>128.436814222647</v>
      </c>
      <c r="I120" s="34">
        <v>250</v>
      </c>
      <c r="J120" s="51">
        <v>1179.04665024474</v>
      </c>
      <c r="K120" s="12">
        <v>0.783340985115752</v>
      </c>
      <c r="L120" s="49">
        <v>5.0374943807007</v>
      </c>
      <c r="M120" s="12">
        <v>4.98651652457607</v>
      </c>
      <c r="N120" s="52">
        <v>0.5173235204864</v>
      </c>
      <c r="O120">
        <v>0</v>
      </c>
      <c r="P120">
        <v>8.8</v>
      </c>
      <c r="Q120" s="57">
        <v>-1.719</v>
      </c>
      <c r="R120" s="57">
        <v>-0.785398163397448</v>
      </c>
      <c r="S120" s="34">
        <v>83.8564443730544</v>
      </c>
      <c r="T120" s="34">
        <v>1547.09821946778</v>
      </c>
      <c r="U120" s="34">
        <v>107.049734363973</v>
      </c>
      <c r="V120" s="34">
        <v>-1198.82939139506</v>
      </c>
      <c r="W120" s="34">
        <v>-1.17956912977185</v>
      </c>
      <c r="Y120" s="49">
        <f t="shared" si="28"/>
        <v>0.00019695196832803</v>
      </c>
      <c r="AC120" s="34">
        <f t="shared" si="17"/>
        <v>1.38579000504797</v>
      </c>
      <c r="AD120">
        <f t="shared" si="29"/>
        <v>6.5</v>
      </c>
      <c r="AE120" s="58">
        <f t="shared" si="19"/>
        <v>-248.614209994952</v>
      </c>
      <c r="AF120" s="34">
        <f t="shared" si="20"/>
        <v>-121.563185777353</v>
      </c>
      <c r="AG120" s="58">
        <f t="shared" si="21"/>
        <v>1</v>
      </c>
      <c r="AH120" s="58">
        <f t="shared" si="18"/>
        <v>1</v>
      </c>
      <c r="AI120" s="64">
        <f t="shared" si="22"/>
        <v>128.334367896565</v>
      </c>
      <c r="AJ120" s="65"/>
      <c r="AK120" s="1"/>
      <c r="AL120" s="58">
        <f t="shared" si="23"/>
        <v>1.38579000504795</v>
      </c>
      <c r="AM120" s="58">
        <f t="shared" si="24"/>
        <v>-248.614209994952</v>
      </c>
      <c r="AN120" s="58">
        <f t="shared" si="31"/>
        <v>0</v>
      </c>
      <c r="AO120" s="58">
        <f t="shared" si="30"/>
        <v>0</v>
      </c>
      <c r="AP120" s="58">
        <f t="shared" si="25"/>
        <v>500.238580028788</v>
      </c>
      <c r="AQ120" s="58">
        <f t="shared" si="26"/>
        <v>1.38579000504795</v>
      </c>
      <c r="AR120" s="58">
        <f t="shared" si="27"/>
        <v>-248.614209994952</v>
      </c>
    </row>
    <row r="121" spans="1:44">
      <c r="A121" s="35" t="s">
        <v>378</v>
      </c>
      <c r="B121" s="32">
        <v>2.98</v>
      </c>
      <c r="C121" s="34">
        <v>0</v>
      </c>
      <c r="D121" s="34">
        <v>-220.645454545455</v>
      </c>
      <c r="E121" s="32">
        <v>-220.645454545455</v>
      </c>
      <c r="F121" s="34">
        <v>0</v>
      </c>
      <c r="G121" s="32">
        <v>-127.142883927098</v>
      </c>
      <c r="H121" s="34">
        <v>125.871455087827</v>
      </c>
      <c r="I121" s="34">
        <v>218.439</v>
      </c>
      <c r="J121" s="51">
        <v>1145.95596614253</v>
      </c>
      <c r="K121" s="12">
        <v>0.773112554774615</v>
      </c>
      <c r="L121" s="49">
        <v>4.97990534198007</v>
      </c>
      <c r="M121" s="12">
        <v>4.93563945413702</v>
      </c>
      <c r="N121" s="52">
        <v>0.5173235204864</v>
      </c>
      <c r="O121">
        <v>0</v>
      </c>
      <c r="P121">
        <v>8.8</v>
      </c>
      <c r="Q121" s="57">
        <v>-1.728</v>
      </c>
      <c r="R121" s="57">
        <v>-0.785398163397448</v>
      </c>
      <c r="S121" s="34">
        <v>82.4817485636601</v>
      </c>
      <c r="T121" s="34">
        <v>1541.46688377936</v>
      </c>
      <c r="U121" s="34">
        <v>106.687891762029</v>
      </c>
      <c r="V121" s="34">
        <v>-1191.72740061913</v>
      </c>
      <c r="W121" s="34">
        <v>-1.76138352062227</v>
      </c>
      <c r="Y121" s="49">
        <f t="shared" si="28"/>
        <v>0.00661118259600446</v>
      </c>
      <c r="AC121" s="34">
        <f t="shared" si="17"/>
        <v>0</v>
      </c>
      <c r="AD121">
        <f t="shared" si="29"/>
        <v>6.5</v>
      </c>
      <c r="AE121" s="58">
        <f t="shared" si="19"/>
        <v>-218.439</v>
      </c>
      <c r="AF121" s="34">
        <f t="shared" si="20"/>
        <v>-92.5675449121727</v>
      </c>
      <c r="AG121" s="58">
        <f t="shared" si="21"/>
        <v>1</v>
      </c>
      <c r="AH121" s="58">
        <f t="shared" si="18"/>
        <v>1</v>
      </c>
      <c r="AI121" s="64">
        <f t="shared" si="22"/>
        <v>127.142883927098</v>
      </c>
      <c r="AJ121" s="65"/>
      <c r="AL121" s="58">
        <f t="shared" si="23"/>
        <v>0</v>
      </c>
      <c r="AM121" s="58">
        <f t="shared" si="24"/>
        <v>-218.439</v>
      </c>
      <c r="AN121" s="58">
        <f t="shared" si="31"/>
        <v>0</v>
      </c>
      <c r="AO121" s="58">
        <f t="shared" si="30"/>
        <v>0</v>
      </c>
      <c r="AP121" s="58">
        <f t="shared" si="25"/>
        <v>500.238580028788</v>
      </c>
      <c r="AQ121" s="58">
        <f t="shared" si="26"/>
        <v>0</v>
      </c>
      <c r="AR121" s="58">
        <f t="shared" si="27"/>
        <v>-218.439</v>
      </c>
    </row>
    <row r="122" spans="1:44">
      <c r="A122" s="35" t="s">
        <v>379</v>
      </c>
      <c r="B122" s="32">
        <v>2.66</v>
      </c>
      <c r="C122" s="34">
        <v>0</v>
      </c>
      <c r="D122" s="34">
        <v>-193.082828282828</v>
      </c>
      <c r="E122" s="32">
        <v>-193.082828282828</v>
      </c>
      <c r="F122" s="34">
        <v>0</v>
      </c>
      <c r="G122" s="32">
        <v>-125.363708653742</v>
      </c>
      <c r="H122" s="34">
        <v>124.110071567205</v>
      </c>
      <c r="I122" s="34">
        <v>191.152</v>
      </c>
      <c r="J122" s="51">
        <v>1113.34009000548</v>
      </c>
      <c r="K122" s="12">
        <v>0.774505741722179</v>
      </c>
      <c r="L122" s="49">
        <v>4.93731102047337</v>
      </c>
      <c r="M122" s="12">
        <v>4.88529397052373</v>
      </c>
      <c r="N122" s="52">
        <v>0.5173235204864</v>
      </c>
      <c r="O122">
        <v>0</v>
      </c>
      <c r="P122">
        <v>8.8</v>
      </c>
      <c r="Q122" s="57">
        <v>-1.728</v>
      </c>
      <c r="R122" s="57">
        <v>-0.781471172580461</v>
      </c>
      <c r="S122" s="34">
        <v>82.4817485636601</v>
      </c>
      <c r="T122" s="34">
        <v>1519.89635085131</v>
      </c>
      <c r="U122" s="34">
        <v>106.495980753164</v>
      </c>
      <c r="V122" s="34">
        <v>-1177.16845055693</v>
      </c>
      <c r="W122" s="34">
        <v>-1.11483824162098</v>
      </c>
      <c r="Y122" s="49">
        <f t="shared" si="28"/>
        <v>-0.00167156633634669</v>
      </c>
      <c r="AC122" s="34">
        <f t="shared" si="17"/>
        <v>0</v>
      </c>
      <c r="AD122">
        <f t="shared" si="29"/>
        <v>6.5</v>
      </c>
      <c r="AE122" s="58">
        <f t="shared" si="19"/>
        <v>-191.152</v>
      </c>
      <c r="AF122" s="34">
        <f t="shared" si="20"/>
        <v>-67.041928432795</v>
      </c>
      <c r="AG122" s="58">
        <f t="shared" si="21"/>
        <v>1</v>
      </c>
      <c r="AH122" s="58">
        <f t="shared" si="18"/>
        <v>1</v>
      </c>
      <c r="AI122" s="64">
        <f t="shared" si="22"/>
        <v>125.363708653742</v>
      </c>
      <c r="AJ122" s="65"/>
      <c r="AL122" s="58">
        <f t="shared" si="23"/>
        <v>0</v>
      </c>
      <c r="AM122" s="58">
        <f t="shared" si="24"/>
        <v>-191.152</v>
      </c>
      <c r="AN122" s="58">
        <f t="shared" si="31"/>
        <v>0</v>
      </c>
      <c r="AO122" s="58">
        <f t="shared" si="30"/>
        <v>0</v>
      </c>
      <c r="AP122" s="58">
        <f t="shared" si="25"/>
        <v>500.238580028788</v>
      </c>
      <c r="AQ122" s="58">
        <f t="shared" si="26"/>
        <v>0</v>
      </c>
      <c r="AR122" s="58">
        <f t="shared" si="27"/>
        <v>-191.152</v>
      </c>
    </row>
    <row r="123" spans="1:44">
      <c r="A123" s="35" t="s">
        <v>380</v>
      </c>
      <c r="B123" s="32">
        <v>2.24</v>
      </c>
      <c r="C123" s="34">
        <v>0</v>
      </c>
      <c r="D123" s="34">
        <v>-176.616161616162</v>
      </c>
      <c r="E123" s="32">
        <v>-176.616161616162</v>
      </c>
      <c r="F123" s="34">
        <v>0</v>
      </c>
      <c r="G123" s="32">
        <v>-124.237609419782</v>
      </c>
      <c r="H123" s="34">
        <v>122.995233325584</v>
      </c>
      <c r="I123" s="34">
        <v>174.85</v>
      </c>
      <c r="J123" s="51">
        <v>1081.03104324929</v>
      </c>
      <c r="K123" s="12">
        <v>0.777017180229869</v>
      </c>
      <c r="L123" s="49">
        <v>4.88231168247759</v>
      </c>
      <c r="M123" s="12">
        <v>4.83522352567877</v>
      </c>
      <c r="N123" s="52">
        <v>0.5173235204864</v>
      </c>
      <c r="O123">
        <v>0</v>
      </c>
      <c r="P123">
        <v>8.8</v>
      </c>
      <c r="Q123" s="57">
        <v>-1.737</v>
      </c>
      <c r="R123" s="57">
        <v>-0.781471172580461</v>
      </c>
      <c r="S123" s="34">
        <v>82.4817485636601</v>
      </c>
      <c r="T123" s="34">
        <v>1506.24364278473</v>
      </c>
      <c r="U123" s="34">
        <v>106.151769436114</v>
      </c>
      <c r="V123" s="34">
        <v>-1170.37718805576</v>
      </c>
      <c r="W123" s="34">
        <v>-5.21152308431691</v>
      </c>
      <c r="Y123" s="49">
        <f t="shared" si="28"/>
        <v>0.00298228804613565</v>
      </c>
      <c r="AC123" s="58">
        <f t="shared" si="17"/>
        <v>0</v>
      </c>
      <c r="AD123">
        <f t="shared" si="29"/>
        <v>6.5</v>
      </c>
      <c r="AE123" s="58">
        <f t="shared" si="19"/>
        <v>-174.85</v>
      </c>
      <c r="AF123" s="34">
        <f t="shared" si="20"/>
        <v>-51.854766674416</v>
      </c>
      <c r="AG123" s="58">
        <f t="shared" si="21"/>
        <v>1</v>
      </c>
      <c r="AH123" s="58">
        <f t="shared" si="18"/>
        <v>1</v>
      </c>
      <c r="AI123" s="64">
        <f t="shared" si="22"/>
        <v>124.237609419782</v>
      </c>
      <c r="AJ123" s="65"/>
      <c r="AK123" s="1"/>
      <c r="AL123" s="58">
        <f t="shared" si="23"/>
        <v>0</v>
      </c>
      <c r="AM123" s="58">
        <f t="shared" si="24"/>
        <v>-174.85</v>
      </c>
      <c r="AN123" s="58">
        <f t="shared" si="31"/>
        <v>0</v>
      </c>
      <c r="AO123" s="58">
        <f t="shared" si="30"/>
        <v>0</v>
      </c>
      <c r="AP123" s="58">
        <f t="shared" si="25"/>
        <v>500.238580028788</v>
      </c>
      <c r="AQ123" s="58">
        <f t="shared" si="26"/>
        <v>0</v>
      </c>
      <c r="AR123" s="58">
        <f t="shared" si="27"/>
        <v>-174.85</v>
      </c>
    </row>
    <row r="124" spans="1:44">
      <c r="A124" s="35" t="s">
        <v>381</v>
      </c>
      <c r="B124" s="32">
        <v>1.85</v>
      </c>
      <c r="C124" s="34">
        <v>0</v>
      </c>
      <c r="D124" s="34">
        <v>-171.022222222222</v>
      </c>
      <c r="E124" s="32">
        <v>-171.022222222222</v>
      </c>
      <c r="F124" s="34">
        <v>0</v>
      </c>
      <c r="G124" s="32">
        <v>-118.973444688149</v>
      </c>
      <c r="H124" s="34">
        <v>117.783710241267</v>
      </c>
      <c r="I124" s="34">
        <v>169.312</v>
      </c>
      <c r="J124" s="51">
        <v>1050.08944622977</v>
      </c>
      <c r="K124" s="12">
        <v>0.776266017634522</v>
      </c>
      <c r="L124" s="49">
        <v>4.83549365748843</v>
      </c>
      <c r="M124" s="12">
        <v>4.78708286790118</v>
      </c>
      <c r="N124" s="52">
        <v>0.5173235204864</v>
      </c>
      <c r="O124">
        <v>0</v>
      </c>
      <c r="P124">
        <v>8.8</v>
      </c>
      <c r="Q124" s="57">
        <v>-1.71</v>
      </c>
      <c r="R124" s="57">
        <v>-0.761836218495525</v>
      </c>
      <c r="S124" s="34">
        <v>82.4817485636601</v>
      </c>
      <c r="T124" s="34">
        <v>1442.42146608136</v>
      </c>
      <c r="U124" s="34">
        <v>106.254488396906</v>
      </c>
      <c r="V124" s="34">
        <v>-1119.70276722553</v>
      </c>
      <c r="W124" s="34">
        <v>2.45568331728525</v>
      </c>
      <c r="Y124" s="49">
        <f t="shared" si="28"/>
        <v>-0.000270131809659624</v>
      </c>
      <c r="AC124" s="58">
        <f t="shared" ref="AC124:AC187" si="32">H124+MIN(0,G124)*0.99</f>
        <v>0</v>
      </c>
      <c r="AD124">
        <f t="shared" si="29"/>
        <v>6.5</v>
      </c>
      <c r="AE124" s="58">
        <f t="shared" si="19"/>
        <v>-169.312</v>
      </c>
      <c r="AF124" s="34">
        <f t="shared" si="20"/>
        <v>-51.5282897587329</v>
      </c>
      <c r="AG124" s="58">
        <f t="shared" si="21"/>
        <v>1</v>
      </c>
      <c r="AH124" s="58">
        <f t="shared" si="18"/>
        <v>1</v>
      </c>
      <c r="AI124" s="64">
        <f t="shared" si="22"/>
        <v>118.973444688149</v>
      </c>
      <c r="AJ124" s="65"/>
      <c r="AK124" t="s">
        <v>382</v>
      </c>
      <c r="AL124" s="58">
        <f t="shared" si="23"/>
        <v>0</v>
      </c>
      <c r="AM124" s="58">
        <f t="shared" si="24"/>
        <v>-169.312</v>
      </c>
      <c r="AN124" s="58">
        <f t="shared" si="31"/>
        <v>0</v>
      </c>
      <c r="AO124" s="58">
        <f t="shared" si="30"/>
        <v>0</v>
      </c>
      <c r="AP124" s="58">
        <f t="shared" si="25"/>
        <v>500.238580028788</v>
      </c>
      <c r="AQ124" s="58">
        <f t="shared" si="26"/>
        <v>0</v>
      </c>
      <c r="AR124" s="58">
        <f t="shared" si="27"/>
        <v>-169.312</v>
      </c>
    </row>
    <row r="125" spans="1:44">
      <c r="A125" s="35" t="s">
        <v>383</v>
      </c>
      <c r="B125" s="32">
        <v>1.48</v>
      </c>
      <c r="C125" s="34">
        <v>0</v>
      </c>
      <c r="D125" s="34">
        <v>-172.506060606061</v>
      </c>
      <c r="E125" s="32">
        <v>-172.506060606061</v>
      </c>
      <c r="F125" s="34">
        <v>0</v>
      </c>
      <c r="G125" s="32">
        <v>-121.453932887427</v>
      </c>
      <c r="H125" s="34">
        <v>120.239393558552</v>
      </c>
      <c r="I125" s="34">
        <v>170.781</v>
      </c>
      <c r="J125" s="51">
        <v>1018.52850672292</v>
      </c>
      <c r="K125" s="12">
        <v>0.780748521670835</v>
      </c>
      <c r="L125" s="49">
        <v>4.78851477352138</v>
      </c>
      <c r="M125" s="12">
        <v>4.73778342472907</v>
      </c>
      <c r="N125" s="52">
        <v>0.5173235204864</v>
      </c>
      <c r="O125">
        <v>0</v>
      </c>
      <c r="P125">
        <v>8.8</v>
      </c>
      <c r="Q125" s="57">
        <v>-1.746</v>
      </c>
      <c r="R125" s="57">
        <v>-0.777544181763474</v>
      </c>
      <c r="S125" s="34">
        <v>82.4817485636601</v>
      </c>
      <c r="T125" s="34">
        <v>1472.49464278376</v>
      </c>
      <c r="U125" s="34">
        <v>105.644450516724</v>
      </c>
      <c r="V125" s="34">
        <v>-1149.64801552164</v>
      </c>
      <c r="W125" s="34">
        <v>0.726959071089319</v>
      </c>
      <c r="Y125" s="49">
        <f t="shared" si="28"/>
        <v>-0.00143190562019679</v>
      </c>
      <c r="AC125" s="58">
        <f t="shared" si="32"/>
        <v>0</v>
      </c>
      <c r="AD125">
        <f t="shared" si="29"/>
        <v>6.5</v>
      </c>
      <c r="AE125" s="58">
        <f t="shared" si="19"/>
        <v>-170.781</v>
      </c>
      <c r="AF125" s="34">
        <f t="shared" si="20"/>
        <v>-50.5416064414477</v>
      </c>
      <c r="AG125" s="58">
        <f t="shared" si="21"/>
        <v>1</v>
      </c>
      <c r="AH125" s="58">
        <f t="shared" ref="AH125:AH171" si="33">IF(AC125/I125&lt;$AH$2,1,0)</f>
        <v>1</v>
      </c>
      <c r="AI125" s="64">
        <f t="shared" si="22"/>
        <v>121.453932887427</v>
      </c>
      <c r="AJ125" s="65"/>
      <c r="AL125" s="58">
        <f t="shared" si="23"/>
        <v>0</v>
      </c>
      <c r="AM125" s="58">
        <f t="shared" si="24"/>
        <v>-170.781</v>
      </c>
      <c r="AN125" s="58">
        <f t="shared" si="31"/>
        <v>0</v>
      </c>
      <c r="AO125" s="58">
        <f t="shared" si="30"/>
        <v>0</v>
      </c>
      <c r="AP125" s="58">
        <f t="shared" si="25"/>
        <v>500.238580028788</v>
      </c>
      <c r="AQ125" s="58">
        <f t="shared" si="26"/>
        <v>0</v>
      </c>
      <c r="AR125" s="58">
        <f t="shared" si="27"/>
        <v>-170.781</v>
      </c>
    </row>
    <row r="126" spans="1:44">
      <c r="A126" s="35" t="s">
        <v>384</v>
      </c>
      <c r="B126" s="32">
        <v>1.23</v>
      </c>
      <c r="C126" s="34">
        <v>0</v>
      </c>
      <c r="D126" s="34">
        <v>-175.815151515152</v>
      </c>
      <c r="E126" s="32">
        <v>-175.815151515152</v>
      </c>
      <c r="F126" s="34">
        <v>0</v>
      </c>
      <c r="G126" s="32">
        <v>-122.188234979436</v>
      </c>
      <c r="H126" s="34">
        <v>120.966352629642</v>
      </c>
      <c r="I126" s="34">
        <v>174.057</v>
      </c>
      <c r="J126" s="51">
        <v>986.796059438458</v>
      </c>
      <c r="K126" s="12">
        <v>0.784198852706641</v>
      </c>
      <c r="L126" s="49">
        <v>4.73985871499371</v>
      </c>
      <c r="M126" s="12">
        <v>4.6880128607461</v>
      </c>
      <c r="N126" s="52">
        <v>0.5173235204864</v>
      </c>
      <c r="O126">
        <v>0</v>
      </c>
      <c r="P126">
        <v>8.8</v>
      </c>
      <c r="Q126" s="57">
        <v>-1.7685</v>
      </c>
      <c r="R126" s="57">
        <v>-0.785398163397448</v>
      </c>
      <c r="S126" s="34">
        <v>82.4817485636601</v>
      </c>
      <c r="T126" s="34">
        <v>1481.39724372029</v>
      </c>
      <c r="U126" s="34">
        <v>105.179634322311</v>
      </c>
      <c r="V126" s="34">
        <v>-1161.71001892823</v>
      </c>
      <c r="W126" s="34">
        <v>-2.74995108649932</v>
      </c>
      <c r="Y126" s="49">
        <f t="shared" si="28"/>
        <v>-0.0020752902646457</v>
      </c>
      <c r="AC126" s="58">
        <f t="shared" si="32"/>
        <v>0</v>
      </c>
      <c r="AD126">
        <f t="shared" si="29"/>
        <v>6.5</v>
      </c>
      <c r="AE126" s="58">
        <f t="shared" si="19"/>
        <v>-174.057</v>
      </c>
      <c r="AF126" s="34">
        <f t="shared" si="20"/>
        <v>-53.0906473703583</v>
      </c>
      <c r="AG126" s="58">
        <f t="shared" si="21"/>
        <v>1</v>
      </c>
      <c r="AH126" s="58">
        <f t="shared" si="33"/>
        <v>1</v>
      </c>
      <c r="AI126" s="64">
        <f t="shared" si="22"/>
        <v>122.188234979436</v>
      </c>
      <c r="AJ126" s="65"/>
      <c r="AK126" s="1"/>
      <c r="AL126" s="58">
        <f t="shared" si="23"/>
        <v>0</v>
      </c>
      <c r="AM126" s="58">
        <f t="shared" si="24"/>
        <v>-174.057</v>
      </c>
      <c r="AN126" s="58">
        <f t="shared" si="31"/>
        <v>0</v>
      </c>
      <c r="AO126" s="58">
        <f t="shared" si="30"/>
        <v>0</v>
      </c>
      <c r="AP126" s="58">
        <f t="shared" si="25"/>
        <v>500.238580028788</v>
      </c>
      <c r="AQ126" s="58">
        <f t="shared" si="26"/>
        <v>0</v>
      </c>
      <c r="AR126" s="58">
        <f t="shared" si="27"/>
        <v>-174.057</v>
      </c>
    </row>
    <row r="127" spans="1:44">
      <c r="A127" s="35" t="s">
        <v>385</v>
      </c>
      <c r="B127" s="32">
        <v>1.09</v>
      </c>
      <c r="C127" s="34">
        <v>0</v>
      </c>
      <c r="D127" s="34">
        <v>-174.101515151515</v>
      </c>
      <c r="E127" s="32">
        <v>-174.101515151515</v>
      </c>
      <c r="F127" s="34">
        <v>0</v>
      </c>
      <c r="G127" s="32">
        <v>-119.410506609235</v>
      </c>
      <c r="H127" s="34">
        <v>118.216401543142</v>
      </c>
      <c r="I127" s="34">
        <v>172.3605</v>
      </c>
      <c r="J127" s="51">
        <v>955.792471435907</v>
      </c>
      <c r="K127" s="12">
        <v>0.785426243274281</v>
      </c>
      <c r="L127" s="49">
        <v>4.68758166359972</v>
      </c>
      <c r="M127" s="12">
        <v>4.63918413713337</v>
      </c>
      <c r="N127" s="52">
        <v>0.5173235204864</v>
      </c>
      <c r="O127">
        <v>0</v>
      </c>
      <c r="P127">
        <v>8.8</v>
      </c>
      <c r="Q127" s="57">
        <v>-1.764</v>
      </c>
      <c r="R127" s="57">
        <v>-0.777544181763474</v>
      </c>
      <c r="S127" s="34">
        <v>82.4817485636601</v>
      </c>
      <c r="T127" s="34">
        <v>1447.72035860846</v>
      </c>
      <c r="U127" s="34">
        <v>105.015269441228</v>
      </c>
      <c r="V127" s="34">
        <v>-1137.07756257354</v>
      </c>
      <c r="W127" s="34">
        <v>-0.970664958932896</v>
      </c>
      <c r="Y127" s="49">
        <f t="shared" si="28"/>
        <v>0.000431197146380846</v>
      </c>
      <c r="AC127" s="58">
        <f t="shared" si="32"/>
        <v>0</v>
      </c>
      <c r="AD127">
        <f t="shared" si="29"/>
        <v>6.5</v>
      </c>
      <c r="AE127" s="58">
        <f t="shared" si="19"/>
        <v>-172.3605</v>
      </c>
      <c r="AF127" s="34">
        <f t="shared" si="20"/>
        <v>-54.1440984568576</v>
      </c>
      <c r="AG127" s="58">
        <f t="shared" si="21"/>
        <v>1</v>
      </c>
      <c r="AH127" s="58">
        <f t="shared" si="33"/>
        <v>1</v>
      </c>
      <c r="AI127" s="64">
        <f t="shared" si="22"/>
        <v>119.410506609235</v>
      </c>
      <c r="AJ127" s="65"/>
      <c r="AL127" s="58">
        <f t="shared" si="23"/>
        <v>0</v>
      </c>
      <c r="AM127" s="58">
        <f t="shared" si="24"/>
        <v>-172.3605</v>
      </c>
      <c r="AN127" s="58">
        <f t="shared" si="31"/>
        <v>0</v>
      </c>
      <c r="AO127" s="58">
        <f t="shared" si="30"/>
        <v>0</v>
      </c>
      <c r="AP127" s="58">
        <f t="shared" si="25"/>
        <v>500.238580028788</v>
      </c>
      <c r="AQ127" s="58">
        <f t="shared" si="26"/>
        <v>0</v>
      </c>
      <c r="AR127" s="58">
        <f t="shared" si="27"/>
        <v>-172.3605</v>
      </c>
    </row>
    <row r="128" spans="1:44">
      <c r="A128" s="35" t="s">
        <v>386</v>
      </c>
      <c r="B128" s="32">
        <v>1.08</v>
      </c>
      <c r="C128" s="34">
        <v>0</v>
      </c>
      <c r="D128" s="34">
        <v>-174.718686868687</v>
      </c>
      <c r="E128" s="32">
        <v>-174.718686868687</v>
      </c>
      <c r="F128" s="34">
        <v>0</v>
      </c>
      <c r="G128" s="32">
        <v>-118.430036953747</v>
      </c>
      <c r="H128" s="34">
        <v>117.245736584209</v>
      </c>
      <c r="I128" s="34">
        <v>172.9715</v>
      </c>
      <c r="J128" s="51">
        <v>925.056287187931</v>
      </c>
      <c r="K128" s="12">
        <v>0.787692847811785</v>
      </c>
      <c r="L128" s="49">
        <v>4.63910538128028</v>
      </c>
      <c r="M128" s="12">
        <v>4.59057556942643</v>
      </c>
      <c r="N128" s="52">
        <v>0.5173235204864</v>
      </c>
      <c r="O128">
        <v>0</v>
      </c>
      <c r="P128">
        <v>8.8</v>
      </c>
      <c r="Q128" s="57">
        <v>-1.773</v>
      </c>
      <c r="R128" s="57">
        <v>-0.777544181763474</v>
      </c>
      <c r="S128" s="34">
        <v>82.4817485636601</v>
      </c>
      <c r="T128" s="34">
        <v>1435.833248156</v>
      </c>
      <c r="U128" s="34">
        <v>104.713085554598</v>
      </c>
      <c r="V128" s="34">
        <v>-1130.99558022285</v>
      </c>
      <c r="W128" s="34">
        <v>-0.944925389175247</v>
      </c>
      <c r="Y128" s="49">
        <f t="shared" si="28"/>
        <v>7.87558530888077e-5</v>
      </c>
      <c r="AC128" s="58">
        <f t="shared" si="32"/>
        <v>0</v>
      </c>
      <c r="AD128">
        <f t="shared" si="29"/>
        <v>6.5</v>
      </c>
      <c r="AE128" s="58">
        <f t="shared" si="19"/>
        <v>-172.9715</v>
      </c>
      <c r="AF128" s="34">
        <f t="shared" si="20"/>
        <v>-55.7257634157905</v>
      </c>
      <c r="AG128" s="58">
        <f t="shared" si="21"/>
        <v>1</v>
      </c>
      <c r="AH128" s="58">
        <f t="shared" si="33"/>
        <v>1</v>
      </c>
      <c r="AI128" s="64">
        <f t="shared" si="22"/>
        <v>118.430036953747</v>
      </c>
      <c r="AJ128" s="65"/>
      <c r="AL128" s="58">
        <f t="shared" si="23"/>
        <v>0</v>
      </c>
      <c r="AM128" s="58">
        <f t="shared" si="24"/>
        <v>-172.9715</v>
      </c>
      <c r="AN128" s="58">
        <f t="shared" si="31"/>
        <v>0</v>
      </c>
      <c r="AO128" s="58">
        <f t="shared" si="30"/>
        <v>0</v>
      </c>
      <c r="AP128" s="58">
        <f t="shared" si="25"/>
        <v>500.238580028788</v>
      </c>
      <c r="AQ128" s="58">
        <f t="shared" si="26"/>
        <v>0</v>
      </c>
      <c r="AR128" s="58">
        <f t="shared" si="27"/>
        <v>-172.9715</v>
      </c>
    </row>
    <row r="129" spans="1:44">
      <c r="A129" s="35" t="s">
        <v>387</v>
      </c>
      <c r="B129" s="32">
        <v>1.21</v>
      </c>
      <c r="C129" s="34">
        <v>0</v>
      </c>
      <c r="D129" s="34">
        <v>-169.715656565657</v>
      </c>
      <c r="E129" s="32">
        <v>-169.715656565657</v>
      </c>
      <c r="F129" s="34">
        <v>0</v>
      </c>
      <c r="G129" s="32">
        <v>-117.475566863671</v>
      </c>
      <c r="H129" s="34">
        <v>116.300811195034</v>
      </c>
      <c r="I129" s="34">
        <v>168.0185</v>
      </c>
      <c r="J129" s="51">
        <v>894.580468567117</v>
      </c>
      <c r="K129" s="12">
        <v>0.789913245520785</v>
      </c>
      <c r="L129" s="49">
        <v>4.59188708263321</v>
      </c>
      <c r="M129" s="12">
        <v>4.54217657888889</v>
      </c>
      <c r="N129" s="52">
        <v>0.5173235204864</v>
      </c>
      <c r="O129">
        <v>0</v>
      </c>
      <c r="P129">
        <v>8.8</v>
      </c>
      <c r="Q129" s="57">
        <v>-1.782</v>
      </c>
      <c r="R129" s="57">
        <v>-0.777544181763474</v>
      </c>
      <c r="S129" s="34">
        <v>82.4817485636601</v>
      </c>
      <c r="T129" s="34">
        <v>1424.26135368605</v>
      </c>
      <c r="U129" s="34">
        <v>104.418743490344</v>
      </c>
      <c r="V129" s="34">
        <v>-1125.04290835997</v>
      </c>
      <c r="W129" s="34">
        <v>-2.61516979873702</v>
      </c>
      <c r="Y129" s="49">
        <f t="shared" si="28"/>
        <v>-0.00131151320677869</v>
      </c>
      <c r="AC129" s="58">
        <f t="shared" si="32"/>
        <v>0</v>
      </c>
      <c r="AD129">
        <f t="shared" si="29"/>
        <v>6.5</v>
      </c>
      <c r="AE129" s="58">
        <f t="shared" si="19"/>
        <v>-168.0185</v>
      </c>
      <c r="AF129" s="34">
        <f t="shared" si="20"/>
        <v>-51.7176888049658</v>
      </c>
      <c r="AG129" s="58">
        <f t="shared" si="21"/>
        <v>1</v>
      </c>
      <c r="AH129" s="58">
        <f t="shared" si="33"/>
        <v>1</v>
      </c>
      <c r="AI129" s="64">
        <f t="shared" si="22"/>
        <v>117.475566863671</v>
      </c>
      <c r="AJ129" s="65"/>
      <c r="AK129" s="1"/>
      <c r="AL129" s="58">
        <f t="shared" si="23"/>
        <v>0</v>
      </c>
      <c r="AM129" s="58">
        <f t="shared" si="24"/>
        <v>-168.0185</v>
      </c>
      <c r="AN129" s="58">
        <f t="shared" si="31"/>
        <v>0</v>
      </c>
      <c r="AO129" s="58">
        <f t="shared" si="30"/>
        <v>0</v>
      </c>
      <c r="AP129" s="58">
        <f t="shared" si="25"/>
        <v>500.238580028788</v>
      </c>
      <c r="AQ129" s="58">
        <f t="shared" si="26"/>
        <v>0</v>
      </c>
      <c r="AR129" s="58">
        <f t="shared" si="27"/>
        <v>-168.0185</v>
      </c>
    </row>
    <row r="130" spans="1:44">
      <c r="A130" s="35" t="s">
        <v>388</v>
      </c>
      <c r="B130" s="32">
        <v>1.67</v>
      </c>
      <c r="C130" s="34">
        <v>0</v>
      </c>
      <c r="D130" s="34">
        <v>-163.806565656566</v>
      </c>
      <c r="E130" s="32">
        <v>-163.806565656566</v>
      </c>
      <c r="F130" s="34">
        <v>0</v>
      </c>
      <c r="G130" s="32">
        <v>-114.833981208381</v>
      </c>
      <c r="H130" s="34">
        <v>113.685641396297</v>
      </c>
      <c r="I130" s="34">
        <v>162.1685</v>
      </c>
      <c r="J130" s="51">
        <v>864.797246129845</v>
      </c>
      <c r="K130" s="12">
        <v>0.790980419678304</v>
      </c>
      <c r="L130" s="49">
        <v>4.54158847446703</v>
      </c>
      <c r="M130" s="12">
        <v>4.49467844613104</v>
      </c>
      <c r="N130" s="52">
        <v>0.5173235204864</v>
      </c>
      <c r="O130">
        <v>0</v>
      </c>
      <c r="P130">
        <v>8.8</v>
      </c>
      <c r="Q130" s="57">
        <v>-1.7775</v>
      </c>
      <c r="R130" s="57">
        <v>-0.769690200129499</v>
      </c>
      <c r="S130" s="34">
        <v>82.4817485636601</v>
      </c>
      <c r="T130" s="34">
        <v>1392.23504845743</v>
      </c>
      <c r="U130" s="34">
        <v>104.277863916285</v>
      </c>
      <c r="V130" s="34">
        <v>-1101.2306629197</v>
      </c>
      <c r="W130" s="34">
        <v>-0.885901609614931</v>
      </c>
      <c r="Y130" s="49">
        <f t="shared" si="28"/>
        <v>0.000588104421859192</v>
      </c>
      <c r="AC130" s="58">
        <f t="shared" si="32"/>
        <v>0</v>
      </c>
      <c r="AD130">
        <f t="shared" si="29"/>
        <v>6.5</v>
      </c>
      <c r="AE130" s="58">
        <f t="shared" si="19"/>
        <v>-162.1685</v>
      </c>
      <c r="AF130" s="34">
        <f t="shared" si="20"/>
        <v>-48.4828586037028</v>
      </c>
      <c r="AG130" s="58">
        <f t="shared" si="21"/>
        <v>1</v>
      </c>
      <c r="AH130" s="58">
        <f t="shared" si="33"/>
        <v>1</v>
      </c>
      <c r="AI130" s="64">
        <f t="shared" si="22"/>
        <v>114.833981208381</v>
      </c>
      <c r="AJ130" s="65"/>
      <c r="AK130" t="s">
        <v>389</v>
      </c>
      <c r="AL130" s="58">
        <f t="shared" si="23"/>
        <v>0</v>
      </c>
      <c r="AM130" s="58">
        <f t="shared" si="24"/>
        <v>-162.1685</v>
      </c>
      <c r="AN130" s="58">
        <f t="shared" si="31"/>
        <v>0</v>
      </c>
      <c r="AO130" s="58">
        <f t="shared" si="30"/>
        <v>0</v>
      </c>
      <c r="AP130" s="58">
        <f t="shared" si="25"/>
        <v>500.238580028788</v>
      </c>
      <c r="AQ130" s="58">
        <f t="shared" si="26"/>
        <v>0</v>
      </c>
      <c r="AR130" s="58">
        <f t="shared" si="27"/>
        <v>-162.1685</v>
      </c>
    </row>
    <row r="131" spans="1:44">
      <c r="A131" s="35" t="s">
        <v>390</v>
      </c>
      <c r="B131" s="81">
        <v>2.54</v>
      </c>
      <c r="C131" s="82">
        <v>0</v>
      </c>
      <c r="D131" s="82">
        <v>-154.332323232323</v>
      </c>
      <c r="E131" s="82">
        <v>-154.332323232323</v>
      </c>
      <c r="F131" s="82">
        <v>0</v>
      </c>
      <c r="G131" s="82">
        <v>-113.939131097659</v>
      </c>
      <c r="H131" s="82">
        <v>112.799739786682</v>
      </c>
      <c r="I131" s="94">
        <v>152.789</v>
      </c>
      <c r="J131" s="95">
        <v>835.258168848061</v>
      </c>
      <c r="K131" s="12">
        <v>0.793101233261606</v>
      </c>
      <c r="L131" s="49">
        <v>4.49649472904388</v>
      </c>
      <c r="M131" s="12">
        <v>4.44737075184932</v>
      </c>
      <c r="N131" s="52">
        <v>0.5173235204864</v>
      </c>
      <c r="O131">
        <v>0</v>
      </c>
      <c r="P131">
        <v>8.8</v>
      </c>
      <c r="Q131" s="57">
        <v>-1.7865</v>
      </c>
      <c r="R131" s="57">
        <v>-0.769690200129499</v>
      </c>
      <c r="S131" s="34">
        <v>82.4817485636601</v>
      </c>
      <c r="T131" s="34">
        <v>1381.38598031442</v>
      </c>
      <c r="U131" s="34">
        <v>103.999016902869</v>
      </c>
      <c r="V131" s="34">
        <v>-1095.57892459766</v>
      </c>
      <c r="W131" s="34">
        <v>-2.52330279638755</v>
      </c>
      <c r="Y131" s="49">
        <f t="shared" si="28"/>
        <v>-0.00181628291284053</v>
      </c>
      <c r="AC131" s="58">
        <f t="shared" si="32"/>
        <v>0</v>
      </c>
      <c r="AD131">
        <f t="shared" si="29"/>
        <v>6.5</v>
      </c>
      <c r="AE131" s="58">
        <f t="shared" si="19"/>
        <v>-152.789</v>
      </c>
      <c r="AF131" s="34">
        <f t="shared" si="20"/>
        <v>-39.9892602133177</v>
      </c>
      <c r="AG131" s="58">
        <f t="shared" si="21"/>
        <v>1</v>
      </c>
      <c r="AH131" s="58">
        <f t="shared" si="33"/>
        <v>1</v>
      </c>
      <c r="AI131" s="64">
        <f t="shared" si="22"/>
        <v>113.939131097659</v>
      </c>
      <c r="AJ131" s="65"/>
      <c r="AL131" s="58">
        <f t="shared" si="23"/>
        <v>0</v>
      </c>
      <c r="AM131" s="58">
        <f t="shared" si="24"/>
        <v>-152.789</v>
      </c>
      <c r="AN131" s="58">
        <f t="shared" si="31"/>
        <v>0</v>
      </c>
      <c r="AO131" s="58">
        <f t="shared" si="30"/>
        <v>0</v>
      </c>
      <c r="AP131" s="58">
        <f t="shared" si="25"/>
        <v>500.238580028788</v>
      </c>
      <c r="AQ131" s="58">
        <f t="shared" si="26"/>
        <v>0</v>
      </c>
      <c r="AR131" s="58">
        <f t="shared" si="27"/>
        <v>-152.789</v>
      </c>
    </row>
    <row r="132" spans="1:44">
      <c r="A132" s="35" t="s">
        <v>391</v>
      </c>
      <c r="B132" s="83">
        <v>3.67</v>
      </c>
      <c r="C132" s="84">
        <v>22.8747474747475</v>
      </c>
      <c r="D132" s="84">
        <v>-122.15404040404</v>
      </c>
      <c r="E132" s="84">
        <v>-122.15404040404</v>
      </c>
      <c r="F132" s="84">
        <v>22.8747474747475</v>
      </c>
      <c r="G132" s="84">
        <v>-111.390340394237</v>
      </c>
      <c r="H132" s="84">
        <v>132.922436990295</v>
      </c>
      <c r="I132" s="96">
        <v>143.5785</v>
      </c>
      <c r="J132" s="95">
        <v>806.386984543417</v>
      </c>
      <c r="K132" s="12">
        <v>0.971407273435913</v>
      </c>
      <c r="L132" s="49">
        <v>4.44715949658864</v>
      </c>
      <c r="M132" s="12">
        <v>4.40093678277793</v>
      </c>
      <c r="N132" s="52">
        <v>0.5173235204864</v>
      </c>
      <c r="O132">
        <v>0</v>
      </c>
      <c r="P132">
        <v>8.8</v>
      </c>
      <c r="Q132" s="57">
        <v>-1.782</v>
      </c>
      <c r="R132" s="57">
        <v>-0.761836218495525</v>
      </c>
      <c r="S132" s="34">
        <v>100.902672409544</v>
      </c>
      <c r="T132" s="34">
        <v>1330.63956248878</v>
      </c>
      <c r="U132" s="34">
        <v>103.87267541517</v>
      </c>
      <c r="V132" s="34">
        <v>-1072.37384566268</v>
      </c>
      <c r="W132" s="34">
        <v>-0.831115587565272</v>
      </c>
      <c r="Y132" s="49">
        <f t="shared" si="28"/>
        <v>0.000211255260675891</v>
      </c>
      <c r="AC132" s="58">
        <f t="shared" si="32"/>
        <v>22.646</v>
      </c>
      <c r="AD132">
        <f t="shared" si="29"/>
        <v>6.5</v>
      </c>
      <c r="AE132" s="58">
        <f t="shared" si="19"/>
        <v>-120.9325</v>
      </c>
      <c r="AF132" s="34">
        <f t="shared" si="20"/>
        <v>-10.6560630097053</v>
      </c>
      <c r="AG132" s="58">
        <f t="shared" si="21"/>
        <v>0</v>
      </c>
      <c r="AH132" s="58">
        <f t="shared" si="33"/>
        <v>1</v>
      </c>
      <c r="AI132" s="64">
        <f t="shared" si="22"/>
        <v>111.390340394237</v>
      </c>
      <c r="AJ132" s="65"/>
      <c r="AK132" s="1"/>
      <c r="AL132" s="58">
        <f t="shared" si="23"/>
        <v>22.646</v>
      </c>
      <c r="AM132" s="58">
        <f t="shared" si="24"/>
        <v>-120.9325</v>
      </c>
      <c r="AN132" s="58">
        <f t="shared" si="31"/>
        <v>0</v>
      </c>
      <c r="AO132" s="58">
        <f t="shared" si="30"/>
        <v>0</v>
      </c>
      <c r="AP132" s="58">
        <f t="shared" si="25"/>
        <v>500.238580028788</v>
      </c>
      <c r="AQ132" s="58">
        <f t="shared" si="26"/>
        <v>22.646</v>
      </c>
      <c r="AR132" s="58">
        <f t="shared" si="27"/>
        <v>-120.9325</v>
      </c>
    </row>
    <row r="133" s="1" customFormat="1" spans="1:44">
      <c r="A133" s="36" t="s">
        <v>392</v>
      </c>
      <c r="B133" s="85">
        <v>4.66</v>
      </c>
      <c r="C133" s="16">
        <v>75.662935258695</v>
      </c>
      <c r="D133" s="16">
        <v>-55.6042364584767</v>
      </c>
      <c r="E133" s="16">
        <v>-55.6042364584767</v>
      </c>
      <c r="F133" s="16">
        <v>75.662935258695</v>
      </c>
      <c r="G133" s="16">
        <v>-54.123936384705</v>
      </c>
      <c r="H133" s="16">
        <v>128.489002926966</v>
      </c>
      <c r="I133" s="97">
        <v>129.9545</v>
      </c>
      <c r="J133" s="98">
        <v>792.21331395863</v>
      </c>
      <c r="K133" s="54">
        <v>1.13303608946691</v>
      </c>
      <c r="L133" s="55">
        <v>4.40095723522586</v>
      </c>
      <c r="M133" s="54">
        <v>4.37806878373016</v>
      </c>
      <c r="N133" s="56">
        <v>0.5173235204864</v>
      </c>
      <c r="O133" s="1">
        <v>0</v>
      </c>
      <c r="P133" s="1">
        <v>8.8</v>
      </c>
      <c r="Q133" s="75">
        <v>-1.0215</v>
      </c>
      <c r="R133" s="75">
        <v>-0.404480054149686</v>
      </c>
      <c r="S133" s="33">
        <v>128.121649435552</v>
      </c>
      <c r="T133" s="33">
        <v>1012.99719614276</v>
      </c>
      <c r="U133" s="33">
        <v>113.078171672213</v>
      </c>
      <c r="V133" s="33">
        <v>-478.641771301341</v>
      </c>
      <c r="W133" s="33">
        <v>53.8239924719605</v>
      </c>
      <c r="Y133" s="55">
        <f t="shared" si="28"/>
        <v>-2.04524479254786e-5</v>
      </c>
      <c r="AC133" s="78">
        <f t="shared" si="32"/>
        <v>74.906305906108</v>
      </c>
      <c r="AD133" s="1">
        <f t="shared" si="29"/>
        <v>6.5</v>
      </c>
      <c r="AE133" s="78">
        <f t="shared" ref="AE133:AE196" si="34">AC133-I133</f>
        <v>-55.048194093892</v>
      </c>
      <c r="AF133" s="33">
        <f t="shared" ref="AF133:AF171" si="35">H133-I133</f>
        <v>-1.46549707303402</v>
      </c>
      <c r="AG133" s="78">
        <f t="shared" ref="AG133:AG171" si="36">IF(H133/I133&lt;$AH$2,1,0)</f>
        <v>0</v>
      </c>
      <c r="AH133" s="78">
        <f t="shared" si="33"/>
        <v>1</v>
      </c>
      <c r="AI133" s="66">
        <f t="shared" ref="AI133:AI171" si="37">-G133</f>
        <v>54.123936384705</v>
      </c>
      <c r="AJ133" s="65"/>
      <c r="AL133" s="78">
        <f t="shared" ref="AL133:AL196" si="38">MIN(C133*0.99,$I$2)</f>
        <v>74.906305906108</v>
      </c>
      <c r="AM133" s="78">
        <f t="shared" ref="AM133:AM196" si="39">AL133-I133</f>
        <v>-55.048194093892</v>
      </c>
      <c r="AN133" s="78">
        <f t="shared" si="31"/>
        <v>0</v>
      </c>
      <c r="AO133" s="78">
        <f t="shared" si="30"/>
        <v>0</v>
      </c>
      <c r="AP133" s="78">
        <f t="shared" ref="AP133:AP196" si="40">AO133+$AP$2*0.15</f>
        <v>500.238580028788</v>
      </c>
      <c r="AQ133" s="78">
        <f t="shared" ref="AQ133:AQ196" si="41">IF(AM133&gt;=0,I133,AL133+AN133)</f>
        <v>74.906305906108</v>
      </c>
      <c r="AR133" s="78">
        <f t="shared" ref="AR133:AR196" si="42">AQ133-I133</f>
        <v>-55.048194093892</v>
      </c>
    </row>
    <row r="134" spans="1:44">
      <c r="A134" s="35" t="s">
        <v>393</v>
      </c>
      <c r="B134" s="86">
        <v>5.16</v>
      </c>
      <c r="C134" s="87">
        <v>112.572566655959</v>
      </c>
      <c r="D134" s="87">
        <v>-13.566827283435</v>
      </c>
      <c r="E134" s="87">
        <v>-13.566827283435</v>
      </c>
      <c r="F134" s="87">
        <v>112.572566655959</v>
      </c>
      <c r="G134" s="87">
        <v>-13.566827283435</v>
      </c>
      <c r="H134" s="87">
        <v>124.878</v>
      </c>
      <c r="I134" s="99">
        <v>124.878</v>
      </c>
      <c r="J134" s="95">
        <v>788.44560993122</v>
      </c>
      <c r="K134" s="12">
        <v>1.16401551282146</v>
      </c>
      <c r="L134" s="49">
        <v>4.37586372895462</v>
      </c>
      <c r="M134" s="12">
        <v>4.37198180860192</v>
      </c>
      <c r="N134" s="52">
        <v>0.5173235204864</v>
      </c>
      <c r="O134">
        <v>0</v>
      </c>
      <c r="P134">
        <v>8.8</v>
      </c>
      <c r="Q134" s="57">
        <v>-0.306</v>
      </c>
      <c r="R134" s="57">
        <v>-0.117809724509617</v>
      </c>
      <c r="S134" s="34">
        <v>141.868607529495</v>
      </c>
      <c r="T134" s="34">
        <v>889.128300728325</v>
      </c>
      <c r="U134" s="34">
        <v>121.878622721806</v>
      </c>
      <c r="V134" s="34">
        <v>-131.946638688729</v>
      </c>
      <c r="W134" s="34">
        <v>94.5886469219619</v>
      </c>
      <c r="Y134" s="49">
        <f t="shared" ref="Y134:Y197" si="43">M133-L134</f>
        <v>0.00220505477554145</v>
      </c>
      <c r="AC134" s="58">
        <f t="shared" si="32"/>
        <v>111.446840989399</v>
      </c>
      <c r="AD134">
        <f t="shared" ref="AD134:AD197" si="44">AD133</f>
        <v>6.5</v>
      </c>
      <c r="AE134" s="58">
        <f t="shared" si="34"/>
        <v>-13.4311590106007</v>
      </c>
      <c r="AF134" s="34">
        <f t="shared" si="35"/>
        <v>0</v>
      </c>
      <c r="AG134" s="58">
        <f t="shared" si="36"/>
        <v>0</v>
      </c>
      <c r="AH134" s="58">
        <f t="shared" si="33"/>
        <v>1</v>
      </c>
      <c r="AI134" s="64">
        <f t="shared" si="37"/>
        <v>13.566827283435</v>
      </c>
      <c r="AJ134" s="65"/>
      <c r="AL134" s="58">
        <f t="shared" si="38"/>
        <v>111.446840989399</v>
      </c>
      <c r="AM134" s="58">
        <f t="shared" si="39"/>
        <v>-13.4311590106007</v>
      </c>
      <c r="AN134" s="58">
        <f t="shared" si="31"/>
        <v>0</v>
      </c>
      <c r="AO134" s="58">
        <f t="shared" si="30"/>
        <v>0</v>
      </c>
      <c r="AP134" s="58">
        <f t="shared" si="40"/>
        <v>500.238580028788</v>
      </c>
      <c r="AQ134" s="58">
        <f t="shared" si="41"/>
        <v>111.446840989399</v>
      </c>
      <c r="AR134" s="58">
        <f t="shared" si="42"/>
        <v>-13.4311590106007</v>
      </c>
    </row>
    <row r="135" spans="1:44">
      <c r="A135" s="35" t="s">
        <v>394</v>
      </c>
      <c r="B135" s="32">
        <v>5.11</v>
      </c>
      <c r="C135" s="34">
        <v>108.539030894508</v>
      </c>
      <c r="D135" s="34">
        <v>-18.0927872873102</v>
      </c>
      <c r="E135" s="32">
        <v>-18.0927872873102</v>
      </c>
      <c r="F135" s="34">
        <v>108.539030894508</v>
      </c>
      <c r="G135" s="32">
        <v>-13.9704791807054</v>
      </c>
      <c r="H135" s="34">
        <v>121.284414974461</v>
      </c>
      <c r="I135" s="34">
        <v>125.3655</v>
      </c>
      <c r="J135" s="51">
        <v>784.576179960347</v>
      </c>
      <c r="K135" s="12">
        <v>1.14803974181366</v>
      </c>
      <c r="L135" s="49">
        <v>4.3712372368959</v>
      </c>
      <c r="M135" s="12">
        <v>4.36572692263922</v>
      </c>
      <c r="N135" s="52">
        <v>0.5173235204864</v>
      </c>
      <c r="O135">
        <v>0</v>
      </c>
      <c r="P135">
        <v>8.8</v>
      </c>
      <c r="Q135" s="57">
        <v>-0.2655</v>
      </c>
      <c r="R135" s="57">
        <v>-0.102101761241668</v>
      </c>
      <c r="S135" s="34">
        <v>140.493911720101</v>
      </c>
      <c r="T135" s="34">
        <v>871.991594335297</v>
      </c>
      <c r="U135" s="34">
        <v>122.377219710313</v>
      </c>
      <c r="V135" s="34">
        <v>-114.159148359277</v>
      </c>
      <c r="W135" s="34">
        <v>94.8042081014152</v>
      </c>
      <c r="Y135" s="49">
        <f t="shared" si="43"/>
        <v>0.00074457170602038</v>
      </c>
      <c r="AC135" s="58">
        <f t="shared" si="32"/>
        <v>107.453640585563</v>
      </c>
      <c r="AD135">
        <f t="shared" si="44"/>
        <v>6.5</v>
      </c>
      <c r="AE135" s="58">
        <f t="shared" si="34"/>
        <v>-17.9118594144371</v>
      </c>
      <c r="AF135" s="34">
        <f t="shared" si="35"/>
        <v>-4.08108502553875</v>
      </c>
      <c r="AG135" s="58">
        <f t="shared" si="36"/>
        <v>0</v>
      </c>
      <c r="AH135" s="58">
        <f t="shared" si="33"/>
        <v>1</v>
      </c>
      <c r="AI135" s="64">
        <f t="shared" si="37"/>
        <v>13.9704791807054</v>
      </c>
      <c r="AJ135" s="65"/>
      <c r="AK135" s="1"/>
      <c r="AL135" s="58">
        <f t="shared" si="38"/>
        <v>107.453640585563</v>
      </c>
      <c r="AM135" s="58">
        <f t="shared" si="39"/>
        <v>-17.9118594144371</v>
      </c>
      <c r="AN135" s="58">
        <f t="shared" si="31"/>
        <v>0</v>
      </c>
      <c r="AO135" s="58">
        <f t="shared" si="30"/>
        <v>0</v>
      </c>
      <c r="AP135" s="58">
        <f t="shared" si="40"/>
        <v>500.238580028788</v>
      </c>
      <c r="AQ135" s="58">
        <f t="shared" si="41"/>
        <v>107.453640585563</v>
      </c>
      <c r="AR135" s="58">
        <f t="shared" si="42"/>
        <v>-17.9118594144371</v>
      </c>
    </row>
    <row r="136" spans="1:44">
      <c r="A136" s="35" t="s">
        <v>395</v>
      </c>
      <c r="B136" s="32">
        <v>4.65</v>
      </c>
      <c r="C136" s="34">
        <v>75</v>
      </c>
      <c r="D136" s="34">
        <v>-55.6368686868687</v>
      </c>
      <c r="E136" s="32">
        <v>-55.6368686868687</v>
      </c>
      <c r="F136" s="34">
        <v>75</v>
      </c>
      <c r="G136" s="32">
        <v>-54.3840356705352</v>
      </c>
      <c r="H136" s="34">
        <v>128.09019531383</v>
      </c>
      <c r="I136" s="34">
        <v>129.3305</v>
      </c>
      <c r="J136" s="51">
        <v>770.346118316798</v>
      </c>
      <c r="K136" s="12">
        <v>1.1329481995427</v>
      </c>
      <c r="L136" s="49">
        <v>4.36736415281463</v>
      </c>
      <c r="M136" s="12">
        <v>4.34269293822341</v>
      </c>
      <c r="N136" s="52">
        <v>0.5173235204864</v>
      </c>
      <c r="O136">
        <v>0</v>
      </c>
      <c r="P136">
        <v>8.8</v>
      </c>
      <c r="Q136" s="57">
        <v>-1.035</v>
      </c>
      <c r="R136" s="57">
        <v>-0.408407044966673</v>
      </c>
      <c r="S136" s="34">
        <v>127.846710273673</v>
      </c>
      <c r="T136" s="34">
        <v>1012.02475522109</v>
      </c>
      <c r="U136" s="34">
        <v>112.844268012674</v>
      </c>
      <c r="V136" s="34">
        <v>-481.938840388659</v>
      </c>
      <c r="W136" s="34">
        <v>52.1655200522046</v>
      </c>
      <c r="Y136" s="49">
        <f t="shared" si="43"/>
        <v>-0.00163723017541262</v>
      </c>
      <c r="AC136" s="58">
        <f t="shared" si="32"/>
        <v>74.2500000000001</v>
      </c>
      <c r="AD136">
        <f t="shared" si="44"/>
        <v>6.5</v>
      </c>
      <c r="AE136" s="58">
        <f t="shared" si="34"/>
        <v>-55.0804999999999</v>
      </c>
      <c r="AF136" s="34">
        <f t="shared" si="35"/>
        <v>-1.24030468617013</v>
      </c>
      <c r="AG136" s="58">
        <f t="shared" si="36"/>
        <v>0</v>
      </c>
      <c r="AH136" s="58">
        <f t="shared" si="33"/>
        <v>1</v>
      </c>
      <c r="AI136" s="64">
        <f t="shared" si="37"/>
        <v>54.3840356705352</v>
      </c>
      <c r="AJ136" s="65"/>
      <c r="AK136" t="s">
        <v>396</v>
      </c>
      <c r="AL136" s="58">
        <f t="shared" si="38"/>
        <v>74.25</v>
      </c>
      <c r="AM136" s="58">
        <f t="shared" si="39"/>
        <v>-55.0805</v>
      </c>
      <c r="AN136" s="58">
        <f t="shared" si="31"/>
        <v>0</v>
      </c>
      <c r="AO136" s="58">
        <f t="shared" si="30"/>
        <v>0</v>
      </c>
      <c r="AP136" s="58">
        <f t="shared" si="40"/>
        <v>500.238580028788</v>
      </c>
      <c r="AQ136" s="58">
        <f t="shared" si="41"/>
        <v>74.25</v>
      </c>
      <c r="AR136" s="58">
        <f t="shared" si="42"/>
        <v>-55.0805</v>
      </c>
    </row>
    <row r="137" s="1" customFormat="1" spans="1:44">
      <c r="A137" s="36" t="s">
        <v>397</v>
      </c>
      <c r="B137" s="37">
        <v>4.2</v>
      </c>
      <c r="C137" s="33">
        <v>48.0198246982699</v>
      </c>
      <c r="D137" s="33">
        <v>-87.3902763118311</v>
      </c>
      <c r="E137" s="37">
        <v>-87.3902763118311</v>
      </c>
      <c r="F137" s="33">
        <v>48.0198246982699</v>
      </c>
      <c r="G137" s="37">
        <v>-87.3902763118311</v>
      </c>
      <c r="H137" s="33">
        <v>134.056</v>
      </c>
      <c r="I137" s="33">
        <v>134.056</v>
      </c>
      <c r="J137" s="53">
        <v>747.659573772584</v>
      </c>
      <c r="K137" s="54">
        <v>1.08686928640986</v>
      </c>
      <c r="L137" s="55">
        <v>4.34110050479869</v>
      </c>
      <c r="M137" s="54">
        <v>4.30586775953739</v>
      </c>
      <c r="N137" s="56">
        <v>0.5173235204864</v>
      </c>
      <c r="O137" s="1">
        <v>0</v>
      </c>
      <c r="P137" s="1">
        <v>8.8</v>
      </c>
      <c r="Q137" s="75">
        <v>-1.5615</v>
      </c>
      <c r="R137" s="75">
        <v>-0.64009950316892</v>
      </c>
      <c r="S137" s="33">
        <v>115.474447989124</v>
      </c>
      <c r="T137" s="33">
        <v>1172.64124980147</v>
      </c>
      <c r="U137" s="33">
        <v>106.245019003673</v>
      </c>
      <c r="V137" s="33">
        <v>-826.792748193377</v>
      </c>
      <c r="W137" s="33">
        <v>18.1103453918249</v>
      </c>
      <c r="Y137" s="55">
        <f t="shared" si="43"/>
        <v>0.00159243342471527</v>
      </c>
      <c r="AC137" s="58">
        <f t="shared" si="32"/>
        <v>47.5396264512872</v>
      </c>
      <c r="AD137" s="1">
        <f t="shared" si="44"/>
        <v>6.5</v>
      </c>
      <c r="AE137" s="58">
        <f t="shared" si="34"/>
        <v>-86.5163735487128</v>
      </c>
      <c r="AF137" s="33">
        <f t="shared" si="35"/>
        <v>0</v>
      </c>
      <c r="AG137" s="58">
        <f t="shared" si="36"/>
        <v>0</v>
      </c>
      <c r="AH137" s="58">
        <f t="shared" si="33"/>
        <v>1</v>
      </c>
      <c r="AI137" s="66">
        <f t="shared" si="37"/>
        <v>87.3902763118311</v>
      </c>
      <c r="AJ137" s="65"/>
      <c r="AK137"/>
      <c r="AL137" s="58">
        <f t="shared" si="38"/>
        <v>47.5396264512872</v>
      </c>
      <c r="AM137" s="58">
        <f t="shared" si="39"/>
        <v>-86.5163735487128</v>
      </c>
      <c r="AN137" s="58">
        <f t="shared" si="31"/>
        <v>0</v>
      </c>
      <c r="AO137" s="58">
        <f t="shared" si="30"/>
        <v>0</v>
      </c>
      <c r="AP137" s="58">
        <f t="shared" si="40"/>
        <v>500.238580028788</v>
      </c>
      <c r="AQ137" s="58">
        <f t="shared" si="41"/>
        <v>47.5396264512872</v>
      </c>
      <c r="AR137" s="58">
        <f t="shared" si="42"/>
        <v>-86.5163735487128</v>
      </c>
    </row>
    <row r="138" spans="1:44">
      <c r="A138" s="35" t="s">
        <v>398</v>
      </c>
      <c r="B138" s="32">
        <v>4.11</v>
      </c>
      <c r="C138" s="34">
        <v>43.2661098618696</v>
      </c>
      <c r="D138" s="34">
        <v>-99.379344683585</v>
      </c>
      <c r="E138" s="32">
        <v>-99.379344683585</v>
      </c>
      <c r="F138" s="34">
        <v>43.2661098618696</v>
      </c>
      <c r="G138" s="32">
        <v>-98.5092577597572</v>
      </c>
      <c r="H138" s="34">
        <v>140.357613945411</v>
      </c>
      <c r="I138" s="34">
        <v>141.219</v>
      </c>
      <c r="J138" s="51">
        <v>722.132512793803</v>
      </c>
      <c r="K138" s="12">
        <v>1.08301040912709</v>
      </c>
      <c r="L138" s="49">
        <v>4.30471403977491</v>
      </c>
      <c r="M138" s="12">
        <v>4.26427807084691</v>
      </c>
      <c r="N138" s="52">
        <v>0.5173235204864</v>
      </c>
      <c r="O138">
        <v>0</v>
      </c>
      <c r="P138">
        <v>8.8</v>
      </c>
      <c r="Q138" s="57">
        <v>-1.7055</v>
      </c>
      <c r="R138" s="57">
        <v>-0.706858347057703</v>
      </c>
      <c r="S138" s="34">
        <v>112.999995532214</v>
      </c>
      <c r="T138" s="34">
        <v>1254.64932059408</v>
      </c>
      <c r="U138" s="34">
        <v>104.338789895189</v>
      </c>
      <c r="V138" s="34">
        <v>-944.128812100586</v>
      </c>
      <c r="W138" s="34">
        <v>6.35145973494082</v>
      </c>
      <c r="Y138" s="49">
        <f t="shared" si="43"/>
        <v>0.00115371976247403</v>
      </c>
      <c r="AC138" s="58">
        <f t="shared" si="32"/>
        <v>42.8334487632509</v>
      </c>
      <c r="AD138">
        <f t="shared" si="44"/>
        <v>6.5</v>
      </c>
      <c r="AE138" s="58">
        <f t="shared" si="34"/>
        <v>-98.3855512367491</v>
      </c>
      <c r="AF138" s="34">
        <f t="shared" si="35"/>
        <v>-0.861386054589445</v>
      </c>
      <c r="AG138" s="58">
        <f t="shared" si="36"/>
        <v>0</v>
      </c>
      <c r="AH138" s="58">
        <f t="shared" si="33"/>
        <v>1</v>
      </c>
      <c r="AI138" s="64">
        <f t="shared" si="37"/>
        <v>98.5092577597572</v>
      </c>
      <c r="AJ138" s="65"/>
      <c r="AK138" s="1"/>
      <c r="AL138" s="58">
        <f t="shared" si="38"/>
        <v>42.8334487632509</v>
      </c>
      <c r="AM138" s="58">
        <f t="shared" si="39"/>
        <v>-98.3855512367491</v>
      </c>
      <c r="AN138" s="58">
        <f t="shared" si="31"/>
        <v>0</v>
      </c>
      <c r="AO138" s="58">
        <f t="shared" si="30"/>
        <v>0</v>
      </c>
      <c r="AP138" s="58">
        <f t="shared" si="40"/>
        <v>500.238580028788</v>
      </c>
      <c r="AQ138" s="58">
        <f t="shared" si="41"/>
        <v>42.8334487632509</v>
      </c>
      <c r="AR138" s="58">
        <f t="shared" si="42"/>
        <v>-98.3855512367491</v>
      </c>
    </row>
    <row r="139" spans="1:44">
      <c r="A139" s="35" t="s">
        <v>399</v>
      </c>
      <c r="B139" s="32">
        <v>4.18</v>
      </c>
      <c r="C139" s="34">
        <v>46.9456115929614</v>
      </c>
      <c r="D139" s="34">
        <v>-98.3326712353214</v>
      </c>
      <c r="E139" s="32">
        <v>-98.3326712353214</v>
      </c>
      <c r="F139" s="34">
        <v>46.9456115929614</v>
      </c>
      <c r="G139" s="32">
        <v>-97.7838909601962</v>
      </c>
      <c r="H139" s="34">
        <v>143.282207527626</v>
      </c>
      <c r="I139" s="34">
        <v>143.8255</v>
      </c>
      <c r="J139" s="51">
        <v>696.803105753361</v>
      </c>
      <c r="K139" s="12">
        <v>1.1040248846234</v>
      </c>
      <c r="L139" s="49">
        <v>4.26264147575862</v>
      </c>
      <c r="M139" s="12">
        <v>4.22284613047063</v>
      </c>
      <c r="N139" s="52">
        <v>0.5173235204864</v>
      </c>
      <c r="O139">
        <v>0</v>
      </c>
      <c r="P139">
        <v>8.8</v>
      </c>
      <c r="Q139" s="57">
        <v>-1.7145</v>
      </c>
      <c r="R139" s="57">
        <v>-0.706858347057703</v>
      </c>
      <c r="S139" s="34">
        <v>114.924569665366</v>
      </c>
      <c r="T139" s="34">
        <v>1259.34343695675</v>
      </c>
      <c r="U139" s="34">
        <v>104.095995720757</v>
      </c>
      <c r="V139" s="34">
        <v>-939.362655433037</v>
      </c>
      <c r="W139" s="34">
        <v>4.16566668814772</v>
      </c>
      <c r="Y139" s="49">
        <f t="shared" si="43"/>
        <v>0.00163659508829017</v>
      </c>
      <c r="AC139" s="58">
        <f t="shared" si="32"/>
        <v>46.4761554770318</v>
      </c>
      <c r="AD139">
        <f t="shared" si="44"/>
        <v>6.5</v>
      </c>
      <c r="AE139" s="58">
        <f t="shared" si="34"/>
        <v>-97.3493445229682</v>
      </c>
      <c r="AF139" s="34">
        <f t="shared" si="35"/>
        <v>-0.543292472373963</v>
      </c>
      <c r="AG139" s="58">
        <f t="shared" si="36"/>
        <v>0</v>
      </c>
      <c r="AH139" s="58">
        <f t="shared" si="33"/>
        <v>1</v>
      </c>
      <c r="AI139" s="64">
        <f t="shared" si="37"/>
        <v>97.7838909601962</v>
      </c>
      <c r="AJ139" s="65"/>
      <c r="AL139" s="58">
        <f t="shared" si="38"/>
        <v>46.4761554770318</v>
      </c>
      <c r="AM139" s="58">
        <f t="shared" si="39"/>
        <v>-97.3493445229682</v>
      </c>
      <c r="AN139" s="58">
        <f t="shared" si="31"/>
        <v>0</v>
      </c>
      <c r="AO139" s="58">
        <f t="shared" si="30"/>
        <v>0</v>
      </c>
      <c r="AP139" s="58">
        <f t="shared" si="40"/>
        <v>500.238580028788</v>
      </c>
      <c r="AQ139" s="58">
        <f t="shared" si="41"/>
        <v>46.4761554770318</v>
      </c>
      <c r="AR139" s="58">
        <f t="shared" si="42"/>
        <v>-97.3493445229682</v>
      </c>
    </row>
    <row r="140" spans="1:44">
      <c r="A140" s="35" t="s">
        <v>400</v>
      </c>
      <c r="B140" s="32">
        <v>4.3</v>
      </c>
      <c r="C140" s="34">
        <v>53.5460613199129</v>
      </c>
      <c r="D140" s="34">
        <v>-84.332726558875</v>
      </c>
      <c r="E140" s="32">
        <v>-84.332726558875</v>
      </c>
      <c r="F140" s="34">
        <v>53.5460613199129</v>
      </c>
      <c r="G140" s="32">
        <v>-84.332726558875</v>
      </c>
      <c r="H140" s="34">
        <v>136.5</v>
      </c>
      <c r="I140" s="34">
        <v>136.5</v>
      </c>
      <c r="J140" s="51">
        <v>674.934122021054</v>
      </c>
      <c r="K140" s="12">
        <v>1.12044054055525</v>
      </c>
      <c r="L140" s="49">
        <v>4.22352783486045</v>
      </c>
      <c r="M140" s="12">
        <v>4.18694009272479</v>
      </c>
      <c r="N140" s="52">
        <v>0.5173235204864</v>
      </c>
      <c r="O140">
        <v>0</v>
      </c>
      <c r="P140">
        <v>8.8</v>
      </c>
      <c r="Q140" s="57">
        <v>-1.593</v>
      </c>
      <c r="R140" s="57">
        <v>-0.644026493985908</v>
      </c>
      <c r="S140" s="34">
        <v>118.223839607913</v>
      </c>
      <c r="T140" s="34">
        <v>1166.25198721392</v>
      </c>
      <c r="U140" s="34">
        <v>105.515496207702</v>
      </c>
      <c r="V140" s="34">
        <v>-821.879594406428</v>
      </c>
      <c r="W140" s="34">
        <v>16.7773925274812</v>
      </c>
      <c r="Y140" s="49">
        <f t="shared" si="43"/>
        <v>-0.000681704389818627</v>
      </c>
      <c r="AC140" s="58">
        <f t="shared" si="32"/>
        <v>53.0106007067138</v>
      </c>
      <c r="AD140">
        <f t="shared" si="44"/>
        <v>6.5</v>
      </c>
      <c r="AE140" s="58">
        <f t="shared" si="34"/>
        <v>-83.4893992932862</v>
      </c>
      <c r="AF140" s="34">
        <f t="shared" si="35"/>
        <v>0</v>
      </c>
      <c r="AG140" s="58">
        <f t="shared" si="36"/>
        <v>0</v>
      </c>
      <c r="AH140" s="58">
        <f t="shared" si="33"/>
        <v>1</v>
      </c>
      <c r="AI140" s="64">
        <f t="shared" si="37"/>
        <v>84.332726558875</v>
      </c>
      <c r="AJ140" s="65"/>
      <c r="AL140" s="58">
        <f t="shared" si="38"/>
        <v>53.0106007067138</v>
      </c>
      <c r="AM140" s="58">
        <f t="shared" si="39"/>
        <v>-83.4893992932862</v>
      </c>
      <c r="AN140" s="58">
        <f t="shared" si="31"/>
        <v>0</v>
      </c>
      <c r="AO140" s="58">
        <f t="shared" si="30"/>
        <v>0</v>
      </c>
      <c r="AP140" s="58">
        <f t="shared" si="40"/>
        <v>500.238580028788</v>
      </c>
      <c r="AQ140" s="58">
        <f t="shared" si="41"/>
        <v>53.0106007067138</v>
      </c>
      <c r="AR140" s="58">
        <f t="shared" si="42"/>
        <v>-83.4893992932862</v>
      </c>
    </row>
    <row r="141" s="1" customFormat="1" spans="1:44">
      <c r="A141" s="36" t="s">
        <v>401</v>
      </c>
      <c r="B141" s="37">
        <v>4.42</v>
      </c>
      <c r="C141" s="33">
        <v>60.5253830582453</v>
      </c>
      <c r="D141" s="33">
        <v>-68.6145159316537</v>
      </c>
      <c r="E141" s="37">
        <v>-68.6145159316537</v>
      </c>
      <c r="F141" s="33">
        <v>60.5253830582453</v>
      </c>
      <c r="G141" s="37">
        <v>-61.767243109797</v>
      </c>
      <c r="H141" s="33">
        <v>121.069699906362</v>
      </c>
      <c r="I141" s="33">
        <v>127.8485</v>
      </c>
      <c r="J141" s="53">
        <v>658.860874982896</v>
      </c>
      <c r="K141" s="54">
        <v>1.10310338595314</v>
      </c>
      <c r="L141" s="55">
        <v>4.18732499061996</v>
      </c>
      <c r="M141" s="54">
        <v>4.16046902636557</v>
      </c>
      <c r="N141" s="56">
        <v>0.5173235204864</v>
      </c>
      <c r="O141" s="1">
        <v>0</v>
      </c>
      <c r="P141" s="1">
        <v>8.8</v>
      </c>
      <c r="Q141" s="75">
        <v>-1.2195</v>
      </c>
      <c r="R141" s="75">
        <v>-0.475165888855456</v>
      </c>
      <c r="S141" s="33">
        <v>121.523109550459</v>
      </c>
      <c r="T141" s="33">
        <v>1006.33226569358</v>
      </c>
      <c r="U141" s="33">
        <v>110.16475073681</v>
      </c>
      <c r="V141" s="33">
        <v>-560.680641463642</v>
      </c>
      <c r="W141" s="33">
        <v>39.3719884139556</v>
      </c>
      <c r="Y141" s="55">
        <f t="shared" si="43"/>
        <v>-0.000384897895169267</v>
      </c>
      <c r="AC141" s="58">
        <f t="shared" si="32"/>
        <v>59.9201292276628</v>
      </c>
      <c r="AD141" s="1">
        <f t="shared" si="44"/>
        <v>6.5</v>
      </c>
      <c r="AE141" s="58">
        <f t="shared" si="34"/>
        <v>-67.9283707723372</v>
      </c>
      <c r="AF141" s="34">
        <f t="shared" si="35"/>
        <v>-6.77880009363817</v>
      </c>
      <c r="AG141" s="58">
        <f t="shared" si="36"/>
        <v>0</v>
      </c>
      <c r="AH141" s="58">
        <f t="shared" si="33"/>
        <v>1</v>
      </c>
      <c r="AI141" s="64">
        <f t="shared" si="37"/>
        <v>61.767243109797</v>
      </c>
      <c r="AJ141" s="65"/>
      <c r="AL141" s="58">
        <f t="shared" si="38"/>
        <v>59.9201292276628</v>
      </c>
      <c r="AM141" s="58">
        <f t="shared" si="39"/>
        <v>-67.9283707723372</v>
      </c>
      <c r="AN141" s="58">
        <f t="shared" si="31"/>
        <v>0</v>
      </c>
      <c r="AO141" s="58">
        <f t="shared" si="30"/>
        <v>0</v>
      </c>
      <c r="AP141" s="58">
        <f t="shared" si="40"/>
        <v>500.238580028788</v>
      </c>
      <c r="AQ141" s="58">
        <f t="shared" si="41"/>
        <v>59.9201292276628</v>
      </c>
      <c r="AR141" s="58">
        <f t="shared" si="42"/>
        <v>-67.9283707723372</v>
      </c>
    </row>
    <row r="142" s="1" customFormat="1" spans="1:44">
      <c r="A142" s="36" t="s">
        <v>402</v>
      </c>
      <c r="B142" s="37">
        <v>4.58</v>
      </c>
      <c r="C142" s="33">
        <v>70.438776457151</v>
      </c>
      <c r="D142" s="33">
        <v>-48.7475871792126</v>
      </c>
      <c r="E142" s="37">
        <v>-48.7475871792126</v>
      </c>
      <c r="F142" s="33">
        <v>70.438776457151</v>
      </c>
      <c r="G142" s="37">
        <v>-48.7475871792126</v>
      </c>
      <c r="H142" s="33">
        <v>117.9945</v>
      </c>
      <c r="I142" s="33">
        <v>117.9945</v>
      </c>
      <c r="J142" s="53">
        <v>646.133062799639</v>
      </c>
      <c r="K142" s="54">
        <v>1.11454427705424</v>
      </c>
      <c r="L142" s="55">
        <v>4.16076086246001</v>
      </c>
      <c r="M142" s="54">
        <v>4.13945822192898</v>
      </c>
      <c r="N142" s="56">
        <v>0.5173235204864</v>
      </c>
      <c r="O142" s="1">
        <v>0</v>
      </c>
      <c r="P142" s="1">
        <v>8.8</v>
      </c>
      <c r="Q142" s="75">
        <v>-0.9945</v>
      </c>
      <c r="R142" s="75">
        <v>-0.380918109247762</v>
      </c>
      <c r="S142" s="33">
        <v>125.922136140521</v>
      </c>
      <c r="T142" s="33">
        <v>946.508432031039</v>
      </c>
      <c r="U142" s="33">
        <v>112.980828786215</v>
      </c>
      <c r="V142" s="33">
        <v>-435.010659149571</v>
      </c>
      <c r="W142" s="33">
        <v>49.7857788342963</v>
      </c>
      <c r="Y142" s="55">
        <f t="shared" si="43"/>
        <v>-0.000291836094442388</v>
      </c>
      <c r="AC142" s="58">
        <f t="shared" si="32"/>
        <v>69.7343886925795</v>
      </c>
      <c r="AD142" s="1">
        <f t="shared" si="44"/>
        <v>6.5</v>
      </c>
      <c r="AE142" s="58">
        <f t="shared" si="34"/>
        <v>-48.2601113074205</v>
      </c>
      <c r="AF142" s="34">
        <f t="shared" si="35"/>
        <v>0</v>
      </c>
      <c r="AG142" s="58">
        <f t="shared" si="36"/>
        <v>0</v>
      </c>
      <c r="AH142" s="58">
        <f t="shared" si="33"/>
        <v>1</v>
      </c>
      <c r="AI142" s="64">
        <f t="shared" si="37"/>
        <v>48.7475871792126</v>
      </c>
      <c r="AJ142" s="65"/>
      <c r="AK142" t="s">
        <v>403</v>
      </c>
      <c r="AL142" s="58">
        <f t="shared" si="38"/>
        <v>69.7343886925795</v>
      </c>
      <c r="AM142" s="58">
        <f t="shared" si="39"/>
        <v>-48.2601113074205</v>
      </c>
      <c r="AN142" s="58">
        <f t="shared" si="31"/>
        <v>0</v>
      </c>
      <c r="AO142" s="58">
        <f t="shared" si="30"/>
        <v>0</v>
      </c>
      <c r="AP142" s="58">
        <f t="shared" si="40"/>
        <v>500.238580028788</v>
      </c>
      <c r="AQ142" s="58">
        <f t="shared" si="41"/>
        <v>69.7343886925795</v>
      </c>
      <c r="AR142" s="58">
        <f t="shared" si="42"/>
        <v>-48.2601113074205</v>
      </c>
    </row>
    <row r="143" spans="1:44">
      <c r="A143" s="35" t="s">
        <v>404</v>
      </c>
      <c r="B143" s="32">
        <v>4.76</v>
      </c>
      <c r="C143" s="34">
        <v>82.4501205900499</v>
      </c>
      <c r="D143" s="34">
        <v>-30.7614955715663</v>
      </c>
      <c r="E143" s="32">
        <v>-30.7614955715663</v>
      </c>
      <c r="F143" s="34">
        <v>82.4501205900499</v>
      </c>
      <c r="G143" s="32">
        <v>-30.7614955715663</v>
      </c>
      <c r="H143" s="34">
        <v>112.0795</v>
      </c>
      <c r="I143" s="34">
        <v>112.0795</v>
      </c>
      <c r="J143" s="51">
        <v>638.022613097632</v>
      </c>
      <c r="K143" s="12">
        <v>1.11605969329364</v>
      </c>
      <c r="L143" s="49">
        <v>4.13875097832765</v>
      </c>
      <c r="M143" s="12">
        <v>4.1260466631764</v>
      </c>
      <c r="N143" s="52">
        <v>0.5173235204864</v>
      </c>
      <c r="O143">
        <v>0</v>
      </c>
      <c r="P143">
        <v>8.8</v>
      </c>
      <c r="Q143" s="57">
        <v>-0.657</v>
      </c>
      <c r="R143" s="57">
        <v>-0.247400421470196</v>
      </c>
      <c r="S143" s="34">
        <v>130.871041054341</v>
      </c>
      <c r="T143" s="34">
        <v>865.062394625623</v>
      </c>
      <c r="U143" s="34">
        <v>117.261685768906</v>
      </c>
      <c r="V143" s="34">
        <v>-273.605458499314</v>
      </c>
      <c r="W143" s="34">
        <v>66.664477570912</v>
      </c>
      <c r="Y143" s="49">
        <f t="shared" si="43"/>
        <v>0.000707243601325125</v>
      </c>
      <c r="AC143" s="58">
        <f t="shared" si="32"/>
        <v>81.6256193841494</v>
      </c>
      <c r="AD143">
        <f t="shared" si="44"/>
        <v>6.5</v>
      </c>
      <c r="AE143" s="58">
        <f t="shared" si="34"/>
        <v>-30.4538806158506</v>
      </c>
      <c r="AF143" s="34">
        <f t="shared" si="35"/>
        <v>0</v>
      </c>
      <c r="AG143" s="58">
        <f t="shared" si="36"/>
        <v>0</v>
      </c>
      <c r="AH143" s="58">
        <f t="shared" si="33"/>
        <v>1</v>
      </c>
      <c r="AI143" s="64">
        <f t="shared" si="37"/>
        <v>30.7614955715663</v>
      </c>
      <c r="AJ143" s="65"/>
      <c r="AL143" s="58">
        <f t="shared" si="38"/>
        <v>81.6256193841494</v>
      </c>
      <c r="AM143" s="58">
        <f t="shared" si="39"/>
        <v>-30.4538806158506</v>
      </c>
      <c r="AN143" s="58">
        <f t="shared" si="31"/>
        <v>0</v>
      </c>
      <c r="AO143" s="58">
        <f t="shared" si="30"/>
        <v>0</v>
      </c>
      <c r="AP143" s="58">
        <f t="shared" si="40"/>
        <v>500.238580028788</v>
      </c>
      <c r="AQ143" s="58">
        <f t="shared" si="41"/>
        <v>81.6256193841494</v>
      </c>
      <c r="AR143" s="58">
        <f t="shared" si="42"/>
        <v>-30.4538806158506</v>
      </c>
    </row>
    <row r="144" s="1" customFormat="1" spans="1:44">
      <c r="A144" s="36" t="s">
        <v>405</v>
      </c>
      <c r="B144" s="37">
        <v>4.88</v>
      </c>
      <c r="C144" s="33">
        <v>90.9797337330906</v>
      </c>
      <c r="D144" s="33">
        <v>-15.2197612164043</v>
      </c>
      <c r="E144" s="37">
        <v>-15.2197612164043</v>
      </c>
      <c r="F144" s="33">
        <v>90.9797337330906</v>
      </c>
      <c r="G144" s="37">
        <v>-15.2197612164043</v>
      </c>
      <c r="H144" s="33">
        <v>105.1375</v>
      </c>
      <c r="I144" s="33">
        <v>105.1375</v>
      </c>
      <c r="J144" s="53">
        <v>633.900734298814</v>
      </c>
      <c r="K144" s="54">
        <v>1.12172132381082</v>
      </c>
      <c r="L144" s="55">
        <v>4.12529596345968</v>
      </c>
      <c r="M144" s="54">
        <v>4.11922375125731</v>
      </c>
      <c r="N144" s="56">
        <v>0.5173235204864</v>
      </c>
      <c r="O144" s="1">
        <v>0</v>
      </c>
      <c r="P144" s="1">
        <v>8.8</v>
      </c>
      <c r="Q144" s="75">
        <v>-0.4725</v>
      </c>
      <c r="R144" s="75">
        <v>-0.176714586764426</v>
      </c>
      <c r="S144" s="33">
        <v>134.170310996887</v>
      </c>
      <c r="T144" s="33">
        <v>791.527530646917</v>
      </c>
      <c r="U144" s="33">
        <v>119.611090695031</v>
      </c>
      <c r="V144" s="33">
        <v>-193.122465508423</v>
      </c>
      <c r="W144" s="33">
        <v>82.6451848688571</v>
      </c>
      <c r="Y144" s="55">
        <f t="shared" si="43"/>
        <v>0.000750699716720149</v>
      </c>
      <c r="AC144" s="78">
        <f t="shared" si="32"/>
        <v>90.0699363957597</v>
      </c>
      <c r="AD144" s="1">
        <f t="shared" si="44"/>
        <v>6.5</v>
      </c>
      <c r="AE144" s="58">
        <f t="shared" si="34"/>
        <v>-15.0675636042403</v>
      </c>
      <c r="AF144" s="33">
        <f t="shared" si="35"/>
        <v>0</v>
      </c>
      <c r="AG144" s="78">
        <f t="shared" si="36"/>
        <v>0</v>
      </c>
      <c r="AH144" s="78">
        <f t="shared" si="33"/>
        <v>1</v>
      </c>
      <c r="AI144" s="66">
        <f t="shared" si="37"/>
        <v>15.2197612164043</v>
      </c>
      <c r="AJ144" s="65"/>
      <c r="AL144" s="58">
        <f t="shared" si="38"/>
        <v>90.0699363957597</v>
      </c>
      <c r="AM144" s="58">
        <f t="shared" si="39"/>
        <v>-15.0675636042403</v>
      </c>
      <c r="AN144" s="58">
        <f t="shared" si="31"/>
        <v>0</v>
      </c>
      <c r="AO144" s="58">
        <f t="shared" si="30"/>
        <v>0</v>
      </c>
      <c r="AP144" s="58">
        <f t="shared" si="40"/>
        <v>500.238580028788</v>
      </c>
      <c r="AQ144" s="58">
        <f t="shared" si="41"/>
        <v>90.0699363957597</v>
      </c>
      <c r="AR144" s="58">
        <f t="shared" si="42"/>
        <v>-15.0675636042403</v>
      </c>
    </row>
    <row r="145" spans="1:44">
      <c r="A145" s="35" t="s">
        <v>406</v>
      </c>
      <c r="B145" s="32">
        <v>5.05</v>
      </c>
      <c r="C145" s="34">
        <v>103.801900886707</v>
      </c>
      <c r="D145" s="34">
        <v>-2.66022032541467</v>
      </c>
      <c r="E145" s="32">
        <v>-2.66022032541467</v>
      </c>
      <c r="F145" s="34">
        <v>103.801900886707</v>
      </c>
      <c r="G145" s="32">
        <v>-2.66022032541467</v>
      </c>
      <c r="H145" s="34">
        <v>105.3975</v>
      </c>
      <c r="I145" s="34">
        <v>105.3975</v>
      </c>
      <c r="J145" s="51">
        <v>633.001028276345</v>
      </c>
      <c r="K145" s="12">
        <v>1.13675324337576</v>
      </c>
      <c r="L145" s="49">
        <v>4.11051206534285</v>
      </c>
      <c r="M145" s="12">
        <v>4.11773385346124</v>
      </c>
      <c r="N145" s="52">
        <v>0.5173235204864</v>
      </c>
      <c r="O145">
        <v>0</v>
      </c>
      <c r="P145">
        <v>8.8</v>
      </c>
      <c r="Q145" s="57">
        <v>-0.2745</v>
      </c>
      <c r="R145" s="57">
        <v>-0.102101761241668</v>
      </c>
      <c r="S145" s="34">
        <v>138.844276748828</v>
      </c>
      <c r="T145" s="34">
        <v>766.773566077292</v>
      </c>
      <c r="U145" s="34">
        <v>122.141086957895</v>
      </c>
      <c r="V145" s="34">
        <v>-110.598521166592</v>
      </c>
      <c r="W145" s="34">
        <v>95.6752539124463</v>
      </c>
      <c r="Y145" s="49">
        <f t="shared" si="43"/>
        <v>0.00871168591445404</v>
      </c>
      <c r="AC145" s="58">
        <f t="shared" si="32"/>
        <v>102.763881877839</v>
      </c>
      <c r="AD145">
        <f t="shared" si="44"/>
        <v>6.5</v>
      </c>
      <c r="AE145" s="58">
        <f t="shared" si="34"/>
        <v>-2.63361812216053</v>
      </c>
      <c r="AF145" s="34">
        <f t="shared" si="35"/>
        <v>0</v>
      </c>
      <c r="AG145" s="58">
        <f t="shared" si="36"/>
        <v>0</v>
      </c>
      <c r="AH145" s="58">
        <f t="shared" si="33"/>
        <v>0</v>
      </c>
      <c r="AI145" s="64">
        <f t="shared" si="37"/>
        <v>2.66022032541467</v>
      </c>
      <c r="AJ145" s="65"/>
      <c r="AL145" s="58">
        <f t="shared" si="38"/>
        <v>102.763881877839</v>
      </c>
      <c r="AM145" s="58">
        <f t="shared" si="39"/>
        <v>-2.63361812216051</v>
      </c>
      <c r="AN145" s="58">
        <f t="shared" si="31"/>
        <v>0</v>
      </c>
      <c r="AO145" s="58">
        <f t="shared" si="30"/>
        <v>0</v>
      </c>
      <c r="AP145" s="58">
        <f t="shared" si="40"/>
        <v>500.238580028788</v>
      </c>
      <c r="AQ145" s="58">
        <f t="shared" si="41"/>
        <v>102.763881877839</v>
      </c>
      <c r="AR145" s="58">
        <f t="shared" si="42"/>
        <v>-2.63361812216051</v>
      </c>
    </row>
    <row r="146" spans="1:44">
      <c r="A146" s="35" t="s">
        <v>407</v>
      </c>
      <c r="B146" s="32">
        <v>5.3</v>
      </c>
      <c r="C146" s="34">
        <v>124.288824642181</v>
      </c>
      <c r="D146" s="34">
        <v>18.7918549452118</v>
      </c>
      <c r="E146" s="32">
        <v>18.7918549452118</v>
      </c>
      <c r="F146" s="34">
        <v>124.288824642181</v>
      </c>
      <c r="G146" s="32">
        <v>18.7918549452118</v>
      </c>
      <c r="H146" s="34">
        <v>104.442</v>
      </c>
      <c r="I146" s="34">
        <v>104.442</v>
      </c>
      <c r="J146" s="51">
        <v>634.819601748459</v>
      </c>
      <c r="K146" s="12">
        <v>1.18910171951242</v>
      </c>
      <c r="L146" s="49">
        <v>4.10805969558158</v>
      </c>
      <c r="M146" s="12">
        <v>4.12074514982778</v>
      </c>
      <c r="N146" s="52">
        <v>0.5173235204864</v>
      </c>
      <c r="O146">
        <v>0</v>
      </c>
      <c r="P146">
        <v>8.8</v>
      </c>
      <c r="Q146" s="57">
        <v>0.243</v>
      </c>
      <c r="R146" s="57">
        <v>0.0903207887907066</v>
      </c>
      <c r="S146" s="34">
        <v>145.7177557958</v>
      </c>
      <c r="T146" s="34">
        <v>723.981570542488</v>
      </c>
      <c r="U146" s="34">
        <v>122.544399191979</v>
      </c>
      <c r="V146" s="34">
        <v>231.320427077228</v>
      </c>
      <c r="W146" s="34">
        <v>116.316684868857</v>
      </c>
      <c r="Y146" s="49">
        <f t="shared" si="43"/>
        <v>0.00967415787966619</v>
      </c>
      <c r="AC146" s="58">
        <f t="shared" si="32"/>
        <v>104.442</v>
      </c>
      <c r="AD146">
        <f t="shared" si="44"/>
        <v>6.5</v>
      </c>
      <c r="AE146" s="58">
        <f t="shared" si="34"/>
        <v>0</v>
      </c>
      <c r="AF146" s="34">
        <f t="shared" si="35"/>
        <v>0</v>
      </c>
      <c r="AG146" s="58">
        <f t="shared" si="36"/>
        <v>0</v>
      </c>
      <c r="AH146" s="58">
        <f t="shared" si="33"/>
        <v>0</v>
      </c>
      <c r="AI146" s="64">
        <f t="shared" si="37"/>
        <v>-18.7918549452118</v>
      </c>
      <c r="AJ146" s="65"/>
      <c r="AL146" s="58">
        <f t="shared" si="38"/>
        <v>123.04593639576</v>
      </c>
      <c r="AM146" s="58">
        <f t="shared" si="39"/>
        <v>18.6039363957597</v>
      </c>
      <c r="AN146" s="58">
        <f t="shared" si="31"/>
        <v>0</v>
      </c>
      <c r="AO146" s="58">
        <f t="shared" si="30"/>
        <v>2.79059045936396</v>
      </c>
      <c r="AP146" s="58">
        <f t="shared" si="40"/>
        <v>503.029170488152</v>
      </c>
      <c r="AQ146" s="58">
        <f t="shared" si="41"/>
        <v>104.442</v>
      </c>
      <c r="AR146" s="58">
        <f t="shared" si="42"/>
        <v>0</v>
      </c>
    </row>
    <row r="147" s="17" customFormat="1" ht="14.25" spans="1:44">
      <c r="A147" s="88" t="s">
        <v>408</v>
      </c>
      <c r="B147" s="89">
        <v>5.63</v>
      </c>
      <c r="C147" s="90">
        <v>154.450662098012</v>
      </c>
      <c r="D147" s="90">
        <v>46.3077328050826</v>
      </c>
      <c r="E147" s="89">
        <v>46.3077328050826</v>
      </c>
      <c r="F147" s="90">
        <v>154.426957469935</v>
      </c>
      <c r="G147" s="89">
        <v>46.2840281770052</v>
      </c>
      <c r="H147" s="90">
        <v>107.0615</v>
      </c>
      <c r="I147" s="90">
        <v>107.0615</v>
      </c>
      <c r="J147" s="100">
        <v>639.615710651391</v>
      </c>
      <c r="K147" s="101">
        <v>1.28432522977459</v>
      </c>
      <c r="L147" s="102">
        <v>4.10868626665996</v>
      </c>
      <c r="M147" s="101">
        <v>4.12868245373243</v>
      </c>
      <c r="N147" s="103">
        <v>0.5173235204864</v>
      </c>
      <c r="O147" s="17">
        <v>0</v>
      </c>
      <c r="P147" s="17">
        <v>8.8</v>
      </c>
      <c r="Q147" s="111">
        <v>0.4005</v>
      </c>
      <c r="R147" s="111">
        <v>0.149225651045515</v>
      </c>
      <c r="S147" s="90">
        <v>154.790748137802</v>
      </c>
      <c r="T147" s="90">
        <v>698.639489723606</v>
      </c>
      <c r="U147" s="90">
        <v>120.523014380843</v>
      </c>
      <c r="V147" s="90">
        <v>384.026473406578</v>
      </c>
      <c r="W147" s="90">
        <v>142.9385</v>
      </c>
      <c r="Y147" s="102">
        <f t="shared" si="43"/>
        <v>0.0120588831678177</v>
      </c>
      <c r="AC147" s="90">
        <f t="shared" si="32"/>
        <v>107.0615</v>
      </c>
      <c r="AD147" s="17">
        <f t="shared" si="44"/>
        <v>6.5</v>
      </c>
      <c r="AE147" s="58">
        <f t="shared" si="34"/>
        <v>0</v>
      </c>
      <c r="AF147" s="90">
        <f t="shared" si="35"/>
        <v>0</v>
      </c>
      <c r="AG147" s="90">
        <f t="shared" si="36"/>
        <v>0</v>
      </c>
      <c r="AH147" s="90">
        <f t="shared" si="33"/>
        <v>0</v>
      </c>
      <c r="AI147" s="114">
        <f t="shared" si="37"/>
        <v>-46.2840281770052</v>
      </c>
      <c r="AJ147" s="115"/>
      <c r="AK147" s="116"/>
      <c r="AL147" s="58">
        <f t="shared" si="38"/>
        <v>152.906155477032</v>
      </c>
      <c r="AM147" s="58">
        <f t="shared" si="39"/>
        <v>45.8446554770318</v>
      </c>
      <c r="AN147" s="58">
        <f t="shared" si="31"/>
        <v>0</v>
      </c>
      <c r="AO147" s="58">
        <f t="shared" si="30"/>
        <v>9.6533358286219</v>
      </c>
      <c r="AP147" s="58">
        <f t="shared" si="40"/>
        <v>509.89191585741</v>
      </c>
      <c r="AQ147" s="58">
        <f t="shared" si="41"/>
        <v>107.0615</v>
      </c>
      <c r="AR147" s="58">
        <f t="shared" si="42"/>
        <v>0</v>
      </c>
    </row>
    <row r="148" ht="14.25" spans="1:44">
      <c r="A148" s="35" t="s">
        <v>409</v>
      </c>
      <c r="B148" s="32">
        <v>6.34</v>
      </c>
      <c r="C148" s="34">
        <v>232.34883310643</v>
      </c>
      <c r="D148" s="34">
        <v>123.890752298349</v>
      </c>
      <c r="E148" s="32">
        <v>123.890752298349</v>
      </c>
      <c r="F148" s="34">
        <v>231.339641958009</v>
      </c>
      <c r="G148" s="32">
        <v>122.881561149929</v>
      </c>
      <c r="H148" s="34">
        <v>107.3735</v>
      </c>
      <c r="I148" s="34">
        <v>107.3735</v>
      </c>
      <c r="J148" s="51">
        <v>652.707815595825</v>
      </c>
      <c r="K148" s="49">
        <v>1.55468276487838</v>
      </c>
      <c r="L148" s="49">
        <v>4.12702514971435</v>
      </c>
      <c r="M148" s="49">
        <v>4.15031716665343</v>
      </c>
      <c r="N148" s="52">
        <v>0.514295357862504</v>
      </c>
      <c r="O148">
        <v>0.1</v>
      </c>
      <c r="P148">
        <v>8.8</v>
      </c>
      <c r="Q148" s="57">
        <v>1.0575</v>
      </c>
      <c r="R148" s="57">
        <v>0.404480054149686</v>
      </c>
      <c r="S148" s="34">
        <v>174.311428631202</v>
      </c>
      <c r="T148" s="34">
        <v>622.208662161506</v>
      </c>
      <c r="U148" s="34">
        <v>112.120255378812</v>
      </c>
      <c r="V148" s="34">
        <v>1095.98003264225</v>
      </c>
      <c r="W148" s="34">
        <v>142.6265</v>
      </c>
      <c r="Y148" s="49">
        <f t="shared" si="43"/>
        <v>0.00165730401807895</v>
      </c>
      <c r="AC148" s="58">
        <f t="shared" si="32"/>
        <v>107.3735</v>
      </c>
      <c r="AD148">
        <f t="shared" si="44"/>
        <v>6.5</v>
      </c>
      <c r="AE148" s="58">
        <f t="shared" si="34"/>
        <v>0</v>
      </c>
      <c r="AF148" s="34">
        <f t="shared" si="35"/>
        <v>0</v>
      </c>
      <c r="AG148" s="58">
        <f t="shared" si="36"/>
        <v>0</v>
      </c>
      <c r="AH148" s="58">
        <f t="shared" si="33"/>
        <v>0</v>
      </c>
      <c r="AI148" s="64">
        <f t="shared" si="37"/>
        <v>-122.881561149929</v>
      </c>
      <c r="AJ148" s="65" t="s">
        <v>410</v>
      </c>
      <c r="AL148" s="58">
        <f t="shared" si="38"/>
        <v>230.025344775366</v>
      </c>
      <c r="AM148" s="58">
        <f t="shared" si="39"/>
        <v>122.651844775366</v>
      </c>
      <c r="AN148" s="58">
        <f t="shared" si="31"/>
        <v>0</v>
      </c>
      <c r="AO148" s="58">
        <f t="shared" si="30"/>
        <v>28.0028458657837</v>
      </c>
      <c r="AP148" s="58">
        <f t="shared" si="40"/>
        <v>528.241425894572</v>
      </c>
      <c r="AQ148" s="58">
        <f t="shared" si="41"/>
        <v>107.3735</v>
      </c>
      <c r="AR148" s="58">
        <f t="shared" si="42"/>
        <v>0</v>
      </c>
    </row>
    <row r="149" spans="1:44">
      <c r="A149" s="35" t="s">
        <v>411</v>
      </c>
      <c r="B149" s="32">
        <v>6.95</v>
      </c>
      <c r="C149" s="34">
        <v>314.811288044504</v>
      </c>
      <c r="D149" s="34">
        <v>206.655227438443</v>
      </c>
      <c r="E149" s="32">
        <v>206.655227438443</v>
      </c>
      <c r="F149" s="34">
        <v>314.811288044504</v>
      </c>
      <c r="G149" s="32">
        <v>206.655227438443</v>
      </c>
      <c r="H149" s="34">
        <v>107.0745</v>
      </c>
      <c r="I149" s="34">
        <v>107.0745</v>
      </c>
      <c r="J149" s="51">
        <v>674.869719864</v>
      </c>
      <c r="K149" s="49">
        <v>1.82323893555479</v>
      </c>
      <c r="L149" s="49">
        <v>4.15030338057312</v>
      </c>
      <c r="M149" s="49">
        <v>4.18683416627455</v>
      </c>
      <c r="N149" s="52">
        <v>0.5173235204864</v>
      </c>
      <c r="O149">
        <v>0</v>
      </c>
      <c r="P149">
        <v>8.8</v>
      </c>
      <c r="Q149" s="57">
        <v>1.6335</v>
      </c>
      <c r="R149" s="57">
        <v>0.655807466436869</v>
      </c>
      <c r="S149" s="34">
        <v>191.082717505813</v>
      </c>
      <c r="T149" s="34">
        <v>566.016969079219</v>
      </c>
      <c r="U149" s="34">
        <v>104.80399128141</v>
      </c>
      <c r="V149" s="34">
        <v>1975.55438688922</v>
      </c>
      <c r="W149" s="34">
        <v>142.9255</v>
      </c>
      <c r="Y149" s="49">
        <f t="shared" si="43"/>
        <v>1.37860803146594e-5</v>
      </c>
      <c r="AC149" s="58">
        <f t="shared" si="32"/>
        <v>107.0745</v>
      </c>
      <c r="AD149">
        <f t="shared" si="44"/>
        <v>6.5</v>
      </c>
      <c r="AE149" s="58">
        <f t="shared" si="34"/>
        <v>0</v>
      </c>
      <c r="AF149" s="34">
        <f t="shared" si="35"/>
        <v>0</v>
      </c>
      <c r="AG149" s="58">
        <f t="shared" si="36"/>
        <v>0</v>
      </c>
      <c r="AH149" s="58">
        <f t="shared" si="33"/>
        <v>0</v>
      </c>
      <c r="AI149" s="64">
        <f t="shared" si="37"/>
        <v>-206.655227438443</v>
      </c>
      <c r="AJ149" s="65"/>
      <c r="AL149" s="58">
        <f t="shared" si="38"/>
        <v>250</v>
      </c>
      <c r="AM149" s="58">
        <f t="shared" si="39"/>
        <v>142.9255</v>
      </c>
      <c r="AN149" s="58">
        <f t="shared" si="31"/>
        <v>0</v>
      </c>
      <c r="AO149" s="58">
        <f t="shared" si="30"/>
        <v>49.3016566364548</v>
      </c>
      <c r="AP149" s="58">
        <f t="shared" si="40"/>
        <v>549.540236665243</v>
      </c>
      <c r="AQ149" s="58">
        <f t="shared" si="41"/>
        <v>107.0745</v>
      </c>
      <c r="AR149" s="58">
        <f t="shared" si="42"/>
        <v>0</v>
      </c>
    </row>
    <row r="150" spans="1:44">
      <c r="A150" s="35" t="s">
        <v>412</v>
      </c>
      <c r="B150" s="32">
        <v>7.61</v>
      </c>
      <c r="C150" s="34">
        <v>421.898011921333</v>
      </c>
      <c r="D150" s="34">
        <v>315.856092729414</v>
      </c>
      <c r="E150" s="32">
        <v>315.856092729414</v>
      </c>
      <c r="F150" s="34">
        <v>345.756919659954</v>
      </c>
      <c r="G150" s="32">
        <v>239.715000468035</v>
      </c>
      <c r="H150" s="34">
        <v>104.9815</v>
      </c>
      <c r="I150" s="34">
        <v>104.9815</v>
      </c>
      <c r="J150" s="51">
        <v>700.603380947961</v>
      </c>
      <c r="K150" s="49">
        <v>1.84747535799442</v>
      </c>
      <c r="L150" s="49">
        <v>4.18631473300582</v>
      </c>
      <c r="M150" s="49">
        <v>4.22907290942797</v>
      </c>
      <c r="N150" s="52">
        <v>0.425127787636251</v>
      </c>
      <c r="O150">
        <v>3.1</v>
      </c>
      <c r="P150">
        <v>8</v>
      </c>
      <c r="Q150" s="57">
        <v>1.7865</v>
      </c>
      <c r="R150" s="57">
        <v>0.734347282776614</v>
      </c>
      <c r="S150" s="34">
        <v>190.207911081653</v>
      </c>
      <c r="T150" s="34">
        <v>557.50530348024</v>
      </c>
      <c r="U150" s="34">
        <v>102.95558761235</v>
      </c>
      <c r="V150" s="34">
        <v>2328.33405186917</v>
      </c>
      <c r="W150" s="34">
        <v>145.0185</v>
      </c>
      <c r="Y150" s="49">
        <f t="shared" si="43"/>
        <v>0.000519433268722835</v>
      </c>
      <c r="AC150" s="58">
        <f t="shared" si="32"/>
        <v>104.9815</v>
      </c>
      <c r="AD150">
        <f t="shared" si="44"/>
        <v>6.5</v>
      </c>
      <c r="AE150" s="58">
        <f t="shared" si="34"/>
        <v>0</v>
      </c>
      <c r="AF150" s="34">
        <f t="shared" si="35"/>
        <v>0</v>
      </c>
      <c r="AG150" s="58">
        <f t="shared" si="36"/>
        <v>0</v>
      </c>
      <c r="AH150" s="58">
        <f t="shared" si="33"/>
        <v>0</v>
      </c>
      <c r="AI150" s="64">
        <f t="shared" si="37"/>
        <v>-239.715000468035</v>
      </c>
      <c r="AJ150" s="65"/>
      <c r="AL150" s="58">
        <f t="shared" si="38"/>
        <v>250</v>
      </c>
      <c r="AM150" s="58">
        <f t="shared" si="39"/>
        <v>145.0185</v>
      </c>
      <c r="AN150" s="58">
        <f t="shared" si="31"/>
        <v>0</v>
      </c>
      <c r="AO150" s="58">
        <f t="shared" si="30"/>
        <v>70.8079233532725</v>
      </c>
      <c r="AP150" s="58">
        <f t="shared" si="40"/>
        <v>571.046503382061</v>
      </c>
      <c r="AQ150" s="58">
        <f t="shared" si="41"/>
        <v>104.9815</v>
      </c>
      <c r="AR150" s="58">
        <f t="shared" si="42"/>
        <v>0</v>
      </c>
    </row>
    <row r="151" spans="1:44">
      <c r="A151" s="35" t="s">
        <v>413</v>
      </c>
      <c r="B151" s="32">
        <v>8.2</v>
      </c>
      <c r="C151" s="34">
        <v>534.744721317159</v>
      </c>
      <c r="D151" s="34">
        <v>428.243206165644</v>
      </c>
      <c r="E151" s="32">
        <v>388.500388500388</v>
      </c>
      <c r="F151" s="34">
        <v>353.092256419886</v>
      </c>
      <c r="G151" s="32">
        <v>246.590741268371</v>
      </c>
      <c r="H151" s="34">
        <v>105.4365</v>
      </c>
      <c r="I151" s="34">
        <v>105.4365</v>
      </c>
      <c r="J151" s="51">
        <v>727.070469353817</v>
      </c>
      <c r="K151" s="49">
        <v>1.64306041738733</v>
      </c>
      <c r="L151" s="49">
        <v>4.22764795792559</v>
      </c>
      <c r="M151" s="49">
        <v>4.27233603765568</v>
      </c>
      <c r="N151" s="52">
        <v>0.340307682424405</v>
      </c>
      <c r="O151">
        <v>5.9</v>
      </c>
      <c r="P151">
        <v>6.6</v>
      </c>
      <c r="Q151" s="57">
        <v>1.8</v>
      </c>
      <c r="R151" s="57">
        <v>0.746128255227576</v>
      </c>
      <c r="S151" s="34">
        <v>169.087584555503</v>
      </c>
      <c r="T151" s="34">
        <v>629.860054074851</v>
      </c>
      <c r="U151" s="34">
        <v>102.910144244345</v>
      </c>
      <c r="V151" s="34">
        <v>2396.17525637587</v>
      </c>
      <c r="W151" s="34">
        <v>144.5635</v>
      </c>
      <c r="Y151" s="49">
        <f t="shared" si="43"/>
        <v>0.00142495150237743</v>
      </c>
      <c r="AC151" s="58">
        <f t="shared" si="32"/>
        <v>105.4365</v>
      </c>
      <c r="AD151">
        <f t="shared" si="44"/>
        <v>6.5</v>
      </c>
      <c r="AE151" s="58">
        <f t="shared" si="34"/>
        <v>0</v>
      </c>
      <c r="AF151" s="34">
        <f t="shared" si="35"/>
        <v>0</v>
      </c>
      <c r="AG151" s="58">
        <f t="shared" si="36"/>
        <v>0</v>
      </c>
      <c r="AH151" s="58">
        <f t="shared" si="33"/>
        <v>0</v>
      </c>
      <c r="AI151" s="64">
        <f t="shared" si="37"/>
        <v>-246.590741268371</v>
      </c>
      <c r="AJ151" s="65"/>
      <c r="AL151" s="58">
        <f t="shared" si="38"/>
        <v>250</v>
      </c>
      <c r="AM151" s="58">
        <f t="shared" si="39"/>
        <v>144.5635</v>
      </c>
      <c r="AN151" s="58">
        <f t="shared" si="31"/>
        <v>0</v>
      </c>
      <c r="AO151" s="58">
        <f t="shared" si="30"/>
        <v>92.1384087365062</v>
      </c>
      <c r="AP151" s="58">
        <f t="shared" si="40"/>
        <v>592.376988765295</v>
      </c>
      <c r="AQ151" s="58">
        <f t="shared" si="41"/>
        <v>105.4365</v>
      </c>
      <c r="AR151" s="58">
        <f t="shared" si="42"/>
        <v>0</v>
      </c>
    </row>
    <row r="152" spans="1:44">
      <c r="A152" s="35" t="s">
        <v>414</v>
      </c>
      <c r="B152" s="32">
        <v>8.99</v>
      </c>
      <c r="C152" s="34">
        <v>641.025641025641</v>
      </c>
      <c r="D152" s="34">
        <v>534.616045066045</v>
      </c>
      <c r="E152" s="32">
        <v>388.500388500388</v>
      </c>
      <c r="F152" s="34">
        <v>353.302780818536</v>
      </c>
      <c r="G152" s="32">
        <v>246.89318485894</v>
      </c>
      <c r="H152" s="34">
        <v>105.3455</v>
      </c>
      <c r="I152" s="34">
        <v>105.3455</v>
      </c>
      <c r="J152" s="51">
        <v>753.558373599524</v>
      </c>
      <c r="K152" s="49">
        <v>1.49574962317384</v>
      </c>
      <c r="L152" s="49">
        <v>4.27315251732202</v>
      </c>
      <c r="M152" s="49">
        <v>4.31545505148292</v>
      </c>
      <c r="N152" s="52">
        <v>0.257443431902491</v>
      </c>
      <c r="O152">
        <v>8.7</v>
      </c>
      <c r="P152">
        <v>5.5</v>
      </c>
      <c r="Q152" s="57">
        <v>1.782</v>
      </c>
      <c r="R152" s="57">
        <v>0.742201264410589</v>
      </c>
      <c r="S152" s="34">
        <v>154.481441580688</v>
      </c>
      <c r="T152" s="34">
        <v>688.817989208214</v>
      </c>
      <c r="U152" s="34">
        <v>103.280281129467</v>
      </c>
      <c r="V152" s="34">
        <v>2390.5161968861</v>
      </c>
      <c r="W152" s="34">
        <v>144.6545</v>
      </c>
      <c r="Y152" s="49">
        <f t="shared" si="43"/>
        <v>-0.000816479666345238</v>
      </c>
      <c r="AC152" s="58">
        <f t="shared" si="32"/>
        <v>105.3455</v>
      </c>
      <c r="AD152">
        <f t="shared" si="44"/>
        <v>6.5</v>
      </c>
      <c r="AE152" s="58">
        <f t="shared" si="34"/>
        <v>0</v>
      </c>
      <c r="AF152" s="34">
        <f t="shared" si="35"/>
        <v>0</v>
      </c>
      <c r="AG152" s="58">
        <f t="shared" si="36"/>
        <v>0</v>
      </c>
      <c r="AH152" s="58">
        <f t="shared" si="33"/>
        <v>0</v>
      </c>
      <c r="AI152" s="64">
        <f t="shared" si="37"/>
        <v>-246.89318485894</v>
      </c>
      <c r="AJ152" s="65"/>
      <c r="AL152" s="58">
        <f t="shared" si="38"/>
        <v>250</v>
      </c>
      <c r="AM152" s="58">
        <f t="shared" si="39"/>
        <v>144.6545</v>
      </c>
      <c r="AN152" s="58">
        <f t="shared" si="31"/>
        <v>0</v>
      </c>
      <c r="AO152" s="58">
        <f t="shared" si="30"/>
        <v>113.375891692824</v>
      </c>
      <c r="AP152" s="58">
        <f t="shared" si="40"/>
        <v>613.614471721612</v>
      </c>
      <c r="AQ152" s="58">
        <f t="shared" si="41"/>
        <v>105.3455</v>
      </c>
      <c r="AR152" s="58">
        <f t="shared" si="42"/>
        <v>0</v>
      </c>
    </row>
    <row r="153" spans="1:44">
      <c r="A153" s="35" t="s">
        <v>415</v>
      </c>
      <c r="B153" s="32">
        <v>9.65</v>
      </c>
      <c r="C153" s="34">
        <v>641.025641025641</v>
      </c>
      <c r="D153" s="34">
        <v>534.707964257964</v>
      </c>
      <c r="E153" s="32">
        <v>388.500388500388</v>
      </c>
      <c r="F153" s="34">
        <v>360.286904659275</v>
      </c>
      <c r="G153" s="32">
        <v>253.969227891598</v>
      </c>
      <c r="H153" s="34">
        <v>105.2545</v>
      </c>
      <c r="I153" s="34">
        <v>105.2545</v>
      </c>
      <c r="J153" s="51">
        <v>780.800711013618</v>
      </c>
      <c r="K153" s="49">
        <v>1.40168331311564</v>
      </c>
      <c r="L153" s="49">
        <v>4.31450365745998</v>
      </c>
      <c r="M153" s="49">
        <v>4.35962042986299</v>
      </c>
      <c r="N153" s="52">
        <v>0.20930766419299</v>
      </c>
      <c r="O153">
        <v>10.5</v>
      </c>
      <c r="P153">
        <v>4.8</v>
      </c>
      <c r="Q153" s="57">
        <v>1.7955</v>
      </c>
      <c r="R153" s="57">
        <v>0.75398223686155</v>
      </c>
      <c r="S153" s="34">
        <v>144.717977025331</v>
      </c>
      <c r="T153" s="34">
        <v>734.654249271791</v>
      </c>
      <c r="U153" s="34">
        <v>103.245844243985</v>
      </c>
      <c r="V153" s="34">
        <v>2459.8493987945</v>
      </c>
      <c r="W153" s="34">
        <v>144.7455</v>
      </c>
      <c r="Y153" s="49">
        <f t="shared" si="43"/>
        <v>0.000951394022943752</v>
      </c>
      <c r="AC153" s="58">
        <f t="shared" si="32"/>
        <v>105.2545</v>
      </c>
      <c r="AD153">
        <f t="shared" si="44"/>
        <v>6.5</v>
      </c>
      <c r="AE153" s="58">
        <f t="shared" si="34"/>
        <v>0</v>
      </c>
      <c r="AF153" s="34">
        <f t="shared" si="35"/>
        <v>0</v>
      </c>
      <c r="AG153" s="58">
        <f t="shared" si="36"/>
        <v>0</v>
      </c>
      <c r="AH153" s="58">
        <f t="shared" si="33"/>
        <v>0</v>
      </c>
      <c r="AI153" s="64">
        <f t="shared" si="37"/>
        <v>-253.969227891598</v>
      </c>
      <c r="AJ153" s="65"/>
      <c r="AL153" s="58">
        <f t="shared" si="38"/>
        <v>250</v>
      </c>
      <c r="AM153" s="58">
        <f t="shared" si="39"/>
        <v>144.7455</v>
      </c>
      <c r="AN153" s="58">
        <f t="shared" si="31"/>
        <v>0</v>
      </c>
      <c r="AO153" s="58">
        <f t="shared" si="30"/>
        <v>134.52083723436</v>
      </c>
      <c r="AP153" s="58">
        <f t="shared" si="40"/>
        <v>634.759417263148</v>
      </c>
      <c r="AQ153" s="58">
        <f t="shared" si="41"/>
        <v>105.2545</v>
      </c>
      <c r="AR153" s="58">
        <f t="shared" si="42"/>
        <v>0</v>
      </c>
    </row>
    <row r="154" spans="1:44">
      <c r="A154" s="35" t="s">
        <v>416</v>
      </c>
      <c r="B154" s="32">
        <v>9.95</v>
      </c>
      <c r="C154" s="34">
        <v>641.025641025641</v>
      </c>
      <c r="D154" s="34">
        <v>533.946348096348</v>
      </c>
      <c r="E154" s="32">
        <v>388.500388500388</v>
      </c>
      <c r="F154" s="34">
        <v>366.800726173722</v>
      </c>
      <c r="G154" s="32">
        <v>259.721433244429</v>
      </c>
      <c r="H154" s="34">
        <v>106.0085</v>
      </c>
      <c r="I154" s="34">
        <v>106.0085</v>
      </c>
      <c r="J154" s="51">
        <v>808.653533387483</v>
      </c>
      <c r="K154" s="49">
        <v>1.38363433337048</v>
      </c>
      <c r="L154" s="49">
        <v>4.36205946400862</v>
      </c>
      <c r="M154" s="49">
        <v>4.40458921912971</v>
      </c>
      <c r="N154" s="52">
        <v>0.194937606139279</v>
      </c>
      <c r="O154">
        <v>11.1</v>
      </c>
      <c r="P154">
        <v>4.6</v>
      </c>
      <c r="Q154" s="57">
        <v>1.8</v>
      </c>
      <c r="R154" s="57">
        <v>0.761836218495525</v>
      </c>
      <c r="S154" s="34">
        <v>142.999607263588</v>
      </c>
      <c r="T154" s="34">
        <v>748.808300794254</v>
      </c>
      <c r="U154" s="34">
        <v>103.350721946344</v>
      </c>
      <c r="V154" s="34">
        <v>2513.01034335557</v>
      </c>
      <c r="W154" s="34">
        <v>143.9915</v>
      </c>
      <c r="Y154" s="49">
        <f t="shared" si="43"/>
        <v>-0.00243903414563285</v>
      </c>
      <c r="AC154" s="58">
        <f t="shared" si="32"/>
        <v>106.0085</v>
      </c>
      <c r="AD154">
        <f t="shared" si="44"/>
        <v>6.5</v>
      </c>
      <c r="AE154" s="58">
        <f t="shared" si="34"/>
        <v>0</v>
      </c>
      <c r="AF154" s="34">
        <f t="shared" si="35"/>
        <v>0</v>
      </c>
      <c r="AG154" s="58">
        <f t="shared" si="36"/>
        <v>0</v>
      </c>
      <c r="AH154" s="58">
        <f t="shared" si="33"/>
        <v>0</v>
      </c>
      <c r="AI154" s="64">
        <f t="shared" si="37"/>
        <v>-259.721433244429</v>
      </c>
      <c r="AJ154" s="65"/>
      <c r="AL154" s="58">
        <f t="shared" si="38"/>
        <v>250</v>
      </c>
      <c r="AM154" s="58">
        <f t="shared" si="39"/>
        <v>143.9915</v>
      </c>
      <c r="AN154" s="58">
        <f t="shared" si="31"/>
        <v>0</v>
      </c>
      <c r="AO154" s="58">
        <f t="shared" si="30"/>
        <v>155.446958048188</v>
      </c>
      <c r="AP154" s="58">
        <f t="shared" si="40"/>
        <v>655.685538076976</v>
      </c>
      <c r="AQ154" s="58">
        <f t="shared" si="41"/>
        <v>106.0085</v>
      </c>
      <c r="AR154" s="58">
        <f t="shared" si="42"/>
        <v>0</v>
      </c>
    </row>
    <row r="155" spans="1:44">
      <c r="A155" s="35" t="s">
        <v>417</v>
      </c>
      <c r="B155" s="32">
        <v>9.88</v>
      </c>
      <c r="C155" s="34">
        <v>641.025641025641</v>
      </c>
      <c r="D155" s="34">
        <v>533.322610722611</v>
      </c>
      <c r="E155" s="32">
        <v>388.500388500388</v>
      </c>
      <c r="F155" s="34">
        <v>369.361798823094</v>
      </c>
      <c r="G155" s="32">
        <v>261.658768520063</v>
      </c>
      <c r="H155" s="34">
        <v>106.626</v>
      </c>
      <c r="I155" s="34">
        <v>106.626</v>
      </c>
      <c r="J155" s="51">
        <v>836.703084424226</v>
      </c>
      <c r="K155" s="49">
        <v>1.4002758940719</v>
      </c>
      <c r="L155" s="49">
        <v>4.4040777001057</v>
      </c>
      <c r="M155" s="49">
        <v>4.44968950465232</v>
      </c>
      <c r="N155" s="52">
        <v>0.199644032655455</v>
      </c>
      <c r="O155">
        <v>10.9</v>
      </c>
      <c r="P155">
        <v>4.7</v>
      </c>
      <c r="Q155" s="57">
        <v>1.791</v>
      </c>
      <c r="R155" s="57">
        <v>0.761836218495525</v>
      </c>
      <c r="S155" s="34">
        <v>145.080396829626</v>
      </c>
      <c r="T155" s="34">
        <v>742.367905358783</v>
      </c>
      <c r="U155" s="34">
        <v>103.608437054317</v>
      </c>
      <c r="V155" s="34">
        <v>2525.4581186558</v>
      </c>
      <c r="W155" s="34">
        <v>143.374</v>
      </c>
      <c r="Y155" s="49">
        <f t="shared" si="43"/>
        <v>0.000511519024012586</v>
      </c>
      <c r="AC155" s="58">
        <f t="shared" si="32"/>
        <v>106.626</v>
      </c>
      <c r="AD155">
        <f t="shared" si="44"/>
        <v>6.5</v>
      </c>
      <c r="AE155" s="58">
        <f t="shared" si="34"/>
        <v>0</v>
      </c>
      <c r="AF155" s="34">
        <f t="shared" si="35"/>
        <v>0</v>
      </c>
      <c r="AG155" s="58">
        <f t="shared" si="36"/>
        <v>0</v>
      </c>
      <c r="AH155" s="58">
        <f t="shared" si="33"/>
        <v>0</v>
      </c>
      <c r="AI155" s="64">
        <f t="shared" si="37"/>
        <v>-261.658768520063</v>
      </c>
      <c r="AJ155" s="65"/>
      <c r="AL155" s="58">
        <f t="shared" si="38"/>
        <v>250</v>
      </c>
      <c r="AM155" s="58">
        <f t="shared" si="39"/>
        <v>143.374</v>
      </c>
      <c r="AN155" s="58">
        <f t="shared" si="31"/>
        <v>0</v>
      </c>
      <c r="AO155" s="58">
        <f t="shared" si="30"/>
        <v>176.175823257947</v>
      </c>
      <c r="AP155" s="58">
        <f t="shared" si="40"/>
        <v>676.414403286735</v>
      </c>
      <c r="AQ155" s="58">
        <f t="shared" si="41"/>
        <v>106.626</v>
      </c>
      <c r="AR155" s="58">
        <f t="shared" si="42"/>
        <v>0</v>
      </c>
    </row>
    <row r="156" spans="1:44">
      <c r="A156" s="35" t="s">
        <v>418</v>
      </c>
      <c r="B156" s="32">
        <v>9.65</v>
      </c>
      <c r="C156" s="34">
        <v>641.025641025641</v>
      </c>
      <c r="D156" s="34">
        <v>532.685742035742</v>
      </c>
      <c r="E156" s="32">
        <v>388.500388500388</v>
      </c>
      <c r="F156" s="34">
        <v>375.954465321108</v>
      </c>
      <c r="G156" s="32">
        <v>267.614566331209</v>
      </c>
      <c r="H156" s="34">
        <v>107.2565</v>
      </c>
      <c r="I156" s="34">
        <v>107.2565</v>
      </c>
      <c r="J156" s="51">
        <v>865.384406699001</v>
      </c>
      <c r="K156" s="49">
        <v>1.45331137428812</v>
      </c>
      <c r="L156" s="49">
        <v>4.45253487045632</v>
      </c>
      <c r="M156" s="49">
        <v>4.49561677760516</v>
      </c>
      <c r="N156" s="52">
        <v>0.219440489210615</v>
      </c>
      <c r="O156">
        <v>10.1</v>
      </c>
      <c r="P156">
        <v>5</v>
      </c>
      <c r="Q156" s="57">
        <v>1.7955</v>
      </c>
      <c r="R156" s="57">
        <v>0.769690200129499</v>
      </c>
      <c r="S156" s="34">
        <v>150.74789273472</v>
      </c>
      <c r="T156" s="34">
        <v>718.682676251743</v>
      </c>
      <c r="U156" s="34">
        <v>103.727181526093</v>
      </c>
      <c r="V156" s="34">
        <v>2579.98494120741</v>
      </c>
      <c r="W156" s="34">
        <v>142.7435</v>
      </c>
      <c r="Y156" s="49">
        <f t="shared" si="43"/>
        <v>-0.00284536580399486</v>
      </c>
      <c r="AC156" s="58">
        <f t="shared" si="32"/>
        <v>107.2565</v>
      </c>
      <c r="AD156">
        <f t="shared" si="44"/>
        <v>6.5</v>
      </c>
      <c r="AE156" s="58">
        <f t="shared" si="34"/>
        <v>0</v>
      </c>
      <c r="AF156" s="34">
        <f t="shared" si="35"/>
        <v>0</v>
      </c>
      <c r="AG156" s="58">
        <f t="shared" si="36"/>
        <v>0</v>
      </c>
      <c r="AH156" s="58">
        <f t="shared" si="33"/>
        <v>0</v>
      </c>
      <c r="AI156" s="64">
        <f t="shared" si="37"/>
        <v>-267.614566331209</v>
      </c>
      <c r="AJ156" s="65"/>
      <c r="AL156" s="58">
        <f t="shared" si="38"/>
        <v>250</v>
      </c>
      <c r="AM156" s="58">
        <f t="shared" si="39"/>
        <v>142.7435</v>
      </c>
      <c r="AN156" s="58">
        <f t="shared" si="31"/>
        <v>0</v>
      </c>
      <c r="AO156" s="58">
        <f t="shared" si="30"/>
        <v>196.706469141657</v>
      </c>
      <c r="AP156" s="58">
        <f t="shared" si="40"/>
        <v>696.945049170445</v>
      </c>
      <c r="AQ156" s="58">
        <f t="shared" si="41"/>
        <v>107.2565</v>
      </c>
      <c r="AR156" s="58">
        <f t="shared" si="42"/>
        <v>0</v>
      </c>
    </row>
    <row r="157" spans="1:44">
      <c r="A157" s="35" t="s">
        <v>419</v>
      </c>
      <c r="B157" s="32">
        <v>9.15</v>
      </c>
      <c r="C157" s="34">
        <v>641.025641025641</v>
      </c>
      <c r="D157" s="34">
        <v>532.337762237762</v>
      </c>
      <c r="E157" s="32">
        <v>388.500388500388</v>
      </c>
      <c r="F157" s="34">
        <v>378.366295587071</v>
      </c>
      <c r="G157" s="32">
        <v>269.678416799193</v>
      </c>
      <c r="H157" s="34">
        <v>107.601</v>
      </c>
      <c r="I157" s="34">
        <v>107.601</v>
      </c>
      <c r="J157" s="51">
        <v>894.275365464094</v>
      </c>
      <c r="K157" s="49">
        <v>1.51184922590494</v>
      </c>
      <c r="L157" s="49">
        <v>4.49649472904388</v>
      </c>
      <c r="M157" s="49">
        <v>4.54169100743239</v>
      </c>
      <c r="N157" s="52">
        <v>0.260269130664355</v>
      </c>
      <c r="O157">
        <v>8.6</v>
      </c>
      <c r="P157">
        <v>5.5</v>
      </c>
      <c r="Q157" s="57">
        <v>1.7865</v>
      </c>
      <c r="R157" s="57">
        <v>0.769690200129499</v>
      </c>
      <c r="S157" s="34">
        <v>157.230833199477</v>
      </c>
      <c r="T157" s="34">
        <v>691.263135710715</v>
      </c>
      <c r="U157" s="34">
        <v>103.999016902869</v>
      </c>
      <c r="V157" s="34">
        <v>2593.08621206546</v>
      </c>
      <c r="W157" s="34">
        <v>142.399</v>
      </c>
      <c r="Y157" s="49">
        <f t="shared" si="43"/>
        <v>-0.000877951438722491</v>
      </c>
      <c r="AC157" s="58">
        <f t="shared" si="32"/>
        <v>107.601</v>
      </c>
      <c r="AD157">
        <f t="shared" si="44"/>
        <v>6.5</v>
      </c>
      <c r="AE157" s="58">
        <f t="shared" si="34"/>
        <v>0</v>
      </c>
      <c r="AF157" s="34">
        <f t="shared" si="35"/>
        <v>0</v>
      </c>
      <c r="AG157" s="58">
        <f t="shared" si="36"/>
        <v>0</v>
      </c>
      <c r="AH157" s="58">
        <f t="shared" si="33"/>
        <v>0</v>
      </c>
      <c r="AI157" s="64">
        <f t="shared" si="37"/>
        <v>-269.678416799193</v>
      </c>
      <c r="AJ157" s="65"/>
      <c r="AL157" s="58">
        <f t="shared" si="38"/>
        <v>250</v>
      </c>
      <c r="AM157" s="58">
        <f t="shared" si="39"/>
        <v>142.399</v>
      </c>
      <c r="AN157" s="58">
        <f t="shared" si="31"/>
        <v>0</v>
      </c>
      <c r="AO157" s="58">
        <f t="shared" ref="AO157:AO220" si="45">MAX(0,MIN($AP$2,AO156*$AO$1+IF(AM157&gt;0,AM157*$AP$1,AM157/$AP$1)/6))</f>
        <v>217.082786795949</v>
      </c>
      <c r="AP157" s="58">
        <f t="shared" si="40"/>
        <v>717.321366824737</v>
      </c>
      <c r="AQ157" s="58">
        <f t="shared" si="41"/>
        <v>107.601</v>
      </c>
      <c r="AR157" s="58">
        <f t="shared" si="42"/>
        <v>0</v>
      </c>
    </row>
    <row r="158" spans="1:44">
      <c r="A158" s="35" t="s">
        <v>420</v>
      </c>
      <c r="B158" s="32">
        <v>8.81</v>
      </c>
      <c r="C158" s="34">
        <v>641.025641025641</v>
      </c>
      <c r="D158" s="34">
        <v>531.431701631702</v>
      </c>
      <c r="E158" s="32">
        <v>388.500388500388</v>
      </c>
      <c r="F158" s="34">
        <v>386.937016826896</v>
      </c>
      <c r="G158" s="32">
        <v>277.343077432956</v>
      </c>
      <c r="H158" s="34">
        <v>108.498</v>
      </c>
      <c r="I158" s="34">
        <v>108.498</v>
      </c>
      <c r="J158" s="51">
        <v>923.982405320539</v>
      </c>
      <c r="K158" s="49">
        <v>1.58817983368434</v>
      </c>
      <c r="L158" s="49">
        <v>4.53650741193941</v>
      </c>
      <c r="M158" s="49">
        <v>4.58887357504818</v>
      </c>
      <c r="N158" s="52">
        <v>0.29823234965869</v>
      </c>
      <c r="O158">
        <v>7.3</v>
      </c>
      <c r="P158">
        <v>6</v>
      </c>
      <c r="Q158" s="57">
        <v>1.8</v>
      </c>
      <c r="R158" s="57">
        <v>0.781471172580461</v>
      </c>
      <c r="S158" s="34">
        <v>165.150955646783</v>
      </c>
      <c r="T158" s="34">
        <v>663.59857843229</v>
      </c>
      <c r="U158" s="34">
        <v>103.987566234018</v>
      </c>
      <c r="V158" s="34">
        <v>2667.07922376807</v>
      </c>
      <c r="W158" s="34">
        <v>141.502</v>
      </c>
      <c r="Y158" s="49">
        <f t="shared" si="43"/>
        <v>0.00518359549298086</v>
      </c>
      <c r="AC158" s="58">
        <f t="shared" si="32"/>
        <v>108.498</v>
      </c>
      <c r="AD158">
        <f t="shared" si="44"/>
        <v>6.5</v>
      </c>
      <c r="AE158" s="58">
        <f t="shared" si="34"/>
        <v>0</v>
      </c>
      <c r="AF158" s="34">
        <f t="shared" si="35"/>
        <v>0</v>
      </c>
      <c r="AG158" s="58">
        <f t="shared" si="36"/>
        <v>0</v>
      </c>
      <c r="AH158" s="58">
        <f t="shared" si="33"/>
        <v>0</v>
      </c>
      <c r="AI158" s="64">
        <f t="shared" si="37"/>
        <v>-277.343077432956</v>
      </c>
      <c r="AJ158" s="65"/>
      <c r="AL158" s="58">
        <f t="shared" si="38"/>
        <v>250</v>
      </c>
      <c r="AM158" s="58">
        <f t="shared" si="39"/>
        <v>141.502</v>
      </c>
      <c r="AN158" s="58">
        <f t="shared" si="31"/>
        <v>0</v>
      </c>
      <c r="AO158" s="58">
        <f t="shared" si="45"/>
        <v>237.222672861969</v>
      </c>
      <c r="AP158" s="58">
        <f t="shared" si="40"/>
        <v>737.461252890757</v>
      </c>
      <c r="AQ158" s="58">
        <f t="shared" si="41"/>
        <v>108.498</v>
      </c>
      <c r="AR158" s="58">
        <f t="shared" si="42"/>
        <v>0</v>
      </c>
    </row>
    <row r="159" spans="1:44">
      <c r="A159" s="35" t="s">
        <v>421</v>
      </c>
      <c r="B159" s="32">
        <v>9.31</v>
      </c>
      <c r="C159" s="34">
        <v>641.025641025641</v>
      </c>
      <c r="D159" s="34">
        <v>531.155944055944</v>
      </c>
      <c r="E159" s="34">
        <v>388.500388500388</v>
      </c>
      <c r="F159" s="34">
        <v>392.029666218015</v>
      </c>
      <c r="G159" s="34">
        <v>282.159969248318</v>
      </c>
      <c r="H159" s="34">
        <v>108.771</v>
      </c>
      <c r="I159" s="34">
        <v>108.771</v>
      </c>
      <c r="J159" s="51">
        <v>954.196398785475</v>
      </c>
      <c r="K159" s="49">
        <v>1.53426901620644</v>
      </c>
      <c r="L159" s="49">
        <v>4.59529281229636</v>
      </c>
      <c r="M159" s="49">
        <v>4.63666495083246</v>
      </c>
      <c r="N159" s="52">
        <v>0.254592804966668</v>
      </c>
      <c r="O159">
        <v>8.8</v>
      </c>
      <c r="P159">
        <v>5.5</v>
      </c>
      <c r="Q159" s="57">
        <v>1.7955</v>
      </c>
      <c r="R159" s="57">
        <v>0.785398163397448</v>
      </c>
      <c r="S159" s="34">
        <v>159.980224818266</v>
      </c>
      <c r="T159" s="34">
        <v>686.770487380591</v>
      </c>
      <c r="U159" s="34">
        <v>104.271299966564</v>
      </c>
      <c r="V159" s="34">
        <v>2706.01756512864</v>
      </c>
      <c r="W159" s="34">
        <v>141.229</v>
      </c>
      <c r="Y159" s="49">
        <f t="shared" si="43"/>
        <v>-0.00641923724818128</v>
      </c>
      <c r="AC159" s="58">
        <f t="shared" si="32"/>
        <v>108.771</v>
      </c>
      <c r="AD159">
        <f t="shared" si="44"/>
        <v>6.5</v>
      </c>
      <c r="AE159" s="58">
        <f t="shared" si="34"/>
        <v>0</v>
      </c>
      <c r="AF159" s="34">
        <f t="shared" si="35"/>
        <v>0</v>
      </c>
      <c r="AG159" s="58">
        <f t="shared" si="36"/>
        <v>0</v>
      </c>
      <c r="AH159" s="58">
        <f t="shared" si="33"/>
        <v>0</v>
      </c>
      <c r="AI159" s="64">
        <f t="shared" si="37"/>
        <v>-282.159969248318</v>
      </c>
      <c r="AJ159" s="65"/>
      <c r="AL159" s="58">
        <f t="shared" si="38"/>
        <v>250</v>
      </c>
      <c r="AM159" s="58">
        <f t="shared" si="39"/>
        <v>141.229</v>
      </c>
      <c r="AN159" s="58">
        <f t="shared" si="31"/>
        <v>0</v>
      </c>
      <c r="AO159" s="58">
        <f t="shared" si="45"/>
        <v>257.220909497659</v>
      </c>
      <c r="AP159" s="58">
        <f t="shared" si="40"/>
        <v>757.459489526448</v>
      </c>
      <c r="AQ159" s="58">
        <f t="shared" si="41"/>
        <v>108.771</v>
      </c>
      <c r="AR159" s="58">
        <f t="shared" si="42"/>
        <v>0</v>
      </c>
    </row>
    <row r="160" spans="1:44">
      <c r="A160" s="35" t="s">
        <v>422</v>
      </c>
      <c r="B160" s="32">
        <v>9.47</v>
      </c>
      <c r="C160" s="34">
        <v>641.025641025641</v>
      </c>
      <c r="D160" s="34">
        <v>531.16250971251</v>
      </c>
      <c r="E160" s="34">
        <v>388.500388500388</v>
      </c>
      <c r="F160" s="34">
        <v>394.308000226109</v>
      </c>
      <c r="G160" s="34">
        <v>284.444868912978</v>
      </c>
      <c r="H160" s="34">
        <v>108.7645</v>
      </c>
      <c r="I160" s="34">
        <v>108.7645</v>
      </c>
      <c r="J160" s="51">
        <v>984.642568834509</v>
      </c>
      <c r="K160" s="49">
        <v>1.49964534908758</v>
      </c>
      <c r="L160" s="49">
        <v>4.64222340102725</v>
      </c>
      <c r="M160" s="49">
        <v>4.68462773103828</v>
      </c>
      <c r="N160" s="52">
        <v>0.243458209305486</v>
      </c>
      <c r="O160">
        <v>9.2</v>
      </c>
      <c r="P160">
        <v>5.3</v>
      </c>
      <c r="Q160" s="57">
        <v>1.7865</v>
      </c>
      <c r="R160" s="57">
        <v>0.785398163397448</v>
      </c>
      <c r="S160" s="34">
        <v>156.812175839343</v>
      </c>
      <c r="T160" s="34">
        <v>700.603321936479</v>
      </c>
      <c r="U160" s="34">
        <v>104.566173552135</v>
      </c>
      <c r="V160" s="34">
        <v>2720.23790534096</v>
      </c>
      <c r="W160" s="34">
        <v>141.2355</v>
      </c>
      <c r="Y160" s="49">
        <f t="shared" si="43"/>
        <v>-0.00555845019478696</v>
      </c>
      <c r="AC160" s="58">
        <f t="shared" si="32"/>
        <v>108.7645</v>
      </c>
      <c r="AD160">
        <f t="shared" si="44"/>
        <v>6.5</v>
      </c>
      <c r="AE160" s="58">
        <f t="shared" si="34"/>
        <v>0</v>
      </c>
      <c r="AF160" s="34">
        <f t="shared" si="35"/>
        <v>0</v>
      </c>
      <c r="AG160" s="58">
        <f t="shared" si="36"/>
        <v>0</v>
      </c>
      <c r="AH160" s="58">
        <f t="shared" si="33"/>
        <v>0</v>
      </c>
      <c r="AI160" s="64">
        <f t="shared" si="37"/>
        <v>-284.444868912978</v>
      </c>
      <c r="AJ160" s="65"/>
      <c r="AL160" s="58">
        <f t="shared" si="38"/>
        <v>250</v>
      </c>
      <c r="AM160" s="58">
        <f t="shared" si="39"/>
        <v>141.2355</v>
      </c>
      <c r="AN160" s="58">
        <f t="shared" si="31"/>
        <v>0</v>
      </c>
      <c r="AO160" s="58">
        <f t="shared" si="45"/>
        <v>277.120129950171</v>
      </c>
      <c r="AP160" s="58">
        <f t="shared" si="40"/>
        <v>777.358709978959</v>
      </c>
      <c r="AQ160" s="58">
        <f t="shared" si="41"/>
        <v>108.7645</v>
      </c>
      <c r="AR160" s="58">
        <f t="shared" si="42"/>
        <v>0</v>
      </c>
    </row>
    <row r="161" spans="1:44">
      <c r="A161" s="35" t="s">
        <v>423</v>
      </c>
      <c r="B161" s="32">
        <v>9.04</v>
      </c>
      <c r="C161" s="34">
        <v>641.025641025641</v>
      </c>
      <c r="D161" s="34">
        <v>531.451398601399</v>
      </c>
      <c r="E161" s="34">
        <v>388.500388500388</v>
      </c>
      <c r="F161" s="34">
        <v>396.365890703218</v>
      </c>
      <c r="G161" s="34">
        <v>286.791648278975</v>
      </c>
      <c r="H161" s="34">
        <v>108.4785</v>
      </c>
      <c r="I161" s="34">
        <v>108.4785</v>
      </c>
      <c r="J161" s="51">
        <v>1015.32727374114</v>
      </c>
      <c r="K161" s="49">
        <v>1.56208212478277</v>
      </c>
      <c r="L161" s="49">
        <v>4.69039539636763</v>
      </c>
      <c r="M161" s="49">
        <v>4.73277178875117</v>
      </c>
      <c r="N161" s="52">
        <v>0.283439492514667</v>
      </c>
      <c r="O161">
        <v>7.8</v>
      </c>
      <c r="P161">
        <v>5.8</v>
      </c>
      <c r="Q161" s="57">
        <v>1.7775</v>
      </c>
      <c r="R161" s="57">
        <v>0.785398163397448</v>
      </c>
      <c r="S161" s="34">
        <v>163.813751541281</v>
      </c>
      <c r="T161" s="34">
        <v>668.895263024543</v>
      </c>
      <c r="U161" s="34">
        <v>104.868847125475</v>
      </c>
      <c r="V161" s="34">
        <v>2734.76495775558</v>
      </c>
      <c r="W161" s="34">
        <v>141.5215</v>
      </c>
      <c r="Y161" s="49">
        <f t="shared" si="43"/>
        <v>-0.00576766532935657</v>
      </c>
      <c r="AC161" s="58">
        <f t="shared" si="32"/>
        <v>108.4785</v>
      </c>
      <c r="AD161">
        <f t="shared" si="44"/>
        <v>6.5</v>
      </c>
      <c r="AE161" s="58">
        <f t="shared" si="34"/>
        <v>0</v>
      </c>
      <c r="AF161" s="34">
        <f t="shared" si="35"/>
        <v>0</v>
      </c>
      <c r="AG161" s="58">
        <f t="shared" si="36"/>
        <v>0</v>
      </c>
      <c r="AH161" s="58">
        <f t="shared" si="33"/>
        <v>0</v>
      </c>
      <c r="AI161" s="64">
        <f t="shared" si="37"/>
        <v>-286.791648278975</v>
      </c>
      <c r="AJ161" s="65"/>
      <c r="AL161" s="58">
        <f t="shared" si="38"/>
        <v>250</v>
      </c>
      <c r="AM161" s="58">
        <f t="shared" si="39"/>
        <v>141.5215</v>
      </c>
      <c r="AN161" s="58">
        <f t="shared" si="31"/>
        <v>0</v>
      </c>
      <c r="AO161" s="58">
        <f t="shared" si="45"/>
        <v>296.96275430042</v>
      </c>
      <c r="AP161" s="58">
        <f t="shared" si="40"/>
        <v>797.201334329209</v>
      </c>
      <c r="AQ161" s="58">
        <f t="shared" si="41"/>
        <v>108.4785</v>
      </c>
      <c r="AR161" s="58">
        <f t="shared" si="42"/>
        <v>0</v>
      </c>
    </row>
    <row r="162" spans="1:44">
      <c r="A162" s="35" t="s">
        <v>424</v>
      </c>
      <c r="B162" s="32">
        <v>8.9</v>
      </c>
      <c r="C162" s="34">
        <v>641.025641025641</v>
      </c>
      <c r="D162" s="34">
        <v>531.648368298368</v>
      </c>
      <c r="E162" s="34">
        <v>388.500388500388</v>
      </c>
      <c r="F162" s="34">
        <v>398.580195755524</v>
      </c>
      <c r="G162" s="34">
        <v>289.202923028251</v>
      </c>
      <c r="H162" s="34">
        <v>108.2835</v>
      </c>
      <c r="I162" s="34">
        <v>108.2835</v>
      </c>
      <c r="J162" s="51">
        <v>1046.25714771274</v>
      </c>
      <c r="K162" s="49">
        <v>1.58622040661116</v>
      </c>
      <c r="L162" s="49">
        <v>4.73985871499371</v>
      </c>
      <c r="M162" s="49">
        <v>4.78110726541758</v>
      </c>
      <c r="N162" s="52">
        <v>0.29823234965869</v>
      </c>
      <c r="O162">
        <v>7.3</v>
      </c>
      <c r="P162">
        <v>6</v>
      </c>
      <c r="Q162" s="57">
        <v>1.7685</v>
      </c>
      <c r="R162" s="57">
        <v>0.785398163397448</v>
      </c>
      <c r="S162" s="34">
        <v>166.838082321949</v>
      </c>
      <c r="T162" s="34">
        <v>655.589366678325</v>
      </c>
      <c r="U162" s="34">
        <v>105.179634322311</v>
      </c>
      <c r="V162" s="34">
        <v>2749.60951225617</v>
      </c>
      <c r="W162" s="34">
        <v>141.7165</v>
      </c>
      <c r="Y162" s="49">
        <f t="shared" si="43"/>
        <v>-0.00708692624254237</v>
      </c>
      <c r="AC162" s="58">
        <f t="shared" si="32"/>
        <v>108.2835</v>
      </c>
      <c r="AD162">
        <f t="shared" si="44"/>
        <v>6.5</v>
      </c>
      <c r="AE162" s="58">
        <f t="shared" si="34"/>
        <v>0</v>
      </c>
      <c r="AF162" s="34">
        <f t="shared" si="35"/>
        <v>0</v>
      </c>
      <c r="AG162" s="58">
        <f t="shared" si="36"/>
        <v>0</v>
      </c>
      <c r="AH162" s="58">
        <f t="shared" si="33"/>
        <v>0</v>
      </c>
      <c r="AI162" s="64">
        <f t="shared" si="37"/>
        <v>-289.202923028251</v>
      </c>
      <c r="AJ162" s="65"/>
      <c r="AL162" s="58">
        <f t="shared" si="38"/>
        <v>250</v>
      </c>
      <c r="AM162" s="58">
        <f t="shared" si="39"/>
        <v>141.7165</v>
      </c>
      <c r="AN162" s="58">
        <f t="shared" si="31"/>
        <v>0</v>
      </c>
      <c r="AO162" s="58">
        <f t="shared" si="45"/>
        <v>316.735415528918</v>
      </c>
      <c r="AP162" s="58">
        <f t="shared" si="40"/>
        <v>816.973995557706</v>
      </c>
      <c r="AQ162" s="58">
        <f t="shared" si="41"/>
        <v>108.2835</v>
      </c>
      <c r="AR162" s="58">
        <f t="shared" si="42"/>
        <v>0</v>
      </c>
    </row>
    <row r="163" s="1" customFormat="1" spans="1:44">
      <c r="A163" s="36" t="s">
        <v>425</v>
      </c>
      <c r="B163" s="37">
        <v>8.74</v>
      </c>
      <c r="C163" s="33">
        <v>641.025641025641</v>
      </c>
      <c r="D163" s="33">
        <v>532.61351981352</v>
      </c>
      <c r="E163" s="33">
        <v>388.500388500388</v>
      </c>
      <c r="F163" s="33">
        <v>397.358491224071</v>
      </c>
      <c r="G163" s="33">
        <v>288.94637001195</v>
      </c>
      <c r="H163" s="33">
        <v>107.328</v>
      </c>
      <c r="I163" s="33">
        <v>107.328</v>
      </c>
      <c r="J163" s="53">
        <v>1077.14281549317</v>
      </c>
      <c r="K163" s="55">
        <v>1.60487033404971</v>
      </c>
      <c r="L163" s="55">
        <v>4.7767973589179</v>
      </c>
      <c r="M163" s="55">
        <v>4.82918426991422</v>
      </c>
      <c r="N163" s="56">
        <v>0.313174618244293</v>
      </c>
      <c r="O163" s="1">
        <v>6.8</v>
      </c>
      <c r="P163" s="1">
        <v>6.2</v>
      </c>
      <c r="Q163" s="75">
        <v>1.755</v>
      </c>
      <c r="R163" s="75">
        <v>0.781471172580461</v>
      </c>
      <c r="S163" s="33">
        <v>169.300037544228</v>
      </c>
      <c r="T163" s="33">
        <v>640.354974426983</v>
      </c>
      <c r="U163" s="33">
        <v>105.491411955394</v>
      </c>
      <c r="V163" s="33">
        <v>2739.05111948003</v>
      </c>
      <c r="W163" s="33">
        <v>142.672</v>
      </c>
      <c r="Y163" s="55">
        <f t="shared" si="43"/>
        <v>0.00430990649968166</v>
      </c>
      <c r="AC163" s="58">
        <f t="shared" si="32"/>
        <v>107.328</v>
      </c>
      <c r="AD163" s="1">
        <f t="shared" si="44"/>
        <v>6.5</v>
      </c>
      <c r="AE163" s="58">
        <f t="shared" si="34"/>
        <v>0</v>
      </c>
      <c r="AF163" s="33">
        <f t="shared" si="35"/>
        <v>0</v>
      </c>
      <c r="AG163" s="58">
        <f t="shared" si="36"/>
        <v>0</v>
      </c>
      <c r="AH163" s="58">
        <f t="shared" si="33"/>
        <v>0</v>
      </c>
      <c r="AI163" s="66">
        <f t="shared" si="37"/>
        <v>-288.94637001195</v>
      </c>
      <c r="AJ163" s="65"/>
      <c r="AL163" s="58">
        <f t="shared" si="38"/>
        <v>250</v>
      </c>
      <c r="AM163" s="58">
        <f t="shared" si="39"/>
        <v>142.672</v>
      </c>
      <c r="AN163" s="58">
        <f t="shared" si="31"/>
        <v>0</v>
      </c>
      <c r="AO163" s="58">
        <f t="shared" si="45"/>
        <v>336.552538451273</v>
      </c>
      <c r="AP163" s="58">
        <f t="shared" si="40"/>
        <v>836.791118480062</v>
      </c>
      <c r="AQ163" s="58">
        <f t="shared" si="41"/>
        <v>107.328</v>
      </c>
      <c r="AR163" s="58">
        <f t="shared" si="42"/>
        <v>0</v>
      </c>
    </row>
    <row r="164" spans="1:44">
      <c r="A164" s="35" t="s">
        <v>426</v>
      </c>
      <c r="B164" s="32">
        <v>8.19</v>
      </c>
      <c r="C164" s="34">
        <v>532.690110596117</v>
      </c>
      <c r="D164" s="34">
        <v>427.56738332339</v>
      </c>
      <c r="E164" s="34">
        <v>388.500388500388</v>
      </c>
      <c r="F164" s="34">
        <v>396.586499868626</v>
      </c>
      <c r="G164" s="34">
        <v>291.463772595899</v>
      </c>
      <c r="H164" s="34">
        <v>104.0715</v>
      </c>
      <c r="I164" s="34">
        <v>104.0715</v>
      </c>
      <c r="J164" s="51">
        <v>1108.28458076263</v>
      </c>
      <c r="K164" s="49">
        <v>1.76524535276103</v>
      </c>
      <c r="L164" s="49">
        <v>4.82882772124783</v>
      </c>
      <c r="M164" s="49">
        <v>4.87747242881338</v>
      </c>
      <c r="N164" s="52">
        <v>0.385731152747846</v>
      </c>
      <c r="O164">
        <v>4.4</v>
      </c>
      <c r="P164">
        <v>7.3</v>
      </c>
      <c r="Q164" s="57">
        <v>1.746</v>
      </c>
      <c r="R164" s="57">
        <v>0.781471172580461</v>
      </c>
      <c r="S164" s="34">
        <v>186.793041718771</v>
      </c>
      <c r="T164" s="34">
        <v>562.776462685353</v>
      </c>
      <c r="U164" s="34">
        <v>105.817042048352</v>
      </c>
      <c r="V164" s="34">
        <v>2754.41239855031</v>
      </c>
      <c r="W164" s="34">
        <v>145.9285</v>
      </c>
      <c r="Y164" s="49">
        <f t="shared" si="43"/>
        <v>0.000356548666392342</v>
      </c>
      <c r="AC164" s="58">
        <f t="shared" si="32"/>
        <v>104.0715</v>
      </c>
      <c r="AD164">
        <f t="shared" si="44"/>
        <v>6.5</v>
      </c>
      <c r="AE164" s="58">
        <f t="shared" si="34"/>
        <v>0</v>
      </c>
      <c r="AF164" s="34">
        <f t="shared" si="35"/>
        <v>0</v>
      </c>
      <c r="AG164" s="58">
        <f t="shared" si="36"/>
        <v>0</v>
      </c>
      <c r="AH164" s="58">
        <f t="shared" si="33"/>
        <v>0</v>
      </c>
      <c r="AI164" s="64">
        <f t="shared" si="37"/>
        <v>-291.463772595899</v>
      </c>
      <c r="AJ164" s="65"/>
      <c r="AL164" s="58">
        <f t="shared" si="38"/>
        <v>250</v>
      </c>
      <c r="AM164" s="58">
        <f t="shared" si="39"/>
        <v>145.9285</v>
      </c>
      <c r="AN164" s="58">
        <f t="shared" si="31"/>
        <v>0</v>
      </c>
      <c r="AO164" s="58">
        <f t="shared" si="45"/>
        <v>356.759050759017</v>
      </c>
      <c r="AP164" s="58">
        <f t="shared" si="40"/>
        <v>856.997630787805</v>
      </c>
      <c r="AQ164" s="58">
        <f t="shared" si="41"/>
        <v>104.0715</v>
      </c>
      <c r="AR164" s="58">
        <f t="shared" si="42"/>
        <v>0</v>
      </c>
    </row>
    <row r="165" spans="1:44">
      <c r="A165" s="35" t="s">
        <v>427</v>
      </c>
      <c r="B165" s="32">
        <v>7.71</v>
      </c>
      <c r="C165" s="34">
        <v>439.849286402643</v>
      </c>
      <c r="D165" s="34">
        <v>335.796761150118</v>
      </c>
      <c r="E165" s="34">
        <v>335.796761150118</v>
      </c>
      <c r="F165" s="34">
        <v>398.106038672127</v>
      </c>
      <c r="G165" s="34">
        <v>294.053513419602</v>
      </c>
      <c r="H165" s="34">
        <v>103.012</v>
      </c>
      <c r="I165" s="34">
        <v>103.012</v>
      </c>
      <c r="J165" s="51">
        <v>1139.6899090926</v>
      </c>
      <c r="K165" s="49">
        <v>1.9288568525138</v>
      </c>
      <c r="L165" s="49">
        <v>4.88231168247759</v>
      </c>
      <c r="M165" s="49">
        <v>4.92598266506201</v>
      </c>
      <c r="N165" s="52">
        <v>0.467011562871032</v>
      </c>
      <c r="O165">
        <v>1.7</v>
      </c>
      <c r="P165">
        <v>8.5</v>
      </c>
      <c r="Q165" s="57">
        <v>1.737</v>
      </c>
      <c r="R165" s="57">
        <v>0.781471172580461</v>
      </c>
      <c r="S165" s="34">
        <v>204.751567883313</v>
      </c>
      <c r="T165" s="34">
        <v>508.189150042672</v>
      </c>
      <c r="U165" s="34">
        <v>106.151769436114</v>
      </c>
      <c r="V165" s="34">
        <v>2770.12352202547</v>
      </c>
      <c r="W165" s="34">
        <v>146.988</v>
      </c>
      <c r="Y165" s="49">
        <f t="shared" si="43"/>
        <v>-0.00483925366421278</v>
      </c>
      <c r="AC165" s="58">
        <f t="shared" si="32"/>
        <v>103.012</v>
      </c>
      <c r="AD165">
        <f t="shared" si="44"/>
        <v>6.5</v>
      </c>
      <c r="AE165" s="58">
        <f t="shared" si="34"/>
        <v>0</v>
      </c>
      <c r="AF165" s="34">
        <f t="shared" si="35"/>
        <v>0</v>
      </c>
      <c r="AG165" s="58">
        <f t="shared" si="36"/>
        <v>0</v>
      </c>
      <c r="AH165" s="58">
        <f t="shared" si="33"/>
        <v>0</v>
      </c>
      <c r="AI165" s="64">
        <f t="shared" si="37"/>
        <v>-294.053513419602</v>
      </c>
      <c r="AJ165" s="65"/>
      <c r="AL165" s="58">
        <f t="shared" si="38"/>
        <v>250</v>
      </c>
      <c r="AM165" s="58">
        <f t="shared" si="39"/>
        <v>146.988</v>
      </c>
      <c r="AN165" s="58">
        <f t="shared" si="31"/>
        <v>0</v>
      </c>
      <c r="AO165" s="58">
        <f t="shared" si="45"/>
        <v>377.023455505222</v>
      </c>
      <c r="AP165" s="58">
        <f t="shared" si="40"/>
        <v>877.26203553401</v>
      </c>
      <c r="AQ165" s="58">
        <f t="shared" si="41"/>
        <v>103.012</v>
      </c>
      <c r="AR165" s="58">
        <f t="shared" si="42"/>
        <v>0</v>
      </c>
    </row>
    <row r="166" spans="1:44">
      <c r="A166" s="35" t="s">
        <v>428</v>
      </c>
      <c r="B166" s="32">
        <v>7.61</v>
      </c>
      <c r="C166" s="34">
        <v>421.898011921333</v>
      </c>
      <c r="D166" s="34">
        <v>318.337910911232</v>
      </c>
      <c r="E166" s="34">
        <v>318.337910911232</v>
      </c>
      <c r="F166" s="34">
        <v>401.75181904169</v>
      </c>
      <c r="G166" s="34">
        <v>298.191718031589</v>
      </c>
      <c r="H166" s="34">
        <v>102.5245</v>
      </c>
      <c r="I166" s="34">
        <v>102.5245</v>
      </c>
      <c r="J166" s="51">
        <v>1171.52617081804</v>
      </c>
      <c r="K166" s="49">
        <v>1.94525525732898</v>
      </c>
      <c r="L166" s="49">
        <v>4.92393604920407</v>
      </c>
      <c r="M166" s="49">
        <v>4.97497132972421</v>
      </c>
      <c r="N166" s="52">
        <v>0.49348368046718</v>
      </c>
      <c r="O166">
        <v>0.8</v>
      </c>
      <c r="P166">
        <v>8.7</v>
      </c>
      <c r="Q166" s="57">
        <v>1.737</v>
      </c>
      <c r="R166" s="57">
        <v>0.785398163397448</v>
      </c>
      <c r="S166" s="34">
        <v>206.851103301297</v>
      </c>
      <c r="T166" s="34">
        <v>500.650464789915</v>
      </c>
      <c r="U166" s="34">
        <v>106.336226324006</v>
      </c>
      <c r="V166" s="34">
        <v>2804.2345336104</v>
      </c>
      <c r="W166" s="34">
        <v>147.4755</v>
      </c>
      <c r="Y166" s="49">
        <f t="shared" si="43"/>
        <v>0.00204661585794419</v>
      </c>
      <c r="AC166" s="58">
        <f t="shared" si="32"/>
        <v>102.5245</v>
      </c>
      <c r="AD166">
        <f t="shared" si="44"/>
        <v>6.5</v>
      </c>
      <c r="AE166" s="58">
        <f t="shared" si="34"/>
        <v>0</v>
      </c>
      <c r="AF166" s="34">
        <f t="shared" si="35"/>
        <v>0</v>
      </c>
      <c r="AG166" s="58">
        <f t="shared" si="36"/>
        <v>0</v>
      </c>
      <c r="AH166" s="58">
        <f t="shared" si="33"/>
        <v>0</v>
      </c>
      <c r="AI166" s="64">
        <f t="shared" si="37"/>
        <v>-298.191718031589</v>
      </c>
      <c r="AJ166" s="65"/>
      <c r="AL166" s="58">
        <f t="shared" si="38"/>
        <v>250</v>
      </c>
      <c r="AM166" s="58">
        <f t="shared" si="39"/>
        <v>147.4755</v>
      </c>
      <c r="AN166" s="58">
        <f t="shared" si="31"/>
        <v>0</v>
      </c>
      <c r="AO166" s="58">
        <f t="shared" si="45"/>
        <v>397.259663227696</v>
      </c>
      <c r="AP166" s="58">
        <f t="shared" si="40"/>
        <v>897.498243256484</v>
      </c>
      <c r="AQ166" s="58">
        <f t="shared" si="41"/>
        <v>102.5245</v>
      </c>
      <c r="AR166" s="58">
        <f t="shared" si="42"/>
        <v>0</v>
      </c>
    </row>
    <row r="167" s="1" customFormat="1" spans="1:44">
      <c r="A167" s="36" t="s">
        <v>429</v>
      </c>
      <c r="B167" s="37">
        <v>7.26</v>
      </c>
      <c r="C167" s="33">
        <v>362.695277867009</v>
      </c>
      <c r="D167" s="33">
        <v>259.325580897312</v>
      </c>
      <c r="E167" s="33">
        <v>259.325580897312</v>
      </c>
      <c r="F167" s="33">
        <v>362.695277867009</v>
      </c>
      <c r="G167" s="33">
        <v>259.325580897312</v>
      </c>
      <c r="H167" s="33">
        <v>102.336</v>
      </c>
      <c r="I167" s="33">
        <v>102.336</v>
      </c>
      <c r="J167" s="53">
        <v>1199.13408298926</v>
      </c>
      <c r="K167" s="55">
        <v>1.84513206987723</v>
      </c>
      <c r="L167" s="55">
        <v>4.97028554786642</v>
      </c>
      <c r="M167" s="55">
        <v>5.01730400527956</v>
      </c>
      <c r="N167" s="56">
        <v>0.5173235204864</v>
      </c>
      <c r="O167" s="1">
        <v>0</v>
      </c>
      <c r="P167" s="1">
        <v>8.8</v>
      </c>
      <c r="Q167" s="75">
        <v>1.5885</v>
      </c>
      <c r="R167" s="75">
        <v>0.706858347057703</v>
      </c>
      <c r="S167" s="33">
        <v>199.605831524057</v>
      </c>
      <c r="T167" s="33">
        <v>517.869123263758</v>
      </c>
      <c r="U167" s="33">
        <v>108.179698777518</v>
      </c>
      <c r="V167" s="33">
        <v>2406.66275850034</v>
      </c>
      <c r="W167" s="33">
        <v>147.664</v>
      </c>
      <c r="Y167" s="55">
        <f t="shared" si="43"/>
        <v>0.00468578185779389</v>
      </c>
      <c r="AC167" s="58">
        <f t="shared" si="32"/>
        <v>102.336</v>
      </c>
      <c r="AD167" s="1">
        <f t="shared" si="44"/>
        <v>6.5</v>
      </c>
      <c r="AE167" s="58">
        <f t="shared" si="34"/>
        <v>0</v>
      </c>
      <c r="AF167" s="33">
        <f t="shared" si="35"/>
        <v>0</v>
      </c>
      <c r="AG167" s="58">
        <f t="shared" si="36"/>
        <v>0</v>
      </c>
      <c r="AH167" s="58">
        <f t="shared" si="33"/>
        <v>0</v>
      </c>
      <c r="AI167" s="66">
        <f t="shared" si="37"/>
        <v>-259.325580897312</v>
      </c>
      <c r="AJ167" s="65"/>
      <c r="AL167" s="58">
        <f t="shared" si="38"/>
        <v>250</v>
      </c>
      <c r="AM167" s="58">
        <f t="shared" si="39"/>
        <v>147.664</v>
      </c>
      <c r="AN167" s="58">
        <f t="shared" si="31"/>
        <v>0</v>
      </c>
      <c r="AO167" s="58">
        <f t="shared" si="45"/>
        <v>417.422964911557</v>
      </c>
      <c r="AP167" s="58">
        <f t="shared" si="40"/>
        <v>917.661544940346</v>
      </c>
      <c r="AQ167" s="58">
        <f t="shared" si="41"/>
        <v>102.336</v>
      </c>
      <c r="AR167" s="58">
        <f t="shared" si="42"/>
        <v>0</v>
      </c>
    </row>
    <row r="168" spans="1:44">
      <c r="A168" s="35" t="s">
        <v>430</v>
      </c>
      <c r="B168" s="32">
        <v>6.65</v>
      </c>
      <c r="C168" s="34">
        <v>272.364865209388</v>
      </c>
      <c r="D168" s="34">
        <v>168.883552078075</v>
      </c>
      <c r="E168" s="34">
        <v>168.883552078075</v>
      </c>
      <c r="F168" s="34">
        <v>272.364865209388</v>
      </c>
      <c r="G168" s="34">
        <v>168.883552078075</v>
      </c>
      <c r="H168" s="34">
        <v>102.4465</v>
      </c>
      <c r="I168" s="34">
        <v>102.4465</v>
      </c>
      <c r="J168" s="51">
        <v>1216.92843277793</v>
      </c>
      <c r="K168" s="49">
        <v>1.61688926095657</v>
      </c>
      <c r="L168" s="49">
        <v>5.01721643872568</v>
      </c>
      <c r="M168" s="49">
        <v>5.04451665497186</v>
      </c>
      <c r="N168" s="52">
        <v>0.5173235204864</v>
      </c>
      <c r="O168">
        <v>0</v>
      </c>
      <c r="P168">
        <v>8.8</v>
      </c>
      <c r="Q168" s="57">
        <v>1.1565</v>
      </c>
      <c r="R168" s="57">
        <v>0.494800842940392</v>
      </c>
      <c r="S168" s="34">
        <v>182.834542649447</v>
      </c>
      <c r="T168" s="34">
        <v>565.983383838581</v>
      </c>
      <c r="U168" s="34">
        <v>113.077962148923</v>
      </c>
      <c r="V168" s="34">
        <v>1527.82537414356</v>
      </c>
      <c r="W168" s="34">
        <v>147.5535</v>
      </c>
      <c r="Y168" s="49">
        <f t="shared" si="43"/>
        <v>8.75665538773163e-5</v>
      </c>
      <c r="AC168" s="58">
        <f t="shared" si="32"/>
        <v>102.4465</v>
      </c>
      <c r="AD168">
        <f t="shared" si="44"/>
        <v>6.5</v>
      </c>
      <c r="AE168" s="58">
        <f t="shared" si="34"/>
        <v>0</v>
      </c>
      <c r="AF168" s="34">
        <f t="shared" si="35"/>
        <v>0</v>
      </c>
      <c r="AG168" s="58">
        <f t="shared" si="36"/>
        <v>0</v>
      </c>
      <c r="AH168" s="58">
        <f t="shared" si="33"/>
        <v>0</v>
      </c>
      <c r="AI168" s="64">
        <f t="shared" si="37"/>
        <v>-168.883552078075</v>
      </c>
      <c r="AJ168" s="65"/>
      <c r="AL168" s="58">
        <f t="shared" si="38"/>
        <v>250</v>
      </c>
      <c r="AM168" s="58">
        <f t="shared" si="39"/>
        <v>147.5535</v>
      </c>
      <c r="AN168" s="58">
        <f t="shared" si="31"/>
        <v>0</v>
      </c>
      <c r="AO168" s="58">
        <f t="shared" si="45"/>
        <v>437.468875087</v>
      </c>
      <c r="AP168" s="58">
        <f t="shared" si="40"/>
        <v>937.707455115788</v>
      </c>
      <c r="AQ168" s="58">
        <f t="shared" si="41"/>
        <v>102.4465</v>
      </c>
      <c r="AR168" s="58">
        <f t="shared" si="42"/>
        <v>0</v>
      </c>
    </row>
    <row r="169" spans="1:44">
      <c r="A169" s="35" t="s">
        <v>431</v>
      </c>
      <c r="B169" s="32">
        <v>5.92</v>
      </c>
      <c r="C169" s="34">
        <v>184.046102621368</v>
      </c>
      <c r="D169" s="34">
        <v>78.1486278738929</v>
      </c>
      <c r="E169" s="34">
        <v>78.1486278738929</v>
      </c>
      <c r="F169" s="34">
        <v>184.046102621368</v>
      </c>
      <c r="G169" s="34">
        <v>78.1486278738929</v>
      </c>
      <c r="H169" s="34">
        <v>104.8385</v>
      </c>
      <c r="I169" s="34">
        <v>104.8385</v>
      </c>
      <c r="J169" s="51">
        <v>1224.88296615202</v>
      </c>
      <c r="K169" s="49">
        <v>1.36058137533518</v>
      </c>
      <c r="L169" s="49">
        <v>5.04202082918544</v>
      </c>
      <c r="M169" s="49">
        <v>5.05666327644363</v>
      </c>
      <c r="N169" s="52">
        <v>0.5173235204864</v>
      </c>
      <c r="O169">
        <v>0</v>
      </c>
      <c r="P169">
        <v>8.8</v>
      </c>
      <c r="Q169" s="57">
        <v>0.558</v>
      </c>
      <c r="R169" s="57">
        <v>0.231692458202247</v>
      </c>
      <c r="S169" s="34">
        <v>162.763983832289</v>
      </c>
      <c r="T169" s="34">
        <v>650.619825431348</v>
      </c>
      <c r="U169" s="34">
        <v>119.628260964687</v>
      </c>
      <c r="V169" s="34">
        <v>669.752248320244</v>
      </c>
      <c r="W169" s="34">
        <v>145.1615</v>
      </c>
      <c r="Y169" s="49">
        <f t="shared" si="43"/>
        <v>0.00249582578642649</v>
      </c>
      <c r="AC169" s="58">
        <f t="shared" si="32"/>
        <v>104.8385</v>
      </c>
      <c r="AD169">
        <f t="shared" si="44"/>
        <v>6.5</v>
      </c>
      <c r="AE169" s="58">
        <f t="shared" si="34"/>
        <v>0</v>
      </c>
      <c r="AF169" s="34">
        <f t="shared" si="35"/>
        <v>0</v>
      </c>
      <c r="AG169" s="58">
        <f t="shared" si="36"/>
        <v>0</v>
      </c>
      <c r="AH169" s="58">
        <f t="shared" si="33"/>
        <v>0</v>
      </c>
      <c r="AI169" s="64">
        <f t="shared" si="37"/>
        <v>-78.1486278738929</v>
      </c>
      <c r="AJ169" s="65"/>
      <c r="AL169" s="58">
        <f t="shared" si="38"/>
        <v>182.205641595154</v>
      </c>
      <c r="AM169" s="58">
        <f t="shared" si="39"/>
        <v>77.3671415951539</v>
      </c>
      <c r="AN169" s="58">
        <f t="shared" si="31"/>
        <v>0</v>
      </c>
      <c r="AO169" s="58">
        <f t="shared" si="45"/>
        <v>446.886601950838</v>
      </c>
      <c r="AP169" s="58">
        <f t="shared" si="40"/>
        <v>947.125181979626</v>
      </c>
      <c r="AQ169" s="58">
        <f t="shared" si="41"/>
        <v>104.8385</v>
      </c>
      <c r="AR169" s="58">
        <f t="shared" si="42"/>
        <v>0</v>
      </c>
    </row>
    <row r="170" spans="1:44">
      <c r="A170" s="35" t="s">
        <v>432</v>
      </c>
      <c r="B170" s="32">
        <v>5.16</v>
      </c>
      <c r="C170" s="34">
        <v>112.572566655959</v>
      </c>
      <c r="D170" s="34">
        <v>7.18721312060536</v>
      </c>
      <c r="E170" s="34">
        <v>7.18721312060536</v>
      </c>
      <c r="F170" s="34">
        <v>112.572566655959</v>
      </c>
      <c r="G170" s="34">
        <v>7.18721312060536</v>
      </c>
      <c r="H170" s="34">
        <v>104.3315</v>
      </c>
      <c r="I170" s="34">
        <v>104.3315</v>
      </c>
      <c r="J170" s="51">
        <v>1225.14542918067</v>
      </c>
      <c r="K170" s="49">
        <v>1.14488927917796</v>
      </c>
      <c r="L170" s="49">
        <v>5.04939431937372</v>
      </c>
      <c r="M170" s="49">
        <v>5.05706386922787</v>
      </c>
      <c r="N170" s="52">
        <v>0.5173235204864</v>
      </c>
      <c r="O170">
        <v>0</v>
      </c>
      <c r="P170">
        <v>8.8</v>
      </c>
      <c r="Q170" s="57">
        <v>0.162</v>
      </c>
      <c r="R170" s="57">
        <v>0.0667588438887831</v>
      </c>
      <c r="S170" s="34">
        <v>141.868607529495</v>
      </c>
      <c r="T170" s="34">
        <v>742.837724078199</v>
      </c>
      <c r="U170" s="34">
        <v>123.914696477339</v>
      </c>
      <c r="V170" s="34">
        <v>189.939356099908</v>
      </c>
      <c r="W170" s="34">
        <v>133.555782049743</v>
      </c>
      <c r="Y170" s="49">
        <f t="shared" si="43"/>
        <v>0.00726895706990849</v>
      </c>
      <c r="AC170" s="58">
        <f t="shared" si="32"/>
        <v>104.3315</v>
      </c>
      <c r="AD170">
        <f t="shared" si="44"/>
        <v>6.5</v>
      </c>
      <c r="AE170" s="58">
        <f t="shared" si="34"/>
        <v>0</v>
      </c>
      <c r="AF170" s="34">
        <f t="shared" si="35"/>
        <v>0</v>
      </c>
      <c r="AG170" s="58">
        <f t="shared" si="36"/>
        <v>0</v>
      </c>
      <c r="AH170" s="58">
        <f t="shared" si="33"/>
        <v>0</v>
      </c>
      <c r="AI170" s="64">
        <f t="shared" si="37"/>
        <v>-7.18721312060536</v>
      </c>
      <c r="AJ170" s="65"/>
      <c r="AL170" s="58">
        <f t="shared" si="38"/>
        <v>111.446840989399</v>
      </c>
      <c r="AM170" s="58">
        <f t="shared" si="39"/>
        <v>7.1153409893993</v>
      </c>
      <c r="AN170" s="58">
        <f t="shared" si="31"/>
        <v>0</v>
      </c>
      <c r="AO170" s="58">
        <f t="shared" si="45"/>
        <v>445.719470089493</v>
      </c>
      <c r="AP170" s="58">
        <f t="shared" si="40"/>
        <v>945.958050118282</v>
      </c>
      <c r="AQ170" s="58">
        <f t="shared" si="41"/>
        <v>104.3315</v>
      </c>
      <c r="AR170" s="58">
        <f t="shared" si="42"/>
        <v>0</v>
      </c>
    </row>
    <row r="171" s="17" customFormat="1" ht="14.25" spans="1:44">
      <c r="A171" s="35" t="s">
        <v>433</v>
      </c>
      <c r="B171" s="89">
        <v>4.3</v>
      </c>
      <c r="C171" s="90">
        <v>53.5460613199129</v>
      </c>
      <c r="D171" s="90">
        <v>-50.0599992861477</v>
      </c>
      <c r="E171" s="90">
        <v>-50.0599992861477</v>
      </c>
      <c r="F171" s="90">
        <v>53.5460613199129</v>
      </c>
      <c r="G171" s="90">
        <v>-50.0599992861477</v>
      </c>
      <c r="H171" s="90">
        <v>102.57</v>
      </c>
      <c r="I171" s="90">
        <v>102.57</v>
      </c>
      <c r="J171" s="100">
        <v>1211.79322870411</v>
      </c>
      <c r="K171" s="102">
        <v>1.0280801407141</v>
      </c>
      <c r="L171" s="102">
        <v>5.05667422735158</v>
      </c>
      <c r="M171" s="102">
        <v>5.03666923150433</v>
      </c>
      <c r="N171" s="103">
        <v>0.5173235204864</v>
      </c>
      <c r="O171" s="17">
        <v>0</v>
      </c>
      <c r="P171" s="17">
        <v>8.8</v>
      </c>
      <c r="Q171" s="111">
        <v>-0.99</v>
      </c>
      <c r="R171" s="111">
        <v>-0.420188017417635</v>
      </c>
      <c r="S171" s="90">
        <v>118.223839607913</v>
      </c>
      <c r="T171" s="90">
        <v>876.355064677887</v>
      </c>
      <c r="U171" s="90">
        <v>114.994770277145</v>
      </c>
      <c r="V171" s="90">
        <v>-536.687801067814</v>
      </c>
      <c r="W171" s="90">
        <v>77.4916249243129</v>
      </c>
      <c r="Y171" s="102">
        <f t="shared" si="43"/>
        <v>0.000389641876293645</v>
      </c>
      <c r="AC171" s="58">
        <f t="shared" si="32"/>
        <v>53.0106007067138</v>
      </c>
      <c r="AD171" s="17">
        <f t="shared" si="44"/>
        <v>6.5</v>
      </c>
      <c r="AE171" s="58">
        <f t="shared" si="34"/>
        <v>-49.5593992932862</v>
      </c>
      <c r="AF171" s="90">
        <f t="shared" si="35"/>
        <v>0</v>
      </c>
      <c r="AG171" s="90">
        <f t="shared" si="36"/>
        <v>0</v>
      </c>
      <c r="AH171" s="90">
        <f t="shared" si="33"/>
        <v>1</v>
      </c>
      <c r="AI171" s="114">
        <f t="shared" si="37"/>
        <v>50.0599992861477</v>
      </c>
      <c r="AJ171" s="65"/>
      <c r="AL171" s="58">
        <f t="shared" si="38"/>
        <v>53.0106007067138</v>
      </c>
      <c r="AM171" s="58">
        <f t="shared" si="39"/>
        <v>-49.5593992932862</v>
      </c>
      <c r="AN171" s="58">
        <f t="shared" si="31"/>
        <v>49.5593992932861</v>
      </c>
      <c r="AO171" s="58">
        <f t="shared" si="45"/>
        <v>434.313206203252</v>
      </c>
      <c r="AP171" s="58">
        <f t="shared" si="40"/>
        <v>934.551786232041</v>
      </c>
      <c r="AQ171" s="58">
        <f t="shared" si="41"/>
        <v>102.57</v>
      </c>
      <c r="AR171" s="58">
        <f t="shared" si="42"/>
        <v>-1.4210854715202e-13</v>
      </c>
    </row>
    <row r="172" ht="14.25" spans="1:46">
      <c r="A172" s="35" t="s">
        <v>434</v>
      </c>
      <c r="B172" s="91">
        <v>3.22</v>
      </c>
      <c r="C172" s="92">
        <v>6.51262549778452</v>
      </c>
      <c r="D172" s="92">
        <v>-95.2681825830235</v>
      </c>
      <c r="E172" s="92">
        <v>-95.2681825830235</v>
      </c>
      <c r="F172" s="92">
        <v>6.51262549778452</v>
      </c>
      <c r="G172" s="92">
        <v>-95.2681825830235</v>
      </c>
      <c r="H172" s="92">
        <v>100.763</v>
      </c>
      <c r="I172" s="92">
        <v>100.763</v>
      </c>
      <c r="J172" s="104">
        <v>1186.85687277443</v>
      </c>
      <c r="K172" s="105">
        <v>0.804697757326527</v>
      </c>
      <c r="L172" s="105">
        <v>5.03616579690644</v>
      </c>
      <c r="M172" s="105">
        <v>4.99849567932982</v>
      </c>
      <c r="N172" s="106">
        <v>0.5173235204864</v>
      </c>
      <c r="O172" s="107">
        <v>0</v>
      </c>
      <c r="P172" s="107">
        <v>8.8</v>
      </c>
      <c r="Q172" s="112">
        <v>-1.4445</v>
      </c>
      <c r="R172" s="106">
        <v>-0.636172512351933</v>
      </c>
      <c r="S172" s="92">
        <v>88.5304101249952</v>
      </c>
      <c r="T172" s="92">
        <v>1149.67058140931</v>
      </c>
      <c r="U172" s="92">
        <v>110.016971364656</v>
      </c>
      <c r="V172" s="92">
        <v>-885.348420478</v>
      </c>
      <c r="W172" s="92">
        <v>30.9424635490589</v>
      </c>
      <c r="X172" s="107"/>
      <c r="Y172" s="105">
        <f t="shared" si="43"/>
        <v>0.000503434597895591</v>
      </c>
      <c r="Z172" s="107"/>
      <c r="AA172" s="107"/>
      <c r="AB172" s="107"/>
      <c r="AC172" s="58">
        <f t="shared" si="32"/>
        <v>6.44749924280669</v>
      </c>
      <c r="AD172" s="107">
        <f t="shared" si="44"/>
        <v>6.5</v>
      </c>
      <c r="AE172" s="58">
        <f t="shared" si="34"/>
        <v>-94.3155007571933</v>
      </c>
      <c r="AF172" s="92">
        <f t="shared" ref="AF172:AF235" si="46">H172-I172</f>
        <v>0</v>
      </c>
      <c r="AG172" s="92">
        <f t="shared" ref="AG172:AG235" si="47">IF(H172/I172&lt;$AH$2,1,0)</f>
        <v>0</v>
      </c>
      <c r="AH172" s="92">
        <f t="shared" ref="AH172:AH235" si="48">IF(AC172/I172&lt;$AH$2,1,0)</f>
        <v>1</v>
      </c>
      <c r="AI172" s="117">
        <f t="shared" ref="AI172:AI235" si="49">-G172</f>
        <v>95.2681825830235</v>
      </c>
      <c r="AJ172" s="65"/>
      <c r="AL172" s="58">
        <f t="shared" si="38"/>
        <v>6.44749924280667</v>
      </c>
      <c r="AM172" s="58">
        <f t="shared" si="39"/>
        <v>-94.3155007571933</v>
      </c>
      <c r="AN172" s="58">
        <f t="shared" ref="AN172:AN235" si="50">IF(AM172&gt;0,0,(AO171*$AO$1-AO172)*6)*$AP$1</f>
        <v>94.3155007571933</v>
      </c>
      <c r="AO172" s="58">
        <f t="shared" si="45"/>
        <v>414.675806698682</v>
      </c>
      <c r="AP172" s="58">
        <f t="shared" si="40"/>
        <v>914.91438672747</v>
      </c>
      <c r="AQ172" s="58">
        <f t="shared" si="41"/>
        <v>100.763</v>
      </c>
      <c r="AR172" s="58">
        <f t="shared" si="42"/>
        <v>0</v>
      </c>
      <c r="AS172" t="s">
        <v>435</v>
      </c>
      <c r="AT172" s="34">
        <f>AQ1012/6</f>
        <v>25121.6842256103</v>
      </c>
    </row>
    <row r="173" spans="1:46">
      <c r="A173" s="35" t="s">
        <v>436</v>
      </c>
      <c r="B173" s="93">
        <v>2.19</v>
      </c>
      <c r="C173" s="58">
        <v>0</v>
      </c>
      <c r="D173" s="58">
        <v>-100.44797979798</v>
      </c>
      <c r="E173" s="58">
        <v>-100.44797979798</v>
      </c>
      <c r="F173" s="58">
        <v>0</v>
      </c>
      <c r="G173" s="58">
        <v>-101.972352279414</v>
      </c>
      <c r="H173" s="58">
        <v>100.95262875662</v>
      </c>
      <c r="I173" s="58">
        <v>99.4435</v>
      </c>
      <c r="J173" s="108">
        <v>1160.21574086716</v>
      </c>
      <c r="K173" s="109">
        <v>0.755140676547199</v>
      </c>
      <c r="L173" s="109">
        <v>4.99713654743425</v>
      </c>
      <c r="M173" s="109">
        <v>4.95758852270121</v>
      </c>
      <c r="N173" s="110">
        <v>0.5173235204864</v>
      </c>
      <c r="O173" s="10">
        <v>0</v>
      </c>
      <c r="P173" s="10">
        <v>8.8</v>
      </c>
      <c r="Q173" s="113">
        <v>-1.503</v>
      </c>
      <c r="R173" s="110">
        <v>-0.663661448070844</v>
      </c>
      <c r="S173" s="58">
        <v>82.4817485636601</v>
      </c>
      <c r="T173" s="58">
        <v>1236.30201899406</v>
      </c>
      <c r="U173" s="58">
        <v>109.226997201103</v>
      </c>
      <c r="V173" s="58">
        <v>-933.581943039845</v>
      </c>
      <c r="W173" s="58">
        <v>24.3419834905789</v>
      </c>
      <c r="X173" s="10"/>
      <c r="Y173" s="109">
        <f t="shared" si="43"/>
        <v>0.00135913189556813</v>
      </c>
      <c r="Z173" s="10"/>
      <c r="AA173" s="10"/>
      <c r="AB173" s="10"/>
      <c r="AC173" s="58">
        <f t="shared" si="32"/>
        <v>0</v>
      </c>
      <c r="AD173" s="10">
        <f t="shared" si="44"/>
        <v>6.5</v>
      </c>
      <c r="AE173" s="58">
        <f t="shared" si="34"/>
        <v>-99.4435</v>
      </c>
      <c r="AF173" s="58">
        <f t="shared" si="46"/>
        <v>1.5091287566195</v>
      </c>
      <c r="AG173" s="58">
        <f t="shared" si="47"/>
        <v>0</v>
      </c>
      <c r="AH173" s="58">
        <f t="shared" si="48"/>
        <v>1</v>
      </c>
      <c r="AI173" s="64">
        <f t="shared" si="49"/>
        <v>101.972352279414</v>
      </c>
      <c r="AJ173" s="65"/>
      <c r="AL173" s="58">
        <f t="shared" si="38"/>
        <v>0</v>
      </c>
      <c r="AM173" s="58">
        <f t="shared" si="39"/>
        <v>-99.4435</v>
      </c>
      <c r="AN173" s="58">
        <f t="shared" si="50"/>
        <v>99.4435000000001</v>
      </c>
      <c r="AO173" s="58">
        <f t="shared" si="45"/>
        <v>394.186964702225</v>
      </c>
      <c r="AP173" s="58">
        <f t="shared" si="40"/>
        <v>894.425544731014</v>
      </c>
      <c r="AQ173" s="58">
        <f t="shared" si="41"/>
        <v>99.4435000000001</v>
      </c>
      <c r="AR173" s="58">
        <f t="shared" si="42"/>
        <v>0</v>
      </c>
      <c r="AS173" t="s">
        <v>437</v>
      </c>
      <c r="AT173" s="34">
        <f>AC1012/6</f>
        <v>19623.6165363032</v>
      </c>
    </row>
    <row r="174" spans="1:47">
      <c r="A174" s="35" t="s">
        <v>438</v>
      </c>
      <c r="B174" s="93">
        <v>1.78</v>
      </c>
      <c r="C174" s="58">
        <v>0</v>
      </c>
      <c r="D174" s="58">
        <v>-107.808080808081</v>
      </c>
      <c r="E174" s="58">
        <v>-107.808080808081</v>
      </c>
      <c r="F174" s="58">
        <v>0</v>
      </c>
      <c r="G174" s="58">
        <v>-110.591811828377</v>
      </c>
      <c r="H174" s="58">
        <v>109.485893710093</v>
      </c>
      <c r="I174" s="58">
        <v>106.73</v>
      </c>
      <c r="J174" s="108">
        <v>1131.37954335264</v>
      </c>
      <c r="K174" s="109">
        <v>0.76349184864538</v>
      </c>
      <c r="L174" s="109">
        <v>4.95869650092292</v>
      </c>
      <c r="M174" s="109">
        <v>4.91316406758425</v>
      </c>
      <c r="N174" s="110">
        <v>0.5173235204864</v>
      </c>
      <c r="O174" s="10">
        <v>0</v>
      </c>
      <c r="P174" s="10">
        <v>8.8</v>
      </c>
      <c r="Q174" s="113">
        <v>-1.5975</v>
      </c>
      <c r="R174" s="110">
        <v>-0.710785337874691</v>
      </c>
      <c r="S174" s="58">
        <v>82.4817485636601</v>
      </c>
      <c r="T174" s="58">
        <v>1340.80343535662</v>
      </c>
      <c r="U174" s="58">
        <v>108.032258248733</v>
      </c>
      <c r="V174" s="58">
        <v>-1023.69249353051</v>
      </c>
      <c r="W174" s="58">
        <v>14.062718947755</v>
      </c>
      <c r="X174" s="10"/>
      <c r="Y174" s="109">
        <f t="shared" si="43"/>
        <v>-0.00110797822171271</v>
      </c>
      <c r="Z174" s="10"/>
      <c r="AA174" s="10"/>
      <c r="AB174" s="10"/>
      <c r="AC174" s="58">
        <f t="shared" si="32"/>
        <v>0</v>
      </c>
      <c r="AD174" s="10">
        <f t="shared" si="44"/>
        <v>6.5</v>
      </c>
      <c r="AE174" s="58">
        <f t="shared" si="34"/>
        <v>-106.73</v>
      </c>
      <c r="AF174" s="58">
        <f t="shared" si="46"/>
        <v>2.75589371009306</v>
      </c>
      <c r="AG174" s="58">
        <f t="shared" si="47"/>
        <v>0</v>
      </c>
      <c r="AH174" s="58">
        <f t="shared" si="48"/>
        <v>1</v>
      </c>
      <c r="AI174" s="64">
        <f t="shared" si="49"/>
        <v>110.591811828377</v>
      </c>
      <c r="AJ174" s="65"/>
      <c r="AL174" s="58">
        <f t="shared" si="38"/>
        <v>0</v>
      </c>
      <c r="AM174" s="58">
        <f t="shared" si="39"/>
        <v>-106.73</v>
      </c>
      <c r="AN174" s="58">
        <f t="shared" si="50"/>
        <v>106.73</v>
      </c>
      <c r="AO174" s="58">
        <f t="shared" si="45"/>
        <v>372.451215063899</v>
      </c>
      <c r="AP174" s="58">
        <f t="shared" si="40"/>
        <v>872.689795092688</v>
      </c>
      <c r="AQ174" s="58">
        <f t="shared" si="41"/>
        <v>106.73</v>
      </c>
      <c r="AR174" s="58">
        <f t="shared" si="42"/>
        <v>0</v>
      </c>
      <c r="AS174" t="s">
        <v>439</v>
      </c>
      <c r="AT174" s="34">
        <f>H1012/6</f>
        <v>26691.3698118879</v>
      </c>
      <c r="AU174" s="34">
        <f>H1012/6-N2+J1011</f>
        <v>26258.7733377195</v>
      </c>
    </row>
    <row r="175" spans="1:46">
      <c r="A175" s="35" t="s">
        <v>440</v>
      </c>
      <c r="B175" s="93">
        <v>1.94</v>
      </c>
      <c r="C175" s="58">
        <v>0</v>
      </c>
      <c r="D175" s="58">
        <v>-124.176262626263</v>
      </c>
      <c r="E175" s="58">
        <v>-124.176262626263</v>
      </c>
      <c r="F175" s="58">
        <v>0</v>
      </c>
      <c r="G175" s="58">
        <v>-124.796578442271</v>
      </c>
      <c r="H175" s="58">
        <v>123.548612657848</v>
      </c>
      <c r="I175" s="58">
        <v>122.9345</v>
      </c>
      <c r="J175" s="108">
        <v>1098.9171995652</v>
      </c>
      <c r="K175" s="109">
        <v>0.775768260534966</v>
      </c>
      <c r="L175" s="109">
        <v>4.90961793247722</v>
      </c>
      <c r="M175" s="109">
        <v>4.86296700367294</v>
      </c>
      <c r="N175" s="110">
        <v>0.5173235204864</v>
      </c>
      <c r="O175" s="10">
        <v>0</v>
      </c>
      <c r="P175" s="10">
        <v>8.8</v>
      </c>
      <c r="Q175" s="113">
        <v>-1.7325</v>
      </c>
      <c r="R175" s="110">
        <v>-0.781471172580461</v>
      </c>
      <c r="S175" s="58">
        <v>82.4817485636601</v>
      </c>
      <c r="T175" s="58">
        <v>1513.02052412179</v>
      </c>
      <c r="U175" s="58">
        <v>106.322664589012</v>
      </c>
      <c r="V175" s="58">
        <v>-1173.75330015166</v>
      </c>
      <c r="W175" s="58">
        <v>-5.23786473374504</v>
      </c>
      <c r="X175" s="10"/>
      <c r="Y175" s="109">
        <f t="shared" si="43"/>
        <v>0.00354613510703317</v>
      </c>
      <c r="Z175" s="10"/>
      <c r="AA175" s="10"/>
      <c r="AB175" s="10"/>
      <c r="AC175" s="58">
        <f t="shared" si="32"/>
        <v>0</v>
      </c>
      <c r="AD175" s="10">
        <f t="shared" si="44"/>
        <v>6.5</v>
      </c>
      <c r="AE175" s="58">
        <f t="shared" si="34"/>
        <v>-122.9345</v>
      </c>
      <c r="AF175" s="58">
        <f t="shared" si="46"/>
        <v>0.61411265784804</v>
      </c>
      <c r="AG175" s="58">
        <f t="shared" si="47"/>
        <v>0</v>
      </c>
      <c r="AH175" s="58">
        <f t="shared" si="48"/>
        <v>1</v>
      </c>
      <c r="AI175" s="64">
        <f t="shared" si="49"/>
        <v>124.796578442271</v>
      </c>
      <c r="AJ175" s="65"/>
      <c r="AL175" s="58">
        <f t="shared" si="38"/>
        <v>0</v>
      </c>
      <c r="AM175" s="58">
        <f t="shared" si="39"/>
        <v>-122.9345</v>
      </c>
      <c r="AN175" s="58">
        <f t="shared" si="50"/>
        <v>122.9345</v>
      </c>
      <c r="AO175" s="58">
        <f t="shared" si="45"/>
        <v>347.823310840432</v>
      </c>
      <c r="AP175" s="58">
        <f t="shared" si="40"/>
        <v>848.06189086922</v>
      </c>
      <c r="AQ175" s="58">
        <f t="shared" si="41"/>
        <v>122.9345</v>
      </c>
      <c r="AR175" s="58">
        <f t="shared" si="42"/>
        <v>0</v>
      </c>
      <c r="AS175" t="s">
        <v>441</v>
      </c>
      <c r="AT175" s="34">
        <f>I1012/6</f>
        <v>28746.7666111111</v>
      </c>
    </row>
    <row r="176" ht="18.75" spans="1:46">
      <c r="A176" s="35" t="s">
        <v>442</v>
      </c>
      <c r="B176" s="93">
        <v>2.23</v>
      </c>
      <c r="C176" s="58">
        <v>0</v>
      </c>
      <c r="D176" s="58">
        <v>-124.484848484849</v>
      </c>
      <c r="E176" s="58">
        <v>-124.484848484849</v>
      </c>
      <c r="F176" s="58">
        <v>0</v>
      </c>
      <c r="G176" s="58">
        <v>-119.505805983942</v>
      </c>
      <c r="H176" s="58">
        <v>118.310747924103</v>
      </c>
      <c r="I176" s="58">
        <v>123.24</v>
      </c>
      <c r="J176" s="108">
        <v>1067.82935203691</v>
      </c>
      <c r="K176" s="109">
        <v>0.775049276449965</v>
      </c>
      <c r="L176" s="109">
        <v>4.86269022631079</v>
      </c>
      <c r="M176" s="109">
        <v>4.81470650461049</v>
      </c>
      <c r="N176" s="110">
        <v>0.5173235204864</v>
      </c>
      <c r="O176" s="10">
        <v>0</v>
      </c>
      <c r="P176" s="10">
        <v>8.8</v>
      </c>
      <c r="Q176" s="113">
        <v>-1.7055</v>
      </c>
      <c r="R176" s="110">
        <v>-0.761836218495525</v>
      </c>
      <c r="S176" s="58">
        <v>82.4817485636601</v>
      </c>
      <c r="T176" s="58">
        <v>1448.87575815281</v>
      </c>
      <c r="U176" s="58">
        <v>106.421296129015</v>
      </c>
      <c r="V176" s="58">
        <v>-1122.95010802223</v>
      </c>
      <c r="W176" s="58">
        <v>2.45226981880931</v>
      </c>
      <c r="X176" s="10"/>
      <c r="Y176" s="109">
        <f t="shared" si="43"/>
        <v>0.000276777362142155</v>
      </c>
      <c r="Z176" s="10"/>
      <c r="AA176" s="10"/>
      <c r="AB176" s="10"/>
      <c r="AC176" s="58">
        <f t="shared" si="32"/>
        <v>0</v>
      </c>
      <c r="AD176" s="10">
        <f t="shared" si="44"/>
        <v>6.5</v>
      </c>
      <c r="AE176" s="58">
        <f t="shared" si="34"/>
        <v>-123.24</v>
      </c>
      <c r="AF176" s="58">
        <f t="shared" si="46"/>
        <v>-4.92925207589704</v>
      </c>
      <c r="AG176" s="58">
        <f t="shared" si="47"/>
        <v>0</v>
      </c>
      <c r="AH176" s="58">
        <f t="shared" si="48"/>
        <v>1</v>
      </c>
      <c r="AI176" s="64">
        <f t="shared" si="49"/>
        <v>119.505805983942</v>
      </c>
      <c r="AJ176" s="65"/>
      <c r="AL176" s="58">
        <f t="shared" si="38"/>
        <v>0</v>
      </c>
      <c r="AM176" s="58">
        <f t="shared" si="39"/>
        <v>-123.24</v>
      </c>
      <c r="AN176" s="58">
        <f t="shared" si="50"/>
        <v>123.24</v>
      </c>
      <c r="AO176" s="58">
        <f t="shared" si="45"/>
        <v>323.261972064007</v>
      </c>
      <c r="AP176" s="58">
        <f t="shared" si="40"/>
        <v>823.500552092796</v>
      </c>
      <c r="AQ176" s="58">
        <f t="shared" si="41"/>
        <v>123.24</v>
      </c>
      <c r="AR176" s="58">
        <f t="shared" si="42"/>
        <v>1.4210854715202e-13</v>
      </c>
      <c r="AS176" s="118" t="s">
        <v>443</v>
      </c>
      <c r="AT176" s="119">
        <f>AT174/AT173-1</f>
        <v>0.360165684164767</v>
      </c>
    </row>
    <row r="177" ht="18.75" spans="1:47">
      <c r="A177" s="35" t="s">
        <v>444</v>
      </c>
      <c r="B177" s="93">
        <v>2.47</v>
      </c>
      <c r="C177" s="58">
        <v>0</v>
      </c>
      <c r="D177" s="58">
        <v>-136.880808080808</v>
      </c>
      <c r="E177" s="58">
        <v>-136.880808080808</v>
      </c>
      <c r="F177" s="58">
        <v>0</v>
      </c>
      <c r="G177" s="58">
        <v>-121.982846204962</v>
      </c>
      <c r="H177" s="58">
        <v>120.763017742912</v>
      </c>
      <c r="I177" s="58">
        <v>135.512</v>
      </c>
      <c r="J177" s="108">
        <v>1036.12325875325</v>
      </c>
      <c r="K177" s="109">
        <v>0.779547858788704</v>
      </c>
      <c r="L177" s="109">
        <v>4.81461732697621</v>
      </c>
      <c r="M177" s="109">
        <v>4.76529169894062</v>
      </c>
      <c r="N177" s="110">
        <v>0.5173235204864</v>
      </c>
      <c r="O177" s="10">
        <v>0</v>
      </c>
      <c r="P177" s="10">
        <v>8.8</v>
      </c>
      <c r="Q177" s="113">
        <v>-1.7415</v>
      </c>
      <c r="R177" s="110">
        <v>-0.777544181763474</v>
      </c>
      <c r="S177" s="58">
        <v>82.4817485636601</v>
      </c>
      <c r="T177" s="58">
        <v>1478.90713193131</v>
      </c>
      <c r="U177" s="58">
        <v>105.807164542564</v>
      </c>
      <c r="V177" s="58">
        <v>-1152.87888804439</v>
      </c>
      <c r="W177" s="58">
        <v>0.718098175420117</v>
      </c>
      <c r="X177" s="10"/>
      <c r="Y177" s="109">
        <f t="shared" si="43"/>
        <v>8.91776342824002e-5</v>
      </c>
      <c r="Z177" s="10"/>
      <c r="AA177" s="10"/>
      <c r="AB177" s="10"/>
      <c r="AC177" s="58">
        <f t="shared" si="32"/>
        <v>0</v>
      </c>
      <c r="AD177" s="10">
        <f t="shared" si="44"/>
        <v>6.5</v>
      </c>
      <c r="AE177" s="58">
        <f t="shared" si="34"/>
        <v>-135.512</v>
      </c>
      <c r="AF177" s="58">
        <f t="shared" si="46"/>
        <v>-14.7489822570877</v>
      </c>
      <c r="AG177" s="58">
        <f t="shared" si="47"/>
        <v>1</v>
      </c>
      <c r="AH177" s="58">
        <f t="shared" si="48"/>
        <v>1</v>
      </c>
      <c r="AI177" s="64">
        <f t="shared" si="49"/>
        <v>121.982846204962</v>
      </c>
      <c r="AJ177" s="65"/>
      <c r="AL177" s="58">
        <f t="shared" si="38"/>
        <v>0</v>
      </c>
      <c r="AM177" s="58">
        <f t="shared" si="39"/>
        <v>-135.512</v>
      </c>
      <c r="AN177" s="58">
        <f t="shared" si="50"/>
        <v>135.512</v>
      </c>
      <c r="AO177" s="58">
        <f t="shared" si="45"/>
        <v>296.550847388872</v>
      </c>
      <c r="AP177" s="58">
        <f t="shared" si="40"/>
        <v>796.789427417661</v>
      </c>
      <c r="AQ177" s="58">
        <f t="shared" si="41"/>
        <v>135.512</v>
      </c>
      <c r="AR177" s="58">
        <f t="shared" si="42"/>
        <v>0</v>
      </c>
      <c r="AS177" s="118" t="s">
        <v>445</v>
      </c>
      <c r="AT177" s="120">
        <f>AT174/AT175</f>
        <v>0.928499896109054</v>
      </c>
      <c r="AU177" s="119">
        <f>AT177-AT178</f>
        <v>0.245862547645719</v>
      </c>
    </row>
    <row r="178" ht="18.75" spans="1:46">
      <c r="A178" s="35" t="s">
        <v>446</v>
      </c>
      <c r="B178" s="93">
        <v>2.74</v>
      </c>
      <c r="C178" s="58">
        <v>0</v>
      </c>
      <c r="D178" s="58">
        <v>-160.799494949495</v>
      </c>
      <c r="E178" s="58">
        <v>-160.799494949495</v>
      </c>
      <c r="F178" s="58">
        <v>0</v>
      </c>
      <c r="G178" s="58">
        <v>-122.708197897305</v>
      </c>
      <c r="H178" s="58">
        <v>121.481115918332</v>
      </c>
      <c r="I178" s="58">
        <v>159.1915</v>
      </c>
      <c r="J178" s="108">
        <v>1004.2481658031</v>
      </c>
      <c r="K178" s="109">
        <v>0.78301859697991</v>
      </c>
      <c r="L178" s="109">
        <v>4.76509095620645</v>
      </c>
      <c r="M178" s="109">
        <v>4.71541100554987</v>
      </c>
      <c r="N178" s="110">
        <v>0.5173235204864</v>
      </c>
      <c r="O178" s="10">
        <v>0</v>
      </c>
      <c r="P178" s="10">
        <v>8.8</v>
      </c>
      <c r="Q178" s="113">
        <v>-1.764</v>
      </c>
      <c r="R178" s="110">
        <v>-0.785398163397448</v>
      </c>
      <c r="S178" s="58">
        <v>82.4817485636601</v>
      </c>
      <c r="T178" s="58">
        <v>1487.70121916848</v>
      </c>
      <c r="U178" s="58">
        <v>105.338173169566</v>
      </c>
      <c r="V178" s="58">
        <v>-1164.89772135861</v>
      </c>
      <c r="W178" s="58">
        <v>-1.02249415253504</v>
      </c>
      <c r="X178" s="10"/>
      <c r="Y178" s="109">
        <f t="shared" si="43"/>
        <v>0.000200742734168813</v>
      </c>
      <c r="Z178" s="10"/>
      <c r="AA178" s="10"/>
      <c r="AB178" s="10"/>
      <c r="AC178" s="58">
        <f t="shared" si="32"/>
        <v>0</v>
      </c>
      <c r="AD178" s="10">
        <f t="shared" si="44"/>
        <v>6.5</v>
      </c>
      <c r="AE178" s="58">
        <f t="shared" si="34"/>
        <v>-159.1915</v>
      </c>
      <c r="AF178" s="58">
        <f t="shared" si="46"/>
        <v>-37.7103840816676</v>
      </c>
      <c r="AG178" s="58">
        <f t="shared" si="47"/>
        <v>1</v>
      </c>
      <c r="AH178" s="58">
        <f t="shared" si="48"/>
        <v>1</v>
      </c>
      <c r="AI178" s="64">
        <f t="shared" si="49"/>
        <v>122.708197897305</v>
      </c>
      <c r="AJ178" s="65"/>
      <c r="AL178" s="58">
        <f t="shared" si="38"/>
        <v>0</v>
      </c>
      <c r="AM178" s="58">
        <f t="shared" si="39"/>
        <v>-159.1915</v>
      </c>
      <c r="AN178" s="58">
        <f t="shared" si="50"/>
        <v>159.1915</v>
      </c>
      <c r="AO178" s="58">
        <f t="shared" si="45"/>
        <v>265.588185744521</v>
      </c>
      <c r="AP178" s="58">
        <f t="shared" si="40"/>
        <v>765.826765773309</v>
      </c>
      <c r="AQ178" s="58">
        <f t="shared" si="41"/>
        <v>159.1915</v>
      </c>
      <c r="AR178" s="58">
        <f t="shared" si="42"/>
        <v>0</v>
      </c>
      <c r="AS178" s="118" t="s">
        <v>447</v>
      </c>
      <c r="AT178" s="120">
        <f>AT173/AT175</f>
        <v>0.682637348463335</v>
      </c>
    </row>
    <row r="179" ht="18.75" spans="1:46">
      <c r="A179" s="35" t="s">
        <v>448</v>
      </c>
      <c r="B179" s="93">
        <v>3</v>
      </c>
      <c r="C179" s="58">
        <v>0</v>
      </c>
      <c r="D179" s="58">
        <v>-173.313636363636</v>
      </c>
      <c r="E179" s="58">
        <v>-173.313636363636</v>
      </c>
      <c r="F179" s="58">
        <v>0</v>
      </c>
      <c r="G179" s="58">
        <v>-121.675375521007</v>
      </c>
      <c r="H179" s="58">
        <v>120.458621765797</v>
      </c>
      <c r="I179" s="58">
        <v>171.5805</v>
      </c>
      <c r="J179" s="108">
        <v>972.654731329163</v>
      </c>
      <c r="K179" s="109">
        <v>0.785366886957797</v>
      </c>
      <c r="L179" s="109">
        <v>4.71496241663517</v>
      </c>
      <c r="M179" s="109">
        <v>4.66576610792154</v>
      </c>
      <c r="N179" s="110">
        <v>0.5173235204864</v>
      </c>
      <c r="O179" s="10">
        <v>0</v>
      </c>
      <c r="P179" s="10">
        <v>8.8</v>
      </c>
      <c r="Q179" s="113">
        <v>-1.773</v>
      </c>
      <c r="R179" s="110">
        <v>-0.785398163397448</v>
      </c>
      <c r="S179" s="58">
        <v>82.4817485636601</v>
      </c>
      <c r="T179" s="58">
        <v>1475.17938986341</v>
      </c>
      <c r="U179" s="58">
        <v>105.023206266261</v>
      </c>
      <c r="V179" s="58">
        <v>-1158.55704512133</v>
      </c>
      <c r="W179" s="58">
        <v>-0.994946946543131</v>
      </c>
      <c r="X179" s="10"/>
      <c r="Y179" s="109">
        <f t="shared" si="43"/>
        <v>0.000448588914704118</v>
      </c>
      <c r="Z179" s="10"/>
      <c r="AA179" s="10"/>
      <c r="AB179" s="10"/>
      <c r="AC179" s="58">
        <f t="shared" si="32"/>
        <v>0</v>
      </c>
      <c r="AD179" s="10">
        <f t="shared" si="44"/>
        <v>6.5</v>
      </c>
      <c r="AE179" s="58">
        <f t="shared" si="34"/>
        <v>-171.5805</v>
      </c>
      <c r="AF179" s="58">
        <f t="shared" si="46"/>
        <v>-51.1218782342026</v>
      </c>
      <c r="AG179" s="58">
        <f t="shared" si="47"/>
        <v>1</v>
      </c>
      <c r="AH179" s="58">
        <f t="shared" si="48"/>
        <v>1</v>
      </c>
      <c r="AI179" s="64">
        <f t="shared" si="49"/>
        <v>121.675375521007</v>
      </c>
      <c r="AJ179" s="65"/>
      <c r="AL179" s="58">
        <f t="shared" si="38"/>
        <v>0</v>
      </c>
      <c r="AM179" s="58">
        <f t="shared" si="39"/>
        <v>-171.5805</v>
      </c>
      <c r="AN179" s="58">
        <f t="shared" si="50"/>
        <v>171.5805</v>
      </c>
      <c r="AO179" s="58">
        <f t="shared" si="45"/>
        <v>232.486078149131</v>
      </c>
      <c r="AP179" s="58">
        <f t="shared" si="40"/>
        <v>732.72465817792</v>
      </c>
      <c r="AQ179" s="58">
        <f t="shared" si="41"/>
        <v>171.5805</v>
      </c>
      <c r="AR179" s="58">
        <f t="shared" si="42"/>
        <v>0</v>
      </c>
      <c r="AS179" s="118" t="s">
        <v>449</v>
      </c>
      <c r="AT179" s="119">
        <f>AG172</f>
        <v>0</v>
      </c>
    </row>
    <row r="180" ht="18.75" spans="1:46">
      <c r="A180" s="35" t="s">
        <v>450</v>
      </c>
      <c r="B180" s="93">
        <v>2.93</v>
      </c>
      <c r="C180" s="58">
        <v>0</v>
      </c>
      <c r="D180" s="58">
        <v>-175.335858585859</v>
      </c>
      <c r="E180" s="58">
        <v>-175.335858585859</v>
      </c>
      <c r="F180" s="58">
        <v>0</v>
      </c>
      <c r="G180" s="58">
        <v>-120.670378605307</v>
      </c>
      <c r="H180" s="58">
        <v>119.463674819254</v>
      </c>
      <c r="I180" s="58">
        <v>173.5825</v>
      </c>
      <c r="J180" s="108">
        <v>941.335426986508</v>
      </c>
      <c r="K180" s="109">
        <v>0.787667042567071</v>
      </c>
      <c r="L180" s="109">
        <v>4.66615116456587</v>
      </c>
      <c r="M180" s="109">
        <v>4.6163458629422</v>
      </c>
      <c r="N180" s="110">
        <v>0.5173235204864</v>
      </c>
      <c r="O180" s="10">
        <v>0</v>
      </c>
      <c r="P180" s="10">
        <v>8.8</v>
      </c>
      <c r="Q180" s="113">
        <v>-1.782</v>
      </c>
      <c r="R180" s="110">
        <v>-0.785398163397448</v>
      </c>
      <c r="S180" s="58">
        <v>82.4817485636601</v>
      </c>
      <c r="T180" s="58">
        <v>1462.99491350105</v>
      </c>
      <c r="U180" s="58">
        <v>104.716516124434</v>
      </c>
      <c r="V180" s="58">
        <v>-1152.35287680804</v>
      </c>
      <c r="W180" s="58">
        <v>-0.96852478449461</v>
      </c>
      <c r="X180" s="10"/>
      <c r="Y180" s="109">
        <f t="shared" si="43"/>
        <v>-0.000385056644331527</v>
      </c>
      <c r="Z180" s="10"/>
      <c r="AA180" s="10"/>
      <c r="AB180" s="10"/>
      <c r="AC180" s="58">
        <f t="shared" si="32"/>
        <v>0</v>
      </c>
      <c r="AD180" s="10">
        <f t="shared" si="44"/>
        <v>6.5</v>
      </c>
      <c r="AE180" s="58">
        <f t="shared" si="34"/>
        <v>-173.5825</v>
      </c>
      <c r="AF180" s="58">
        <f t="shared" si="46"/>
        <v>-54.1188251807458</v>
      </c>
      <c r="AG180" s="58">
        <f t="shared" si="47"/>
        <v>1</v>
      </c>
      <c r="AH180" s="58">
        <f t="shared" si="48"/>
        <v>1</v>
      </c>
      <c r="AI180" s="64">
        <f t="shared" si="49"/>
        <v>120.670378605307</v>
      </c>
      <c r="AJ180" s="65"/>
      <c r="AL180" s="58">
        <f t="shared" si="38"/>
        <v>0</v>
      </c>
      <c r="AM180" s="58">
        <f t="shared" si="39"/>
        <v>-173.5825</v>
      </c>
      <c r="AN180" s="58">
        <f t="shared" si="50"/>
        <v>173.5825</v>
      </c>
      <c r="AO180" s="58">
        <f t="shared" si="45"/>
        <v>199.178740350978</v>
      </c>
      <c r="AP180" s="58">
        <f t="shared" si="40"/>
        <v>699.417320379767</v>
      </c>
      <c r="AQ180" s="58">
        <f t="shared" si="41"/>
        <v>173.5825</v>
      </c>
      <c r="AR180" s="58">
        <f t="shared" si="42"/>
        <v>0</v>
      </c>
      <c r="AS180" s="118" t="s">
        <v>451</v>
      </c>
      <c r="AT180" s="119">
        <f>AH172</f>
        <v>1</v>
      </c>
    </row>
    <row r="181" spans="1:44">
      <c r="A181" s="35" t="s">
        <v>452</v>
      </c>
      <c r="B181" s="93">
        <v>2.87</v>
      </c>
      <c r="C181" s="58">
        <v>0</v>
      </c>
      <c r="D181" s="58">
        <v>-197.389898989899</v>
      </c>
      <c r="E181" s="58">
        <v>-197.389898989899</v>
      </c>
      <c r="F181" s="58">
        <v>0</v>
      </c>
      <c r="G181" s="58">
        <v>-119.692070742181</v>
      </c>
      <c r="H181" s="58">
        <v>118.49515003476</v>
      </c>
      <c r="I181" s="58">
        <v>195.416</v>
      </c>
      <c r="J181" s="108">
        <v>910.28302494523</v>
      </c>
      <c r="K181" s="109">
        <v>0.789920528754164</v>
      </c>
      <c r="L181" s="109">
        <v>4.61860594947875</v>
      </c>
      <c r="M181" s="109">
        <v>4.56713941721096</v>
      </c>
      <c r="N181" s="110">
        <v>0.5173235204864</v>
      </c>
      <c r="O181" s="10">
        <v>0</v>
      </c>
      <c r="P181" s="10">
        <v>8.8</v>
      </c>
      <c r="Q181" s="113">
        <v>-1.791</v>
      </c>
      <c r="R181" s="110">
        <v>-0.785398163397448</v>
      </c>
      <c r="S181" s="58">
        <v>82.4817485636601</v>
      </c>
      <c r="T181" s="58">
        <v>1451.13401239066</v>
      </c>
      <c r="U181" s="58">
        <v>104.417780727572</v>
      </c>
      <c r="V181" s="58">
        <v>-1146.28054636078</v>
      </c>
      <c r="W181" s="58">
        <v>-2.65747506870656</v>
      </c>
      <c r="X181" s="10"/>
      <c r="Y181" s="109">
        <f t="shared" si="43"/>
        <v>-0.00226008653655363</v>
      </c>
      <c r="Z181" s="10"/>
      <c r="AA181" s="10"/>
      <c r="AB181" s="10"/>
      <c r="AC181" s="58">
        <f t="shared" si="32"/>
        <v>0</v>
      </c>
      <c r="AD181" s="10">
        <f t="shared" si="44"/>
        <v>6.5</v>
      </c>
      <c r="AE181" s="58">
        <f t="shared" si="34"/>
        <v>-195.416</v>
      </c>
      <c r="AF181" s="58">
        <f t="shared" si="46"/>
        <v>-76.9208499652404</v>
      </c>
      <c r="AG181" s="58">
        <f t="shared" si="47"/>
        <v>1</v>
      </c>
      <c r="AH181" s="58">
        <f t="shared" si="48"/>
        <v>1</v>
      </c>
      <c r="AI181" s="64">
        <f t="shared" si="49"/>
        <v>119.692070742181</v>
      </c>
      <c r="AJ181" s="65"/>
      <c r="AL181" s="58">
        <f t="shared" si="38"/>
        <v>0</v>
      </c>
      <c r="AM181" s="58">
        <f t="shared" si="39"/>
        <v>-195.416</v>
      </c>
      <c r="AN181" s="58">
        <f t="shared" si="50"/>
        <v>195.416</v>
      </c>
      <c r="AO181" s="58">
        <f t="shared" si="45"/>
        <v>161.994698501075</v>
      </c>
      <c r="AP181" s="58">
        <f t="shared" si="40"/>
        <v>662.233278529864</v>
      </c>
      <c r="AQ181" s="58">
        <f t="shared" si="41"/>
        <v>195.416</v>
      </c>
      <c r="AR181" s="58">
        <f t="shared" si="42"/>
        <v>0</v>
      </c>
    </row>
    <row r="182" ht="18.75" spans="1:47">
      <c r="A182" s="35" t="s">
        <v>453</v>
      </c>
      <c r="B182" s="93">
        <v>2.62</v>
      </c>
      <c r="C182" s="58">
        <v>0</v>
      </c>
      <c r="D182" s="58">
        <v>-217.329797979798</v>
      </c>
      <c r="E182" s="58">
        <v>-217.329797979798</v>
      </c>
      <c r="F182" s="58">
        <v>0</v>
      </c>
      <c r="G182" s="58">
        <v>-117.007752490963</v>
      </c>
      <c r="H182" s="58">
        <v>115.837674966053</v>
      </c>
      <c r="I182" s="58">
        <v>215.1565</v>
      </c>
      <c r="J182" s="108">
        <v>879.934588003364</v>
      </c>
      <c r="K182" s="109">
        <v>0.791006556123592</v>
      </c>
      <c r="L182" s="109">
        <v>4.56873447333794</v>
      </c>
      <c r="M182" s="109">
        <v>4.51884427822906</v>
      </c>
      <c r="N182" s="110">
        <v>0.5173235204864</v>
      </c>
      <c r="O182" s="10">
        <v>0</v>
      </c>
      <c r="P182" s="10">
        <v>8.8</v>
      </c>
      <c r="Q182" s="113">
        <v>-1.7865</v>
      </c>
      <c r="R182" s="110">
        <v>-0.777544181763474</v>
      </c>
      <c r="S182" s="58">
        <v>82.4817485636601</v>
      </c>
      <c r="T182" s="58">
        <v>1418.58962168649</v>
      </c>
      <c r="U182" s="58">
        <v>104.274418366227</v>
      </c>
      <c r="V182" s="58">
        <v>-1122.1136912029</v>
      </c>
      <c r="W182" s="58">
        <v>-2.59787178524703</v>
      </c>
      <c r="X182" s="10"/>
      <c r="Y182" s="109">
        <f t="shared" si="43"/>
        <v>-0.00159505612698663</v>
      </c>
      <c r="Z182" s="10"/>
      <c r="AA182" s="10"/>
      <c r="AB182" s="10"/>
      <c r="AC182" s="58">
        <f t="shared" si="32"/>
        <v>0</v>
      </c>
      <c r="AD182" s="10">
        <f t="shared" si="44"/>
        <v>6.5</v>
      </c>
      <c r="AE182" s="58">
        <f t="shared" si="34"/>
        <v>-215.1565</v>
      </c>
      <c r="AF182" s="58">
        <f t="shared" si="46"/>
        <v>-99.3188250339469</v>
      </c>
      <c r="AG182" s="58">
        <f t="shared" si="47"/>
        <v>1</v>
      </c>
      <c r="AH182" s="58">
        <f t="shared" si="48"/>
        <v>1</v>
      </c>
      <c r="AI182" s="64">
        <f t="shared" si="49"/>
        <v>117.007752490963</v>
      </c>
      <c r="AJ182" s="65"/>
      <c r="AL182" s="58">
        <f t="shared" si="38"/>
        <v>0</v>
      </c>
      <c r="AM182" s="58">
        <f t="shared" si="39"/>
        <v>-215.1565</v>
      </c>
      <c r="AN182" s="58">
        <f t="shared" si="50"/>
        <v>215.1565</v>
      </c>
      <c r="AO182" s="58">
        <f t="shared" si="45"/>
        <v>121.340928712274</v>
      </c>
      <c r="AP182" s="58">
        <f t="shared" si="40"/>
        <v>621.579508741062</v>
      </c>
      <c r="AQ182" s="58">
        <f t="shared" si="41"/>
        <v>215.1565</v>
      </c>
      <c r="AR182" s="58">
        <f t="shared" si="42"/>
        <v>0</v>
      </c>
      <c r="AS182" s="118" t="s">
        <v>454</v>
      </c>
      <c r="AT182" s="120">
        <f>AT174/24/7/$I$2</f>
        <v>0.635508805044951</v>
      </c>
      <c r="AU182" s="119">
        <f>AT182-AT183</f>
        <v>0.168279839894874</v>
      </c>
    </row>
    <row r="183" ht="18.75" spans="1:46">
      <c r="A183" s="35" t="s">
        <v>455</v>
      </c>
      <c r="B183" s="93">
        <v>2.28</v>
      </c>
      <c r="C183" s="58">
        <v>0</v>
      </c>
      <c r="D183" s="58">
        <v>-232.443939393939</v>
      </c>
      <c r="E183" s="58">
        <v>-232.443939393939</v>
      </c>
      <c r="F183" s="58">
        <v>0</v>
      </c>
      <c r="G183" s="58">
        <v>-114.383639576572</v>
      </c>
      <c r="H183" s="58">
        <v>113.239803180806</v>
      </c>
      <c r="I183" s="58">
        <v>230.1195</v>
      </c>
      <c r="J183" s="108">
        <v>850.27409236888</v>
      </c>
      <c r="K183" s="109">
        <v>0.792046200952039</v>
      </c>
      <c r="L183" s="109">
        <v>4.51889714155106</v>
      </c>
      <c r="M183" s="109">
        <v>4.47144423495522</v>
      </c>
      <c r="N183" s="110">
        <v>0.5173235204864</v>
      </c>
      <c r="O183" s="10">
        <v>0</v>
      </c>
      <c r="P183" s="10">
        <v>8.8</v>
      </c>
      <c r="Q183" s="113">
        <v>-1.782</v>
      </c>
      <c r="R183" s="110">
        <v>-0.769690200129499</v>
      </c>
      <c r="S183" s="58">
        <v>82.4817485636601</v>
      </c>
      <c r="T183" s="58">
        <v>1386.77515412139</v>
      </c>
      <c r="U183" s="58">
        <v>104.137547108385</v>
      </c>
      <c r="V183" s="58">
        <v>-1098.38999239653</v>
      </c>
      <c r="W183" s="58">
        <v>-0.874466407112422</v>
      </c>
      <c r="X183" s="10"/>
      <c r="Y183" s="109">
        <f t="shared" si="43"/>
        <v>-5.28633219962771e-5</v>
      </c>
      <c r="Z183" s="10"/>
      <c r="AA183" s="10"/>
      <c r="AB183" s="10"/>
      <c r="AC183" s="58">
        <f t="shared" si="32"/>
        <v>0</v>
      </c>
      <c r="AD183" s="10">
        <f t="shared" si="44"/>
        <v>6.5</v>
      </c>
      <c r="AE183" s="58">
        <f t="shared" si="34"/>
        <v>-230.1195</v>
      </c>
      <c r="AF183" s="58">
        <f t="shared" si="46"/>
        <v>-116.879696819194</v>
      </c>
      <c r="AG183" s="58">
        <f t="shared" si="47"/>
        <v>1</v>
      </c>
      <c r="AH183" s="58">
        <f t="shared" si="48"/>
        <v>1</v>
      </c>
      <c r="AI183" s="64">
        <f t="shared" si="49"/>
        <v>114.383639576572</v>
      </c>
      <c r="AJ183" s="65"/>
      <c r="AL183" s="58">
        <f t="shared" si="38"/>
        <v>0</v>
      </c>
      <c r="AM183" s="58">
        <f t="shared" si="39"/>
        <v>-230.1195</v>
      </c>
      <c r="AN183" s="58">
        <f t="shared" si="50"/>
        <v>230.1195</v>
      </c>
      <c r="AO183" s="58">
        <f t="shared" si="45"/>
        <v>78.11950184649</v>
      </c>
      <c r="AP183" s="58">
        <f t="shared" si="40"/>
        <v>578.358081875278</v>
      </c>
      <c r="AQ183" s="58">
        <f t="shared" si="41"/>
        <v>230.1195</v>
      </c>
      <c r="AR183" s="58">
        <f t="shared" si="42"/>
        <v>0</v>
      </c>
      <c r="AS183" s="118" t="s">
        <v>456</v>
      </c>
      <c r="AT183" s="120">
        <f>AT173/24/7/$I$2</f>
        <v>0.467228965150077</v>
      </c>
    </row>
    <row r="184" ht="18.75" spans="1:46">
      <c r="A184" s="35" t="s">
        <v>457</v>
      </c>
      <c r="B184" s="93">
        <v>2.12</v>
      </c>
      <c r="C184" s="58">
        <v>0</v>
      </c>
      <c r="D184" s="58">
        <v>-237.998484848485</v>
      </c>
      <c r="E184" s="58">
        <v>-237.998484848485</v>
      </c>
      <c r="F184" s="58">
        <v>0</v>
      </c>
      <c r="G184" s="58">
        <v>-113.500340175448</v>
      </c>
      <c r="H184" s="58">
        <v>112.365336773694</v>
      </c>
      <c r="I184" s="58">
        <v>235.6185</v>
      </c>
      <c r="J184" s="108">
        <v>820.854611609471</v>
      </c>
      <c r="K184" s="109">
        <v>0.794145678404526</v>
      </c>
      <c r="L184" s="109">
        <v>4.47437575377689</v>
      </c>
      <c r="M184" s="109">
        <v>4.42422978343153</v>
      </c>
      <c r="N184" s="110">
        <v>0.5173235204864</v>
      </c>
      <c r="O184" s="10">
        <v>0</v>
      </c>
      <c r="P184" s="10">
        <v>8.8</v>
      </c>
      <c r="Q184" s="113">
        <v>-1.791</v>
      </c>
      <c r="R184" s="110">
        <v>-0.769690200129499</v>
      </c>
      <c r="S184" s="58">
        <v>82.4817485636601</v>
      </c>
      <c r="T184" s="58">
        <v>1376.06612556046</v>
      </c>
      <c r="U184" s="58">
        <v>103.862239393369</v>
      </c>
      <c r="V184" s="58">
        <v>-1092.7969668127</v>
      </c>
      <c r="W184" s="58">
        <v>-2.5071056892432</v>
      </c>
      <c r="X184" s="10"/>
      <c r="Y184" s="109">
        <f t="shared" si="43"/>
        <v>-0.0029315188216712</v>
      </c>
      <c r="Z184" s="10"/>
      <c r="AA184" s="10"/>
      <c r="AB184" s="10"/>
      <c r="AC184" s="58">
        <f t="shared" si="32"/>
        <v>0</v>
      </c>
      <c r="AD184" s="10">
        <f t="shared" si="44"/>
        <v>6.5</v>
      </c>
      <c r="AE184" s="58">
        <f t="shared" si="34"/>
        <v>-235.6185</v>
      </c>
      <c r="AF184" s="58">
        <f t="shared" si="46"/>
        <v>-123.253163226306</v>
      </c>
      <c r="AG184" s="58">
        <f t="shared" si="47"/>
        <v>1</v>
      </c>
      <c r="AH184" s="58">
        <f t="shared" si="48"/>
        <v>1</v>
      </c>
      <c r="AI184" s="64">
        <f t="shared" si="49"/>
        <v>113.500340175448</v>
      </c>
      <c r="AJ184" s="65"/>
      <c r="AL184" s="58">
        <f t="shared" si="38"/>
        <v>0</v>
      </c>
      <c r="AM184" s="58">
        <f t="shared" si="39"/>
        <v>-235.6185</v>
      </c>
      <c r="AN184" s="58">
        <f t="shared" si="50"/>
        <v>235.6185</v>
      </c>
      <c r="AO184" s="58">
        <f t="shared" si="45"/>
        <v>34.0958487817019</v>
      </c>
      <c r="AP184" s="58">
        <f t="shared" si="40"/>
        <v>534.33442881049</v>
      </c>
      <c r="AQ184" s="58">
        <f t="shared" si="41"/>
        <v>235.6185</v>
      </c>
      <c r="AR184" s="58">
        <f t="shared" si="42"/>
        <v>0</v>
      </c>
      <c r="AS184" s="118" t="s">
        <v>458</v>
      </c>
      <c r="AT184" s="120">
        <f>AT175/24/7/$I$2</f>
        <v>0.684446824074075</v>
      </c>
    </row>
    <row r="185" spans="1:44">
      <c r="A185" s="35" t="s">
        <v>459</v>
      </c>
      <c r="B185" s="93">
        <v>2.2</v>
      </c>
      <c r="C185" s="58">
        <v>0</v>
      </c>
      <c r="D185" s="58">
        <v>-250.473232323232</v>
      </c>
      <c r="E185" s="58">
        <v>-250.473232323232</v>
      </c>
      <c r="F185" s="58">
        <v>0</v>
      </c>
      <c r="G185" s="58">
        <v>-110.967910186314</v>
      </c>
      <c r="H185" s="58">
        <v>109.85823108445</v>
      </c>
      <c r="I185" s="58">
        <v>247.9685</v>
      </c>
      <c r="J185" s="108">
        <v>792.098663853575</v>
      </c>
      <c r="K185" s="109">
        <v>0.795083544024792</v>
      </c>
      <c r="L185" s="109">
        <v>4.42548314535271</v>
      </c>
      <c r="M185" s="109">
        <v>4.37788360933437</v>
      </c>
      <c r="N185" s="110">
        <v>0.5173235204864</v>
      </c>
      <c r="O185" s="10">
        <v>0</v>
      </c>
      <c r="P185" s="10">
        <v>8.8</v>
      </c>
      <c r="Q185" s="113">
        <v>-1.7865</v>
      </c>
      <c r="R185" s="110">
        <v>-0.761836218495525</v>
      </c>
      <c r="S185" s="58">
        <v>82.4817485636601</v>
      </c>
      <c r="T185" s="58">
        <v>1345.36321208889</v>
      </c>
      <c r="U185" s="58">
        <v>103.739725445869</v>
      </c>
      <c r="V185" s="58">
        <v>-1069.67615066821</v>
      </c>
      <c r="W185" s="58">
        <v>-2.45154159163203</v>
      </c>
      <c r="X185" s="10"/>
      <c r="Y185" s="109">
        <f t="shared" si="43"/>
        <v>-0.0012533619211812</v>
      </c>
      <c r="Z185" s="10"/>
      <c r="AA185" s="10"/>
      <c r="AB185" s="10"/>
      <c r="AC185" s="58">
        <f t="shared" si="32"/>
        <v>0</v>
      </c>
      <c r="AD185" s="10">
        <f t="shared" si="44"/>
        <v>6.5</v>
      </c>
      <c r="AE185" s="58">
        <f t="shared" si="34"/>
        <v>-247.9685</v>
      </c>
      <c r="AF185" s="58">
        <f t="shared" si="46"/>
        <v>-138.11026891555</v>
      </c>
      <c r="AG185" s="58">
        <f t="shared" si="47"/>
        <v>1</v>
      </c>
      <c r="AH185" s="58">
        <f t="shared" si="48"/>
        <v>1</v>
      </c>
      <c r="AI185" s="64">
        <f t="shared" si="49"/>
        <v>110.967910186314</v>
      </c>
      <c r="AJ185" s="65"/>
      <c r="AL185" s="58">
        <f t="shared" si="38"/>
        <v>0</v>
      </c>
      <c r="AM185" s="58">
        <f t="shared" si="39"/>
        <v>-247.9685</v>
      </c>
      <c r="AN185" s="58">
        <f t="shared" si="50"/>
        <v>183.196995504085</v>
      </c>
      <c r="AO185" s="58">
        <f t="shared" si="45"/>
        <v>0</v>
      </c>
      <c r="AP185" s="58">
        <f t="shared" si="40"/>
        <v>500.238580028788</v>
      </c>
      <c r="AQ185" s="58">
        <f t="shared" si="41"/>
        <v>183.196995504085</v>
      </c>
      <c r="AR185" s="58">
        <f t="shared" si="42"/>
        <v>-64.7715044959155</v>
      </c>
    </row>
    <row r="186" spans="1:44">
      <c r="A186" s="35" t="s">
        <v>460</v>
      </c>
      <c r="B186" s="93">
        <v>2.38</v>
      </c>
      <c r="C186" s="58">
        <v>0</v>
      </c>
      <c r="D186" s="58">
        <v>-252.525252525253</v>
      </c>
      <c r="E186" s="58">
        <v>-252.525252525253</v>
      </c>
      <c r="F186" s="58">
        <v>0</v>
      </c>
      <c r="G186" s="58">
        <v>-108.491605548301</v>
      </c>
      <c r="H186" s="58">
        <v>107.406689492818</v>
      </c>
      <c r="I186" s="58">
        <v>250</v>
      </c>
      <c r="J186" s="108">
        <v>763.991327143454</v>
      </c>
      <c r="K186" s="109">
        <v>0.795972412536716</v>
      </c>
      <c r="L186" s="109">
        <v>4.37665248606103</v>
      </c>
      <c r="M186" s="109">
        <v>4.33239054813074</v>
      </c>
      <c r="N186" s="110">
        <v>0.5173235204864</v>
      </c>
      <c r="O186" s="10">
        <v>0</v>
      </c>
      <c r="P186" s="10">
        <v>8.8</v>
      </c>
      <c r="Q186" s="113">
        <v>-1.782</v>
      </c>
      <c r="R186" s="110">
        <v>-0.75398223686155</v>
      </c>
      <c r="S186" s="58">
        <v>82.4817485636601</v>
      </c>
      <c r="T186" s="58">
        <v>1315.340756441</v>
      </c>
      <c r="U186" s="58">
        <v>103.623878496989</v>
      </c>
      <c r="V186" s="58">
        <v>-1046.97495521222</v>
      </c>
      <c r="W186" s="58">
        <v>-0.790033875869664</v>
      </c>
      <c r="X186" s="10"/>
      <c r="Y186" s="109">
        <f t="shared" si="43"/>
        <v>0.00123112327334063</v>
      </c>
      <c r="Z186" s="10"/>
      <c r="AA186" s="10"/>
      <c r="AB186" s="10"/>
      <c r="AC186" s="58">
        <f t="shared" si="32"/>
        <v>0</v>
      </c>
      <c r="AD186" s="10">
        <f t="shared" si="44"/>
        <v>6.5</v>
      </c>
      <c r="AE186" s="58">
        <f t="shared" si="34"/>
        <v>-250</v>
      </c>
      <c r="AF186" s="58">
        <f t="shared" si="46"/>
        <v>-142.593310507182</v>
      </c>
      <c r="AG186" s="58">
        <f t="shared" si="47"/>
        <v>1</v>
      </c>
      <c r="AH186" s="58">
        <f t="shared" si="48"/>
        <v>1</v>
      </c>
      <c r="AI186" s="64">
        <f t="shared" si="49"/>
        <v>108.491605548301</v>
      </c>
      <c r="AJ186" s="65"/>
      <c r="AL186" s="58">
        <f t="shared" si="38"/>
        <v>0</v>
      </c>
      <c r="AM186" s="58">
        <f t="shared" si="39"/>
        <v>-250</v>
      </c>
      <c r="AN186" s="58">
        <f t="shared" si="50"/>
        <v>0</v>
      </c>
      <c r="AO186" s="58">
        <f t="shared" si="45"/>
        <v>0</v>
      </c>
      <c r="AP186" s="58">
        <f t="shared" si="40"/>
        <v>500.238580028788</v>
      </c>
      <c r="AQ186" s="58">
        <f t="shared" si="41"/>
        <v>0</v>
      </c>
      <c r="AR186" s="58">
        <f t="shared" si="42"/>
        <v>-250</v>
      </c>
    </row>
    <row r="187" spans="1:44">
      <c r="A187" s="35" t="s">
        <v>461</v>
      </c>
      <c r="B187" s="93">
        <v>2.59</v>
      </c>
      <c r="C187" s="58">
        <v>0</v>
      </c>
      <c r="D187" s="58">
        <v>-252.525252525253</v>
      </c>
      <c r="E187" s="58">
        <v>-252.525252525253</v>
      </c>
      <c r="F187" s="58">
        <v>0</v>
      </c>
      <c r="G187" s="58">
        <v>-107.693591532271</v>
      </c>
      <c r="H187" s="58">
        <v>106.616655616949</v>
      </c>
      <c r="I187" s="58">
        <v>250</v>
      </c>
      <c r="J187" s="108">
        <v>736.101759991209</v>
      </c>
      <c r="K187" s="109">
        <v>0.797925019359172</v>
      </c>
      <c r="L187" s="109">
        <v>4.33496416950227</v>
      </c>
      <c r="M187" s="109">
        <v>4.28705767755785</v>
      </c>
      <c r="N187" s="110">
        <v>0.5173235204864</v>
      </c>
      <c r="O187" s="10">
        <v>0</v>
      </c>
      <c r="P187" s="10">
        <v>8.8</v>
      </c>
      <c r="Q187" s="113">
        <v>-1.791</v>
      </c>
      <c r="R187" s="110">
        <v>-0.75398223686155</v>
      </c>
      <c r="S187" s="58">
        <v>82.4817485636601</v>
      </c>
      <c r="T187" s="58">
        <v>1305.66571887298</v>
      </c>
      <c r="U187" s="58">
        <v>103.370299918535</v>
      </c>
      <c r="V187" s="58">
        <v>-1041.82334400833</v>
      </c>
      <c r="W187" s="58">
        <v>-2.3678035346133</v>
      </c>
      <c r="X187" s="10"/>
      <c r="Y187" s="109">
        <f t="shared" si="43"/>
        <v>-0.00257362137152839</v>
      </c>
      <c r="Z187" s="10"/>
      <c r="AA187" s="10"/>
      <c r="AB187" s="10"/>
      <c r="AC187" s="58">
        <f t="shared" si="32"/>
        <v>0</v>
      </c>
      <c r="AD187" s="10">
        <f t="shared" si="44"/>
        <v>6.5</v>
      </c>
      <c r="AE187" s="58">
        <f t="shared" si="34"/>
        <v>-250</v>
      </c>
      <c r="AF187" s="58">
        <f t="shared" si="46"/>
        <v>-143.383344383051</v>
      </c>
      <c r="AG187" s="58">
        <f t="shared" si="47"/>
        <v>1</v>
      </c>
      <c r="AH187" s="58">
        <f t="shared" si="48"/>
        <v>1</v>
      </c>
      <c r="AI187" s="64">
        <f t="shared" si="49"/>
        <v>107.693591532271</v>
      </c>
      <c r="AJ187" s="65"/>
      <c r="AL187" s="58">
        <f t="shared" si="38"/>
        <v>0</v>
      </c>
      <c r="AM187" s="58">
        <f t="shared" si="39"/>
        <v>-250</v>
      </c>
      <c r="AN187" s="58">
        <f t="shared" si="50"/>
        <v>0</v>
      </c>
      <c r="AO187" s="58">
        <f t="shared" si="45"/>
        <v>0</v>
      </c>
      <c r="AP187" s="58">
        <f t="shared" si="40"/>
        <v>500.238580028788</v>
      </c>
      <c r="AQ187" s="58">
        <f t="shared" si="41"/>
        <v>0</v>
      </c>
      <c r="AR187" s="58">
        <f t="shared" si="42"/>
        <v>-250</v>
      </c>
    </row>
    <row r="188" spans="1:44">
      <c r="A188" s="35" t="s">
        <v>462</v>
      </c>
      <c r="B188" s="93">
        <v>2.77</v>
      </c>
      <c r="C188" s="58">
        <v>0</v>
      </c>
      <c r="D188" s="58">
        <v>-240.243939393939</v>
      </c>
      <c r="E188" s="58">
        <v>-240.243939393939</v>
      </c>
      <c r="F188" s="58">
        <v>0</v>
      </c>
      <c r="G188" s="58">
        <v>-105.301870790238</v>
      </c>
      <c r="H188" s="58">
        <v>104.248852082335</v>
      </c>
      <c r="I188" s="58">
        <v>237.8415</v>
      </c>
      <c r="J188" s="108">
        <v>708.838304409601</v>
      </c>
      <c r="K188" s="109">
        <v>0.798711559783537</v>
      </c>
      <c r="L188" s="109">
        <v>4.28706117272352</v>
      </c>
      <c r="M188" s="109">
        <v>4.24255303417643</v>
      </c>
      <c r="N188" s="110">
        <v>0.5173235204864</v>
      </c>
      <c r="O188" s="10">
        <v>0</v>
      </c>
      <c r="P188" s="10">
        <v>8.8</v>
      </c>
      <c r="Q188" s="113">
        <v>-1.7865</v>
      </c>
      <c r="R188" s="110">
        <v>-0.746128255227576</v>
      </c>
      <c r="S188" s="58">
        <v>82.4817485636601</v>
      </c>
      <c r="T188" s="58">
        <v>1276.66874943812</v>
      </c>
      <c r="U188" s="58">
        <v>103.26850482296</v>
      </c>
      <c r="V188" s="58">
        <v>-1019.69008819062</v>
      </c>
      <c r="W188" s="58">
        <v>-2.91816378778436</v>
      </c>
      <c r="X188" s="10"/>
      <c r="Y188" s="109">
        <f t="shared" si="43"/>
        <v>-3.49516567332842e-6</v>
      </c>
      <c r="Z188" s="10"/>
      <c r="AA188" s="10"/>
      <c r="AB188" s="10"/>
      <c r="AC188" s="58">
        <f t="shared" ref="AC188:AC251" si="51">H188+MIN(0,G188)*0.99</f>
        <v>0</v>
      </c>
      <c r="AD188" s="10">
        <f t="shared" si="44"/>
        <v>6.5</v>
      </c>
      <c r="AE188" s="58">
        <f t="shared" si="34"/>
        <v>-237.8415</v>
      </c>
      <c r="AF188" s="58">
        <f t="shared" si="46"/>
        <v>-133.592647917665</v>
      </c>
      <c r="AG188" s="58">
        <f t="shared" si="47"/>
        <v>1</v>
      </c>
      <c r="AH188" s="58">
        <f t="shared" si="48"/>
        <v>1</v>
      </c>
      <c r="AI188" s="64">
        <f t="shared" si="49"/>
        <v>105.301870790238</v>
      </c>
      <c r="AJ188" s="65"/>
      <c r="AL188" s="58">
        <f t="shared" si="38"/>
        <v>0</v>
      </c>
      <c r="AM188" s="58">
        <f t="shared" si="39"/>
        <v>-237.8415</v>
      </c>
      <c r="AN188" s="58">
        <f t="shared" si="50"/>
        <v>0</v>
      </c>
      <c r="AO188" s="58">
        <f t="shared" si="45"/>
        <v>0</v>
      </c>
      <c r="AP188" s="58">
        <f t="shared" si="40"/>
        <v>500.238580028788</v>
      </c>
      <c r="AQ188" s="58">
        <f t="shared" si="41"/>
        <v>0</v>
      </c>
      <c r="AR188" s="58">
        <f t="shared" si="42"/>
        <v>-237.8415</v>
      </c>
    </row>
    <row r="189" spans="1:44">
      <c r="A189" s="35" t="s">
        <v>463</v>
      </c>
      <c r="B189" s="93">
        <v>2.91</v>
      </c>
      <c r="C189" s="58">
        <v>0</v>
      </c>
      <c r="D189" s="58">
        <v>-236.711616161616</v>
      </c>
      <c r="E189" s="58">
        <v>-236.711616161616</v>
      </c>
      <c r="F189" s="58">
        <v>0</v>
      </c>
      <c r="G189" s="58">
        <v>-102.354230600557</v>
      </c>
      <c r="H189" s="58">
        <v>101.330688294551</v>
      </c>
      <c r="I189" s="58">
        <v>234.3445</v>
      </c>
      <c r="J189" s="108">
        <v>682.343022888379</v>
      </c>
      <c r="K189" s="109">
        <v>0.798430718219638</v>
      </c>
      <c r="L189" s="109">
        <v>4.24496756842241</v>
      </c>
      <c r="M189" s="109">
        <v>4.1991186584641</v>
      </c>
      <c r="N189" s="110">
        <v>0.5173235204864</v>
      </c>
      <c r="O189" s="10">
        <v>0</v>
      </c>
      <c r="P189" s="10">
        <v>8.8</v>
      </c>
      <c r="Q189" s="113">
        <v>-1.773</v>
      </c>
      <c r="R189" s="110">
        <v>-0.734347282776614</v>
      </c>
      <c r="S189" s="58">
        <v>82.4817485636601</v>
      </c>
      <c r="T189" s="58">
        <v>1240.93187138921</v>
      </c>
      <c r="U189" s="58">
        <v>103.304828686426</v>
      </c>
      <c r="V189" s="58">
        <v>-990.798125334923</v>
      </c>
      <c r="W189" s="58">
        <v>-0.1120083922499</v>
      </c>
      <c r="X189" s="10"/>
      <c r="Y189" s="109">
        <f t="shared" si="43"/>
        <v>-0.00241453424597626</v>
      </c>
      <c r="Z189" s="10"/>
      <c r="AA189" s="10"/>
      <c r="AB189" s="10"/>
      <c r="AC189" s="58">
        <f t="shared" si="51"/>
        <v>0</v>
      </c>
      <c r="AD189" s="10">
        <f t="shared" si="44"/>
        <v>6.5</v>
      </c>
      <c r="AE189" s="58">
        <f t="shared" si="34"/>
        <v>-234.3445</v>
      </c>
      <c r="AF189" s="58">
        <f t="shared" si="46"/>
        <v>-133.013811705449</v>
      </c>
      <c r="AG189" s="58">
        <f t="shared" si="47"/>
        <v>1</v>
      </c>
      <c r="AH189" s="58">
        <f t="shared" si="48"/>
        <v>1</v>
      </c>
      <c r="AI189" s="64">
        <f t="shared" si="49"/>
        <v>102.354230600557</v>
      </c>
      <c r="AJ189" s="65"/>
      <c r="AL189" s="58">
        <f t="shared" si="38"/>
        <v>0</v>
      </c>
      <c r="AM189" s="58">
        <f t="shared" si="39"/>
        <v>-234.3445</v>
      </c>
      <c r="AN189" s="58">
        <f t="shared" si="50"/>
        <v>0</v>
      </c>
      <c r="AO189" s="58">
        <f t="shared" si="45"/>
        <v>0</v>
      </c>
      <c r="AP189" s="58">
        <f t="shared" si="40"/>
        <v>500.238580028788</v>
      </c>
      <c r="AQ189" s="58">
        <f t="shared" si="41"/>
        <v>0</v>
      </c>
      <c r="AR189" s="58">
        <f t="shared" si="42"/>
        <v>-234.3445</v>
      </c>
    </row>
    <row r="190" spans="1:44">
      <c r="A190" s="35" t="s">
        <v>464</v>
      </c>
      <c r="B190" s="93">
        <v>2.85</v>
      </c>
      <c r="C190" s="58">
        <v>0</v>
      </c>
      <c r="D190" s="58">
        <v>-228.215656565657</v>
      </c>
      <c r="E190" s="58">
        <v>-228.215656565657</v>
      </c>
      <c r="F190" s="58">
        <v>0</v>
      </c>
      <c r="G190" s="58">
        <v>-102.241090810405</v>
      </c>
      <c r="H190" s="58">
        <v>101.218679902301</v>
      </c>
      <c r="I190" s="58">
        <v>225.9335</v>
      </c>
      <c r="J190" s="108">
        <v>655.888588634778</v>
      </c>
      <c r="K190" s="109">
        <v>0.801259742998637</v>
      </c>
      <c r="L190" s="109">
        <v>4.20021105770962</v>
      </c>
      <c r="M190" s="109">
        <v>4.15556636360547</v>
      </c>
      <c r="N190" s="110">
        <v>0.5173235204864</v>
      </c>
      <c r="O190" s="10">
        <v>0</v>
      </c>
      <c r="P190" s="10">
        <v>8.8</v>
      </c>
      <c r="Q190" s="113">
        <v>-1.791</v>
      </c>
      <c r="R190" s="110">
        <v>-0.738274273593601</v>
      </c>
      <c r="S190" s="58">
        <v>82.4817485636601</v>
      </c>
      <c r="T190" s="58">
        <v>1239.56017653402</v>
      </c>
      <c r="U190" s="58">
        <v>102.940088135441</v>
      </c>
      <c r="V190" s="58">
        <v>-993.209668480994</v>
      </c>
      <c r="W190" s="58">
        <v>-2.23870156042255</v>
      </c>
      <c r="X190" s="10"/>
      <c r="Y190" s="109">
        <f t="shared" si="43"/>
        <v>-0.00109239924551296</v>
      </c>
      <c r="Z190" s="10"/>
      <c r="AA190" s="10"/>
      <c r="AB190" s="10"/>
      <c r="AC190" s="58">
        <f t="shared" si="51"/>
        <v>0</v>
      </c>
      <c r="AD190" s="10">
        <f t="shared" si="44"/>
        <v>6.5</v>
      </c>
      <c r="AE190" s="58">
        <f t="shared" si="34"/>
        <v>-225.9335</v>
      </c>
      <c r="AF190" s="58">
        <f t="shared" si="46"/>
        <v>-124.714820097699</v>
      </c>
      <c r="AG190" s="58">
        <f t="shared" si="47"/>
        <v>1</v>
      </c>
      <c r="AH190" s="58">
        <f t="shared" si="48"/>
        <v>1</v>
      </c>
      <c r="AI190" s="64">
        <f t="shared" si="49"/>
        <v>102.241090810405</v>
      </c>
      <c r="AJ190" s="65"/>
      <c r="AL190" s="58">
        <f t="shared" si="38"/>
        <v>0</v>
      </c>
      <c r="AM190" s="58">
        <f t="shared" si="39"/>
        <v>-225.9335</v>
      </c>
      <c r="AN190" s="58">
        <f t="shared" si="50"/>
        <v>0</v>
      </c>
      <c r="AO190" s="58">
        <f t="shared" si="45"/>
        <v>0</v>
      </c>
      <c r="AP190" s="58">
        <f t="shared" si="40"/>
        <v>500.238580028788</v>
      </c>
      <c r="AQ190" s="58">
        <f t="shared" si="41"/>
        <v>0</v>
      </c>
      <c r="AR190" s="58">
        <f t="shared" si="42"/>
        <v>-225.9335</v>
      </c>
    </row>
    <row r="191" spans="1:44">
      <c r="A191" s="35" t="s">
        <v>465</v>
      </c>
      <c r="B191" s="93">
        <v>2.47</v>
      </c>
      <c r="C191" s="58">
        <v>0</v>
      </c>
      <c r="D191" s="58">
        <v>-215.484848484849</v>
      </c>
      <c r="E191" s="58">
        <v>-215.484848484849</v>
      </c>
      <c r="F191" s="58">
        <v>0</v>
      </c>
      <c r="G191" s="58">
        <v>-99.9797761029077</v>
      </c>
      <c r="H191" s="58">
        <v>98.9799783418786</v>
      </c>
      <c r="I191" s="58">
        <v>213.33</v>
      </c>
      <c r="J191" s="108">
        <v>630.025616228624</v>
      </c>
      <c r="K191" s="109">
        <v>0.801892676706315</v>
      </c>
      <c r="L191" s="109">
        <v>4.15330380527392</v>
      </c>
      <c r="M191" s="109">
        <v>4.11280503114711</v>
      </c>
      <c r="N191" s="110">
        <v>0.5173235204864</v>
      </c>
      <c r="O191" s="10">
        <v>0</v>
      </c>
      <c r="P191" s="10">
        <v>8.8</v>
      </c>
      <c r="Q191" s="113">
        <v>-1.7865</v>
      </c>
      <c r="R191" s="110">
        <v>-0.730420291959627</v>
      </c>
      <c r="S191" s="58">
        <v>82.4817485636601</v>
      </c>
      <c r="T191" s="58">
        <v>1212.14423607597</v>
      </c>
      <c r="U191" s="58">
        <v>102.858837547245</v>
      </c>
      <c r="V191" s="58">
        <v>-972.009586021087</v>
      </c>
      <c r="W191" s="58">
        <v>-0.671106307271812</v>
      </c>
      <c r="X191" s="10"/>
      <c r="Y191" s="109">
        <f t="shared" si="43"/>
        <v>0.00226255833155431</v>
      </c>
      <c r="Z191" s="10"/>
      <c r="AA191" s="10"/>
      <c r="AB191" s="10"/>
      <c r="AC191" s="58">
        <f t="shared" si="51"/>
        <v>0</v>
      </c>
      <c r="AD191" s="10">
        <f t="shared" si="44"/>
        <v>6.5</v>
      </c>
      <c r="AE191" s="58">
        <f t="shared" si="34"/>
        <v>-213.33</v>
      </c>
      <c r="AF191" s="58">
        <f t="shared" si="46"/>
        <v>-114.350021658121</v>
      </c>
      <c r="AG191" s="58">
        <f t="shared" si="47"/>
        <v>1</v>
      </c>
      <c r="AH191" s="58">
        <f t="shared" si="48"/>
        <v>1</v>
      </c>
      <c r="AI191" s="64">
        <f t="shared" si="49"/>
        <v>99.9797761029077</v>
      </c>
      <c r="AJ191" s="65"/>
      <c r="AL191" s="58">
        <f t="shared" si="38"/>
        <v>0</v>
      </c>
      <c r="AM191" s="58">
        <f t="shared" si="39"/>
        <v>-213.33</v>
      </c>
      <c r="AN191" s="58">
        <f t="shared" si="50"/>
        <v>0</v>
      </c>
      <c r="AO191" s="58">
        <f t="shared" si="45"/>
        <v>0</v>
      </c>
      <c r="AP191" s="58">
        <f t="shared" si="40"/>
        <v>500.238580028788</v>
      </c>
      <c r="AQ191" s="58">
        <f t="shared" si="41"/>
        <v>0</v>
      </c>
      <c r="AR191" s="58">
        <f t="shared" si="42"/>
        <v>-213.33</v>
      </c>
    </row>
    <row r="192" spans="1:44">
      <c r="A192" s="35" t="s">
        <v>466</v>
      </c>
      <c r="B192" s="93">
        <v>2.6</v>
      </c>
      <c r="C192" s="58">
        <v>0</v>
      </c>
      <c r="D192" s="58">
        <v>-215.261616161616</v>
      </c>
      <c r="E192" s="58">
        <v>-215.261616161616</v>
      </c>
      <c r="F192" s="58">
        <v>0</v>
      </c>
      <c r="G192" s="58">
        <v>-99.3018909440473</v>
      </c>
      <c r="H192" s="58">
        <v>98.3088720346068</v>
      </c>
      <c r="I192" s="58">
        <v>213.109</v>
      </c>
      <c r="J192" s="108">
        <v>604.347661865957</v>
      </c>
      <c r="K192" s="109">
        <v>0.803621321232558</v>
      </c>
      <c r="L192" s="109">
        <v>4.11598255621362</v>
      </c>
      <c r="M192" s="109">
        <v>4.07016662302919</v>
      </c>
      <c r="N192" s="110">
        <v>0.5173235204864</v>
      </c>
      <c r="O192" s="10">
        <v>0</v>
      </c>
      <c r="P192" s="10">
        <v>8.8</v>
      </c>
      <c r="Q192" s="113">
        <v>-1.7955</v>
      </c>
      <c r="R192" s="110">
        <v>-0.730420291959627</v>
      </c>
      <c r="S192" s="58">
        <v>82.4817485636601</v>
      </c>
      <c r="T192" s="58">
        <v>1203.9256280728</v>
      </c>
      <c r="U192" s="58">
        <v>102.637581139775</v>
      </c>
      <c r="V192" s="58">
        <v>-967.500303897601</v>
      </c>
      <c r="W192" s="58">
        <v>-2.16524408574183</v>
      </c>
      <c r="X192" s="10"/>
      <c r="Y192" s="109">
        <f t="shared" si="43"/>
        <v>-0.00317752506650226</v>
      </c>
      <c r="Z192" s="10"/>
      <c r="AA192" s="10"/>
      <c r="AB192" s="10"/>
      <c r="AC192" s="58">
        <f t="shared" si="51"/>
        <v>0</v>
      </c>
      <c r="AD192" s="10">
        <f t="shared" si="44"/>
        <v>6.5</v>
      </c>
      <c r="AE192" s="58">
        <f t="shared" si="34"/>
        <v>-213.109</v>
      </c>
      <c r="AF192" s="58">
        <f t="shared" si="46"/>
        <v>-114.800127965393</v>
      </c>
      <c r="AG192" s="58">
        <f t="shared" si="47"/>
        <v>1</v>
      </c>
      <c r="AH192" s="58">
        <f t="shared" si="48"/>
        <v>1</v>
      </c>
      <c r="AI192" s="64">
        <f t="shared" si="49"/>
        <v>99.3018909440473</v>
      </c>
      <c r="AJ192" s="65"/>
      <c r="AL192" s="58">
        <f t="shared" si="38"/>
        <v>0</v>
      </c>
      <c r="AM192" s="58">
        <f t="shared" si="39"/>
        <v>-213.109</v>
      </c>
      <c r="AN192" s="58">
        <f t="shared" si="50"/>
        <v>0</v>
      </c>
      <c r="AO192" s="58">
        <f t="shared" si="45"/>
        <v>0</v>
      </c>
      <c r="AP192" s="58">
        <f t="shared" si="40"/>
        <v>500.238580028788</v>
      </c>
      <c r="AQ192" s="58">
        <f t="shared" si="41"/>
        <v>0</v>
      </c>
      <c r="AR192" s="58">
        <f t="shared" si="42"/>
        <v>-213.109</v>
      </c>
    </row>
    <row r="193" spans="1:44">
      <c r="A193" s="35" t="s">
        <v>467</v>
      </c>
      <c r="B193" s="93">
        <v>2.95</v>
      </c>
      <c r="C193" s="58">
        <v>0</v>
      </c>
      <c r="D193" s="58">
        <v>-219.956060606061</v>
      </c>
      <c r="E193" s="58">
        <v>-219.956060606061</v>
      </c>
      <c r="F193" s="58">
        <v>0</v>
      </c>
      <c r="G193" s="58">
        <v>-97.1147757059242</v>
      </c>
      <c r="H193" s="58">
        <v>96.143627948865</v>
      </c>
      <c r="I193" s="58">
        <v>217.7565</v>
      </c>
      <c r="J193" s="108">
        <v>579.241454352473</v>
      </c>
      <c r="K193" s="109">
        <v>0.804152742835917</v>
      </c>
      <c r="L193" s="109">
        <v>4.06995891223659</v>
      </c>
      <c r="M193" s="109">
        <v>4.0282971723786</v>
      </c>
      <c r="N193" s="110">
        <v>0.5173235204864</v>
      </c>
      <c r="O193" s="10">
        <v>0</v>
      </c>
      <c r="P193" s="10">
        <v>8.8</v>
      </c>
      <c r="Q193" s="113">
        <v>-1.791</v>
      </c>
      <c r="R193" s="110">
        <v>-0.722566310325652</v>
      </c>
      <c r="S193" s="58">
        <v>82.4817485636601</v>
      </c>
      <c r="T193" s="58">
        <v>1177.40927413742</v>
      </c>
      <c r="U193" s="58">
        <v>102.569753443582</v>
      </c>
      <c r="V193" s="58">
        <v>-946.816897238052</v>
      </c>
      <c r="W193" s="58">
        <v>-2.70549842876278</v>
      </c>
      <c r="X193" s="10"/>
      <c r="Y193" s="109">
        <f t="shared" si="43"/>
        <v>0.000207710792600402</v>
      </c>
      <c r="Z193" s="10"/>
      <c r="AA193" s="10"/>
      <c r="AB193" s="10"/>
      <c r="AC193" s="58">
        <f t="shared" si="51"/>
        <v>0</v>
      </c>
      <c r="AD193" s="10">
        <f t="shared" si="44"/>
        <v>6.5</v>
      </c>
      <c r="AE193" s="58">
        <f t="shared" si="34"/>
        <v>-217.7565</v>
      </c>
      <c r="AF193" s="58">
        <f t="shared" si="46"/>
        <v>-121.612872051135</v>
      </c>
      <c r="AG193" s="58">
        <f t="shared" si="47"/>
        <v>1</v>
      </c>
      <c r="AH193" s="58">
        <f t="shared" si="48"/>
        <v>1</v>
      </c>
      <c r="AI193" s="64">
        <f t="shared" si="49"/>
        <v>97.1147757059242</v>
      </c>
      <c r="AJ193" s="65"/>
      <c r="AL193" s="58">
        <f t="shared" si="38"/>
        <v>0</v>
      </c>
      <c r="AM193" s="58">
        <f t="shared" si="39"/>
        <v>-217.7565</v>
      </c>
      <c r="AN193" s="58">
        <f t="shared" si="50"/>
        <v>0</v>
      </c>
      <c r="AO193" s="58">
        <f t="shared" si="45"/>
        <v>0</v>
      </c>
      <c r="AP193" s="58">
        <f t="shared" si="40"/>
        <v>500.238580028788</v>
      </c>
      <c r="AQ193" s="58">
        <f t="shared" si="41"/>
        <v>0</v>
      </c>
      <c r="AR193" s="58">
        <f t="shared" si="42"/>
        <v>-217.7565</v>
      </c>
    </row>
    <row r="194" spans="1:44">
      <c r="A194" s="35" t="s">
        <v>468</v>
      </c>
      <c r="B194" s="93">
        <v>2.82</v>
      </c>
      <c r="C194" s="58">
        <v>0</v>
      </c>
      <c r="D194" s="58">
        <v>-222.339393939394</v>
      </c>
      <c r="E194" s="58">
        <v>-222.339393939394</v>
      </c>
      <c r="F194" s="58">
        <v>0</v>
      </c>
      <c r="G194" s="58">
        <v>-94.3819490102042</v>
      </c>
      <c r="H194" s="58">
        <v>93.4381295201022</v>
      </c>
      <c r="I194" s="58">
        <v>220.116</v>
      </c>
      <c r="J194" s="108">
        <v>554.846508213543</v>
      </c>
      <c r="K194" s="109">
        <v>0.803645834084739</v>
      </c>
      <c r="L194" s="109">
        <v>4.02761178539896</v>
      </c>
      <c r="M194" s="109">
        <v>3.98743898104693</v>
      </c>
      <c r="N194" s="110">
        <v>0.5173235204864</v>
      </c>
      <c r="O194" s="10">
        <v>0</v>
      </c>
      <c r="P194" s="10">
        <v>8.8</v>
      </c>
      <c r="Q194" s="113">
        <v>-1.7775</v>
      </c>
      <c r="R194" s="110">
        <v>-0.710785337874691</v>
      </c>
      <c r="S194" s="58">
        <v>82.4817485636601</v>
      </c>
      <c r="T194" s="58">
        <v>1144.2767721802</v>
      </c>
      <c r="U194" s="58">
        <v>102.634450482279</v>
      </c>
      <c r="V194" s="58">
        <v>-919.593261002553</v>
      </c>
      <c r="W194" s="58">
        <v>-0.0208901062927318</v>
      </c>
      <c r="X194" s="10"/>
      <c r="Y194" s="109">
        <f t="shared" si="43"/>
        <v>0.000685386979642821</v>
      </c>
      <c r="Z194" s="10"/>
      <c r="AA194" s="10"/>
      <c r="AB194" s="10"/>
      <c r="AC194" s="58">
        <f t="shared" si="51"/>
        <v>0</v>
      </c>
      <c r="AD194" s="10">
        <f t="shared" si="44"/>
        <v>6.5</v>
      </c>
      <c r="AE194" s="58">
        <f t="shared" si="34"/>
        <v>-220.116</v>
      </c>
      <c r="AF194" s="58">
        <f t="shared" si="46"/>
        <v>-126.677870479898</v>
      </c>
      <c r="AG194" s="58">
        <f t="shared" si="47"/>
        <v>1</v>
      </c>
      <c r="AH194" s="58">
        <f t="shared" si="48"/>
        <v>1</v>
      </c>
      <c r="AI194" s="64">
        <f t="shared" si="49"/>
        <v>94.3819490102042</v>
      </c>
      <c r="AJ194" s="65"/>
      <c r="AL194" s="58">
        <f t="shared" si="38"/>
        <v>0</v>
      </c>
      <c r="AM194" s="58">
        <f t="shared" si="39"/>
        <v>-220.116</v>
      </c>
      <c r="AN194" s="58">
        <f t="shared" si="50"/>
        <v>0</v>
      </c>
      <c r="AO194" s="58">
        <f t="shared" si="45"/>
        <v>0</v>
      </c>
      <c r="AP194" s="58">
        <f t="shared" si="40"/>
        <v>500.238580028788</v>
      </c>
      <c r="AQ194" s="58">
        <f t="shared" si="41"/>
        <v>0</v>
      </c>
      <c r="AR194" s="58">
        <f t="shared" si="42"/>
        <v>-220.116</v>
      </c>
    </row>
    <row r="195" spans="1:44">
      <c r="A195" s="35" t="s">
        <v>469</v>
      </c>
      <c r="B195" s="93">
        <v>2.45</v>
      </c>
      <c r="C195" s="58">
        <v>0</v>
      </c>
      <c r="D195" s="58">
        <v>-222.851515151515</v>
      </c>
      <c r="E195" s="58">
        <v>-222.851515151515</v>
      </c>
      <c r="F195" s="58">
        <v>0</v>
      </c>
      <c r="G195" s="58">
        <v>-94.3608478927368</v>
      </c>
      <c r="H195" s="58">
        <v>93.4172394138095</v>
      </c>
      <c r="I195" s="58">
        <v>220.623</v>
      </c>
      <c r="J195" s="108">
        <v>530.467050960664</v>
      </c>
      <c r="K195" s="109">
        <v>0.806231531589213</v>
      </c>
      <c r="L195" s="109">
        <v>3.98909825767749</v>
      </c>
      <c r="M195" s="109">
        <v>3.94643045683888</v>
      </c>
      <c r="N195" s="110">
        <v>0.5173235204864</v>
      </c>
      <c r="O195" s="10">
        <v>0</v>
      </c>
      <c r="P195" s="10">
        <v>8.8</v>
      </c>
      <c r="Q195" s="113">
        <v>-1.7955</v>
      </c>
      <c r="R195" s="110">
        <v>-0.714712328691678</v>
      </c>
      <c r="S195" s="58">
        <v>82.4817485636601</v>
      </c>
      <c r="T195" s="58">
        <v>1144.02094446274</v>
      </c>
      <c r="U195" s="58">
        <v>102.305287416724</v>
      </c>
      <c r="V195" s="58">
        <v>-922.345758224335</v>
      </c>
      <c r="W195" s="58">
        <v>-2.63157536934258</v>
      </c>
      <c r="X195" s="10"/>
      <c r="Y195" s="109">
        <f t="shared" si="43"/>
        <v>-0.00165927663056475</v>
      </c>
      <c r="Z195" s="10"/>
      <c r="AA195" s="10"/>
      <c r="AB195" s="10"/>
      <c r="AC195" s="58">
        <f t="shared" si="51"/>
        <v>0</v>
      </c>
      <c r="AD195" s="10">
        <f t="shared" si="44"/>
        <v>6.5</v>
      </c>
      <c r="AE195" s="58">
        <f t="shared" si="34"/>
        <v>-220.623</v>
      </c>
      <c r="AF195" s="58">
        <f t="shared" si="46"/>
        <v>-127.205760586191</v>
      </c>
      <c r="AG195" s="58">
        <f t="shared" si="47"/>
        <v>1</v>
      </c>
      <c r="AH195" s="58">
        <f t="shared" si="48"/>
        <v>1</v>
      </c>
      <c r="AI195" s="64">
        <f t="shared" si="49"/>
        <v>94.3608478927368</v>
      </c>
      <c r="AJ195" s="65"/>
      <c r="AL195" s="58">
        <f t="shared" si="38"/>
        <v>0</v>
      </c>
      <c r="AM195" s="58">
        <f t="shared" si="39"/>
        <v>-220.623</v>
      </c>
      <c r="AN195" s="58">
        <f t="shared" si="50"/>
        <v>0</v>
      </c>
      <c r="AO195" s="58">
        <f t="shared" si="45"/>
        <v>0</v>
      </c>
      <c r="AP195" s="58">
        <f t="shared" si="40"/>
        <v>500.238580028788</v>
      </c>
      <c r="AQ195" s="58">
        <f t="shared" si="41"/>
        <v>0</v>
      </c>
      <c r="AR195" s="58">
        <f t="shared" si="42"/>
        <v>-220.623</v>
      </c>
    </row>
    <row r="196" spans="1:44">
      <c r="A196" s="35" t="s">
        <v>470</v>
      </c>
      <c r="B196" s="93">
        <v>3.06</v>
      </c>
      <c r="C196" s="58">
        <v>1.6853196273691</v>
      </c>
      <c r="D196" s="58">
        <v>-226.162660170611</v>
      </c>
      <c r="E196" s="58">
        <v>-226.162660170611</v>
      </c>
      <c r="F196" s="58">
        <v>1.6853196273691</v>
      </c>
      <c r="G196" s="58">
        <v>-91.7026909540069</v>
      </c>
      <c r="H196" s="58">
        <v>92.4541304755623</v>
      </c>
      <c r="I196" s="58">
        <v>225.5695</v>
      </c>
      <c r="J196" s="108">
        <v>506.779086182449</v>
      </c>
      <c r="K196" s="109">
        <v>0.821743337626584</v>
      </c>
      <c r="L196" s="109">
        <v>3.94689255056057</v>
      </c>
      <c r="M196" s="109">
        <v>3.90641234019025</v>
      </c>
      <c r="N196" s="110">
        <v>0.5173235204864</v>
      </c>
      <c r="O196" s="10">
        <v>0</v>
      </c>
      <c r="P196" s="10">
        <v>8.8</v>
      </c>
      <c r="Q196" s="113">
        <v>-1.782</v>
      </c>
      <c r="R196" s="110">
        <v>-0.702931356240716</v>
      </c>
      <c r="S196" s="58">
        <v>84.1313835349333</v>
      </c>
      <c r="T196" s="58">
        <v>1110.02585072905</v>
      </c>
      <c r="U196" s="58">
        <v>102.381582767592</v>
      </c>
      <c r="V196" s="58">
        <v>-895.695187308969</v>
      </c>
      <c r="W196" s="58">
        <v>-3.14953044542661</v>
      </c>
      <c r="X196" s="10"/>
      <c r="Y196" s="109">
        <f t="shared" si="43"/>
        <v>-0.000462093721689705</v>
      </c>
      <c r="Z196" s="10"/>
      <c r="AA196" s="10"/>
      <c r="AB196" s="10"/>
      <c r="AC196" s="58">
        <f t="shared" si="51"/>
        <v>1.66846643109541</v>
      </c>
      <c r="AD196" s="10">
        <f t="shared" si="44"/>
        <v>6.5</v>
      </c>
      <c r="AE196" s="58">
        <f t="shared" si="34"/>
        <v>-223.901033568905</v>
      </c>
      <c r="AF196" s="58">
        <f t="shared" si="46"/>
        <v>-133.115369524438</v>
      </c>
      <c r="AG196" s="58">
        <f t="shared" si="47"/>
        <v>1</v>
      </c>
      <c r="AH196" s="58">
        <f t="shared" si="48"/>
        <v>1</v>
      </c>
      <c r="AI196" s="64">
        <f t="shared" si="49"/>
        <v>91.7026909540069</v>
      </c>
      <c r="AJ196" s="65"/>
      <c r="AL196" s="58">
        <f t="shared" si="38"/>
        <v>1.66846643109541</v>
      </c>
      <c r="AM196" s="58">
        <f t="shared" si="39"/>
        <v>-223.901033568905</v>
      </c>
      <c r="AN196" s="58">
        <f t="shared" si="50"/>
        <v>0</v>
      </c>
      <c r="AO196" s="58">
        <f t="shared" si="45"/>
        <v>0</v>
      </c>
      <c r="AP196" s="58">
        <f t="shared" si="40"/>
        <v>500.238580028788</v>
      </c>
      <c r="AQ196" s="58">
        <f t="shared" si="41"/>
        <v>1.66846643109541</v>
      </c>
      <c r="AR196" s="58">
        <f t="shared" si="42"/>
        <v>-223.901033568905</v>
      </c>
    </row>
    <row r="197" spans="1:44">
      <c r="A197" s="35" t="s">
        <v>471</v>
      </c>
      <c r="B197" s="93">
        <v>3.87</v>
      </c>
      <c r="C197" s="58">
        <v>31.5732825478409</v>
      </c>
      <c r="D197" s="58">
        <v>-201.993384118826</v>
      </c>
      <c r="E197" s="58">
        <v>-201.993384118826</v>
      </c>
      <c r="F197" s="58">
        <v>31.5732825478409</v>
      </c>
      <c r="G197" s="58">
        <v>-88.5213470697376</v>
      </c>
      <c r="H197" s="58">
        <v>118.893683321403</v>
      </c>
      <c r="I197" s="58">
        <v>231.231</v>
      </c>
      <c r="J197" s="108">
        <v>483.916330876181</v>
      </c>
      <c r="K197" s="109">
        <v>1.03719652024696</v>
      </c>
      <c r="L197" s="109">
        <v>3.9060153494642</v>
      </c>
      <c r="M197" s="109">
        <v>3.86762308632031</v>
      </c>
      <c r="N197" s="110">
        <v>0.5173235204864</v>
      </c>
      <c r="O197" s="10">
        <v>0</v>
      </c>
      <c r="P197" s="10">
        <v>8.8</v>
      </c>
      <c r="Q197" s="113">
        <v>-1.7595</v>
      </c>
      <c r="R197" s="110">
        <v>-0.687223392972767</v>
      </c>
      <c r="S197" s="58">
        <v>106.401455647122</v>
      </c>
      <c r="T197" s="58">
        <v>1128.69348344134</v>
      </c>
      <c r="U197" s="58">
        <v>102.585627284777</v>
      </c>
      <c r="V197" s="58">
        <v>-862.902040107464</v>
      </c>
      <c r="W197" s="58">
        <v>1.1720246461512</v>
      </c>
      <c r="X197" s="10"/>
      <c r="Y197" s="109">
        <f t="shared" si="43"/>
        <v>0.000396990726045932</v>
      </c>
      <c r="Z197" s="10"/>
      <c r="AA197" s="10"/>
      <c r="AB197" s="10"/>
      <c r="AC197" s="58">
        <f t="shared" si="51"/>
        <v>31.2575497223625</v>
      </c>
      <c r="AD197" s="10">
        <f t="shared" si="44"/>
        <v>6.5</v>
      </c>
      <c r="AE197" s="58">
        <f t="shared" ref="AE197:AE260" si="52">AC197-I197</f>
        <v>-199.973450277638</v>
      </c>
      <c r="AF197" s="58">
        <f t="shared" si="46"/>
        <v>-112.337316678597</v>
      </c>
      <c r="AG197" s="58">
        <f t="shared" si="47"/>
        <v>1</v>
      </c>
      <c r="AH197" s="58">
        <f t="shared" si="48"/>
        <v>1</v>
      </c>
      <c r="AI197" s="64">
        <f t="shared" si="49"/>
        <v>88.5213470697376</v>
      </c>
      <c r="AJ197" s="65"/>
      <c r="AL197" s="58">
        <f t="shared" ref="AL197:AL260" si="53">MIN(C197*0.99,$I$2)</f>
        <v>31.2575497223624</v>
      </c>
      <c r="AM197" s="58">
        <f t="shared" ref="AM197:AM260" si="54">AL197-I197</f>
        <v>-199.973450277638</v>
      </c>
      <c r="AN197" s="58">
        <f t="shared" si="50"/>
        <v>0</v>
      </c>
      <c r="AO197" s="58">
        <f t="shared" si="45"/>
        <v>0</v>
      </c>
      <c r="AP197" s="58">
        <f t="shared" ref="AP197:AP260" si="55">AO197+$AP$2*0.15</f>
        <v>500.238580028788</v>
      </c>
      <c r="AQ197" s="58">
        <f t="shared" ref="AQ197:AQ260" si="56">IF(AM197&gt;=0,I197,AL197+AN197)</f>
        <v>31.2575497223624</v>
      </c>
      <c r="AR197" s="58">
        <f t="shared" ref="AR197:AR260" si="57">AQ197-I197</f>
        <v>-199.973450277638</v>
      </c>
    </row>
    <row r="198" spans="1:44">
      <c r="A198" s="35" t="s">
        <v>472</v>
      </c>
      <c r="B198" s="93">
        <v>4.04</v>
      </c>
      <c r="C198" s="58">
        <v>39.709833315487</v>
      </c>
      <c r="D198" s="58">
        <v>-195.668954563301</v>
      </c>
      <c r="E198" s="58">
        <v>-195.668954563301</v>
      </c>
      <c r="F198" s="58">
        <v>39.709833315487</v>
      </c>
      <c r="G198" s="58">
        <v>-89.7052103486783</v>
      </c>
      <c r="H198" s="58">
        <v>128.120893227524</v>
      </c>
      <c r="I198" s="58">
        <v>233.025</v>
      </c>
      <c r="J198" s="108">
        <v>460.759027724912</v>
      </c>
      <c r="K198" s="109">
        <v>1.08865977069421</v>
      </c>
      <c r="L198" s="109">
        <v>3.86641157829142</v>
      </c>
      <c r="M198" s="109">
        <v>3.82816478566066</v>
      </c>
      <c r="N198" s="110">
        <v>0.5173235204864</v>
      </c>
      <c r="O198" s="10">
        <v>0</v>
      </c>
      <c r="P198" s="10">
        <v>8.8</v>
      </c>
      <c r="Q198" s="113">
        <v>-1.7955</v>
      </c>
      <c r="R198" s="110">
        <v>-0.699004365423729</v>
      </c>
      <c r="S198" s="58">
        <v>111.075421399062</v>
      </c>
      <c r="T198" s="58">
        <v>1165.10963482384</v>
      </c>
      <c r="U198" s="58">
        <v>102.029508565594</v>
      </c>
      <c r="V198" s="58">
        <v>-879.208491835551</v>
      </c>
      <c r="W198" s="58">
        <v>-3.64830000328452</v>
      </c>
      <c r="X198" s="10"/>
      <c r="Y198" s="109">
        <f t="shared" ref="Y198:Y261" si="58">M197-L198</f>
        <v>0.00121150802888437</v>
      </c>
      <c r="Z198" s="10"/>
      <c r="AA198" s="10"/>
      <c r="AB198" s="10"/>
      <c r="AC198" s="58">
        <f t="shared" si="51"/>
        <v>39.3127349823322</v>
      </c>
      <c r="AD198" s="10">
        <f t="shared" ref="AD198:AD261" si="59">AD197</f>
        <v>6.5</v>
      </c>
      <c r="AE198" s="58">
        <f t="shared" si="52"/>
        <v>-193.712265017668</v>
      </c>
      <c r="AF198" s="58">
        <f t="shared" si="46"/>
        <v>-104.904106772476</v>
      </c>
      <c r="AG198" s="58">
        <f t="shared" si="47"/>
        <v>1</v>
      </c>
      <c r="AH198" s="58">
        <f t="shared" si="48"/>
        <v>1</v>
      </c>
      <c r="AI198" s="64">
        <f t="shared" si="49"/>
        <v>89.7052103486783</v>
      </c>
      <c r="AJ198" s="65"/>
      <c r="AL198" s="58">
        <f t="shared" si="53"/>
        <v>39.3127349823322</v>
      </c>
      <c r="AM198" s="58">
        <f t="shared" si="54"/>
        <v>-193.712265017668</v>
      </c>
      <c r="AN198" s="58">
        <f t="shared" si="50"/>
        <v>0</v>
      </c>
      <c r="AO198" s="58">
        <f t="shared" si="45"/>
        <v>0</v>
      </c>
      <c r="AP198" s="58">
        <f t="shared" si="55"/>
        <v>500.238580028788</v>
      </c>
      <c r="AQ198" s="58">
        <f t="shared" si="56"/>
        <v>39.3127349823322</v>
      </c>
      <c r="AR198" s="58">
        <f t="shared" si="57"/>
        <v>-193.712265017668</v>
      </c>
    </row>
    <row r="199" spans="1:44">
      <c r="A199" s="35" t="s">
        <v>473</v>
      </c>
      <c r="B199" s="93">
        <v>3.9</v>
      </c>
      <c r="C199" s="58">
        <v>32.9585608737552</v>
      </c>
      <c r="D199" s="58">
        <v>-215.610631045437</v>
      </c>
      <c r="E199" s="58">
        <v>-215.610631045437</v>
      </c>
      <c r="F199" s="58">
        <v>32.9585608737552</v>
      </c>
      <c r="G199" s="58">
        <v>-86.0200588302091</v>
      </c>
      <c r="H199" s="58">
        <v>117.788833506925</v>
      </c>
      <c r="I199" s="58">
        <v>246.0835</v>
      </c>
      <c r="J199" s="108">
        <v>438.555613926782</v>
      </c>
      <c r="K199" s="109">
        <v>1.04746471042407</v>
      </c>
      <c r="L199" s="109">
        <v>3.82724626385597</v>
      </c>
      <c r="M199" s="109">
        <v>3.79016811495803</v>
      </c>
      <c r="N199" s="110">
        <v>0.5173235204864</v>
      </c>
      <c r="O199" s="10">
        <v>0</v>
      </c>
      <c r="P199" s="10">
        <v>8.8</v>
      </c>
      <c r="Q199" s="113">
        <v>-1.764</v>
      </c>
      <c r="R199" s="110">
        <v>-0.679369411338793</v>
      </c>
      <c r="S199" s="58">
        <v>107.226273132758</v>
      </c>
      <c r="T199" s="58">
        <v>1109.60323648156</v>
      </c>
      <c r="U199" s="58">
        <v>102.367432588108</v>
      </c>
      <c r="V199" s="58">
        <v>-840.306889167815</v>
      </c>
      <c r="W199" s="58">
        <v>1.18537732882785</v>
      </c>
      <c r="X199" s="10"/>
      <c r="Y199" s="109">
        <f t="shared" si="58"/>
        <v>0.000918521804690986</v>
      </c>
      <c r="Z199" s="10"/>
      <c r="AA199" s="10"/>
      <c r="AB199" s="10"/>
      <c r="AC199" s="58">
        <f t="shared" si="51"/>
        <v>32.6289752650176</v>
      </c>
      <c r="AD199" s="10">
        <f t="shared" si="59"/>
        <v>6.5</v>
      </c>
      <c r="AE199" s="58">
        <f t="shared" si="52"/>
        <v>-213.454524734982</v>
      </c>
      <c r="AF199" s="58">
        <f t="shared" si="46"/>
        <v>-128.294666493075</v>
      </c>
      <c r="AG199" s="58">
        <f t="shared" si="47"/>
        <v>1</v>
      </c>
      <c r="AH199" s="58">
        <f t="shared" si="48"/>
        <v>1</v>
      </c>
      <c r="AI199" s="64">
        <f t="shared" si="49"/>
        <v>86.0200588302091</v>
      </c>
      <c r="AJ199" s="65"/>
      <c r="AL199" s="58">
        <f t="shared" si="53"/>
        <v>32.6289752650177</v>
      </c>
      <c r="AM199" s="58">
        <f t="shared" si="54"/>
        <v>-213.454524734982</v>
      </c>
      <c r="AN199" s="58">
        <f t="shared" si="50"/>
        <v>0</v>
      </c>
      <c r="AO199" s="58">
        <f t="shared" si="45"/>
        <v>0</v>
      </c>
      <c r="AP199" s="58">
        <f t="shared" si="55"/>
        <v>500.238580028788</v>
      </c>
      <c r="AQ199" s="58">
        <f t="shared" si="56"/>
        <v>32.6289752650177</v>
      </c>
      <c r="AR199" s="58">
        <f t="shared" si="57"/>
        <v>-213.454524734982</v>
      </c>
    </row>
    <row r="200" spans="1:44">
      <c r="A200" s="35" t="s">
        <v>474</v>
      </c>
      <c r="B200" s="93">
        <v>4.7</v>
      </c>
      <c r="C200" s="58">
        <v>78.3432507814133</v>
      </c>
      <c r="D200" s="58">
        <v>-174.182001743839</v>
      </c>
      <c r="E200" s="58">
        <v>-174.182001743839</v>
      </c>
      <c r="F200" s="58">
        <v>78.3432507814133</v>
      </c>
      <c r="G200" s="58">
        <v>-87.2174096674089</v>
      </c>
      <c r="H200" s="58">
        <v>163.905053844334</v>
      </c>
      <c r="I200" s="58">
        <v>250</v>
      </c>
      <c r="J200" s="108">
        <v>416.053658925145</v>
      </c>
      <c r="K200" s="109">
        <v>1.26906536567371</v>
      </c>
      <c r="L200" s="109">
        <v>3.7910257012669</v>
      </c>
      <c r="M200" s="109">
        <v>3.75149318221661</v>
      </c>
      <c r="N200" s="110">
        <v>0.5173235204864</v>
      </c>
      <c r="O200" s="10">
        <v>0</v>
      </c>
      <c r="P200" s="10">
        <v>8.8</v>
      </c>
      <c r="Q200" s="113">
        <v>-1.8</v>
      </c>
      <c r="R200" s="110">
        <v>-0.691150383789754</v>
      </c>
      <c r="S200" s="58">
        <v>129.221406083068</v>
      </c>
      <c r="T200" s="58">
        <v>1281.21698615781</v>
      </c>
      <c r="U200" s="58">
        <v>101.824074297755</v>
      </c>
      <c r="V200" s="58">
        <v>-856.549988486678</v>
      </c>
      <c r="W200" s="58">
        <v>-3.5691718504021</v>
      </c>
      <c r="X200" s="10"/>
      <c r="Y200" s="109">
        <f t="shared" si="58"/>
        <v>-0.000857586308877334</v>
      </c>
      <c r="Z200" s="10"/>
      <c r="AA200" s="10"/>
      <c r="AB200" s="10"/>
      <c r="AC200" s="58">
        <f t="shared" si="51"/>
        <v>77.5598182735992</v>
      </c>
      <c r="AD200" s="10">
        <f t="shared" si="59"/>
        <v>6.5</v>
      </c>
      <c r="AE200" s="58">
        <f t="shared" si="52"/>
        <v>-172.440181726401</v>
      </c>
      <c r="AF200" s="58">
        <f t="shared" si="46"/>
        <v>-86.094946155666</v>
      </c>
      <c r="AG200" s="58">
        <f t="shared" si="47"/>
        <v>1</v>
      </c>
      <c r="AH200" s="58">
        <f t="shared" si="48"/>
        <v>1</v>
      </c>
      <c r="AI200" s="64">
        <f t="shared" si="49"/>
        <v>87.2174096674089</v>
      </c>
      <c r="AJ200" s="65"/>
      <c r="AL200" s="58">
        <f t="shared" si="53"/>
        <v>77.5598182735992</v>
      </c>
      <c r="AM200" s="58">
        <f t="shared" si="54"/>
        <v>-172.440181726401</v>
      </c>
      <c r="AN200" s="58">
        <f t="shared" si="50"/>
        <v>0</v>
      </c>
      <c r="AO200" s="58">
        <f t="shared" si="45"/>
        <v>0</v>
      </c>
      <c r="AP200" s="58">
        <f t="shared" si="55"/>
        <v>500.238580028788</v>
      </c>
      <c r="AQ200" s="58">
        <f t="shared" si="56"/>
        <v>77.5598182735992</v>
      </c>
      <c r="AR200" s="58">
        <f t="shared" si="57"/>
        <v>-172.440181726401</v>
      </c>
    </row>
    <row r="201" spans="1:44">
      <c r="A201" s="35" t="s">
        <v>475</v>
      </c>
      <c r="B201" s="93">
        <v>5.49</v>
      </c>
      <c r="C201" s="58">
        <v>141.209315772567</v>
      </c>
      <c r="D201" s="58">
        <v>-111.315936752686</v>
      </c>
      <c r="E201" s="58">
        <v>-111.315936752686</v>
      </c>
      <c r="F201" s="58">
        <v>141.209315772567</v>
      </c>
      <c r="G201" s="58">
        <v>-83.6121855760937</v>
      </c>
      <c r="H201" s="58">
        <v>222.573286335174</v>
      </c>
      <c r="I201" s="58">
        <v>250</v>
      </c>
      <c r="J201" s="108">
        <v>394.484568443816</v>
      </c>
      <c r="K201" s="109">
        <v>1.47732454580898</v>
      </c>
      <c r="L201" s="109">
        <v>3.75083590716097</v>
      </c>
      <c r="M201" s="109">
        <v>3.71425975646129</v>
      </c>
      <c r="N201" s="110">
        <v>0.5173235204864</v>
      </c>
      <c r="O201" s="10">
        <v>0</v>
      </c>
      <c r="P201" s="10">
        <v>8.8</v>
      </c>
      <c r="Q201" s="113">
        <v>-1.7685</v>
      </c>
      <c r="R201" s="110">
        <v>-0.671515429704818</v>
      </c>
      <c r="S201" s="58">
        <v>150.941599871498</v>
      </c>
      <c r="T201" s="58">
        <v>1489.46017227894</v>
      </c>
      <c r="U201" s="58">
        <v>102.172268307397</v>
      </c>
      <c r="V201" s="58">
        <v>-818.345202286563</v>
      </c>
      <c r="W201" s="58">
        <v>0</v>
      </c>
      <c r="X201" s="10"/>
      <c r="Y201" s="109">
        <f t="shared" si="58"/>
        <v>0.000657275055638618</v>
      </c>
      <c r="Z201" s="10"/>
      <c r="AA201" s="10"/>
      <c r="AB201" s="10"/>
      <c r="AC201" s="58">
        <f t="shared" si="51"/>
        <v>139.797222614841</v>
      </c>
      <c r="AD201" s="10">
        <f t="shared" si="59"/>
        <v>6.5</v>
      </c>
      <c r="AE201" s="58">
        <f t="shared" si="52"/>
        <v>-110.202777385159</v>
      </c>
      <c r="AF201" s="58">
        <f t="shared" si="46"/>
        <v>-27.4267136648263</v>
      </c>
      <c r="AG201" s="58">
        <f t="shared" si="47"/>
        <v>1</v>
      </c>
      <c r="AH201" s="58">
        <f t="shared" si="48"/>
        <v>1</v>
      </c>
      <c r="AI201" s="64">
        <f t="shared" si="49"/>
        <v>83.6121855760937</v>
      </c>
      <c r="AJ201" s="65"/>
      <c r="AL201" s="58">
        <f t="shared" si="53"/>
        <v>139.797222614841</v>
      </c>
      <c r="AM201" s="58">
        <f t="shared" si="54"/>
        <v>-110.202777385159</v>
      </c>
      <c r="AN201" s="58">
        <f t="shared" si="50"/>
        <v>0</v>
      </c>
      <c r="AO201" s="58">
        <f t="shared" si="45"/>
        <v>0</v>
      </c>
      <c r="AP201" s="58">
        <f t="shared" si="55"/>
        <v>500.238580028788</v>
      </c>
      <c r="AQ201" s="58">
        <f t="shared" si="56"/>
        <v>139.797222614841</v>
      </c>
      <c r="AR201" s="58">
        <f t="shared" si="57"/>
        <v>-110.202777385159</v>
      </c>
    </row>
    <row r="202" spans="1:44">
      <c r="A202" s="35" t="s">
        <v>476</v>
      </c>
      <c r="B202" s="93">
        <v>5.49</v>
      </c>
      <c r="C202" s="58">
        <v>141.209315772567</v>
      </c>
      <c r="D202" s="58">
        <v>-111.315936752686</v>
      </c>
      <c r="E202" s="58">
        <v>-111.315936752686</v>
      </c>
      <c r="F202" s="58">
        <v>141.209315772567</v>
      </c>
      <c r="G202" s="58">
        <v>-84.2535548526148</v>
      </c>
      <c r="H202" s="58">
        <v>223.20824191893</v>
      </c>
      <c r="I202" s="58">
        <v>250</v>
      </c>
      <c r="J202" s="108">
        <v>372.758991327488</v>
      </c>
      <c r="K202" s="109">
        <v>1.48328604165744</v>
      </c>
      <c r="L202" s="109">
        <v>3.71873618674716</v>
      </c>
      <c r="M202" s="109">
        <v>3.67659228297679</v>
      </c>
      <c r="N202" s="110">
        <v>0.5173235204864</v>
      </c>
      <c r="O202" s="10">
        <v>0</v>
      </c>
      <c r="P202" s="10">
        <v>8.8</v>
      </c>
      <c r="Q202" s="113">
        <v>-1.7955</v>
      </c>
      <c r="R202" s="110">
        <v>-0.679369411338793</v>
      </c>
      <c r="S202" s="58">
        <v>150.941599871498</v>
      </c>
      <c r="T202" s="58">
        <v>1493.70929430406</v>
      </c>
      <c r="U202" s="58">
        <v>101.761626302931</v>
      </c>
      <c r="V202" s="58">
        <v>-827.950160719752</v>
      </c>
      <c r="W202" s="58">
        <v>-1.26737502619268</v>
      </c>
      <c r="X202" s="10"/>
      <c r="Y202" s="109">
        <f t="shared" si="58"/>
        <v>-0.00447643028587041</v>
      </c>
      <c r="Z202" s="10"/>
      <c r="AA202" s="10"/>
      <c r="AB202" s="10"/>
      <c r="AC202" s="58">
        <f t="shared" si="51"/>
        <v>139.797222614841</v>
      </c>
      <c r="AD202" s="10">
        <f t="shared" si="59"/>
        <v>6.5</v>
      </c>
      <c r="AE202" s="58">
        <f t="shared" si="52"/>
        <v>-110.202777385159</v>
      </c>
      <c r="AF202" s="58">
        <f t="shared" si="46"/>
        <v>-26.7917580810704</v>
      </c>
      <c r="AG202" s="58">
        <f t="shared" si="47"/>
        <v>1</v>
      </c>
      <c r="AH202" s="58">
        <f t="shared" si="48"/>
        <v>1</v>
      </c>
      <c r="AI202" s="64">
        <f t="shared" si="49"/>
        <v>84.2535548526148</v>
      </c>
      <c r="AJ202" s="65"/>
      <c r="AL202" s="58">
        <f t="shared" si="53"/>
        <v>139.797222614841</v>
      </c>
      <c r="AM202" s="58">
        <f t="shared" si="54"/>
        <v>-110.202777385159</v>
      </c>
      <c r="AN202" s="58">
        <f t="shared" si="50"/>
        <v>0</v>
      </c>
      <c r="AO202" s="58">
        <f t="shared" si="45"/>
        <v>0</v>
      </c>
      <c r="AP202" s="58">
        <f t="shared" si="55"/>
        <v>500.238580028788</v>
      </c>
      <c r="AQ202" s="58">
        <f t="shared" si="56"/>
        <v>139.797222614841</v>
      </c>
      <c r="AR202" s="58">
        <f t="shared" si="57"/>
        <v>-110.202777385159</v>
      </c>
    </row>
    <row r="203" spans="1:44">
      <c r="A203" s="35" t="s">
        <v>477</v>
      </c>
      <c r="B203" s="93">
        <v>5.36</v>
      </c>
      <c r="C203" s="58">
        <v>129.503674809682</v>
      </c>
      <c r="D203" s="58">
        <v>-123.021577715571</v>
      </c>
      <c r="E203" s="58">
        <v>-123.021577715571</v>
      </c>
      <c r="F203" s="58">
        <v>129.503674809682</v>
      </c>
      <c r="G203" s="58">
        <v>-82.9733780584807</v>
      </c>
      <c r="H203" s="58">
        <v>210.352282339481</v>
      </c>
      <c r="I203" s="58">
        <v>250</v>
      </c>
      <c r="J203" s="108">
        <v>351.36955928171</v>
      </c>
      <c r="K203" s="109">
        <v>1.44993837227986</v>
      </c>
      <c r="L203" s="109">
        <v>3.67535248143543</v>
      </c>
      <c r="M203" s="109">
        <v>3.63934312039119</v>
      </c>
      <c r="N203" s="110">
        <v>0.5173235204864</v>
      </c>
      <c r="O203" s="10">
        <v>0</v>
      </c>
      <c r="P203" s="10">
        <v>8.8</v>
      </c>
      <c r="Q203" s="113">
        <v>-1.8</v>
      </c>
      <c r="R203" s="110">
        <v>-0.675442420521805</v>
      </c>
      <c r="S203" s="58">
        <v>147.367390767073</v>
      </c>
      <c r="T203" s="58">
        <v>1441.81865311032</v>
      </c>
      <c r="U203" s="58">
        <v>101.637003050933</v>
      </c>
      <c r="V203" s="58">
        <v>-816.369782340994</v>
      </c>
      <c r="W203" s="58">
        <v>-1.79158995759075</v>
      </c>
      <c r="X203" s="10"/>
      <c r="Y203" s="109">
        <f t="shared" si="58"/>
        <v>0.00123980154136349</v>
      </c>
      <c r="Z203" s="10"/>
      <c r="AA203" s="10"/>
      <c r="AB203" s="10"/>
      <c r="AC203" s="58">
        <f t="shared" si="51"/>
        <v>128.208638061585</v>
      </c>
      <c r="AD203" s="10">
        <f t="shared" si="59"/>
        <v>6.5</v>
      </c>
      <c r="AE203" s="58">
        <f t="shared" si="52"/>
        <v>-121.791361938415</v>
      </c>
      <c r="AF203" s="58">
        <f t="shared" si="46"/>
        <v>-39.647717660519</v>
      </c>
      <c r="AG203" s="58">
        <f t="shared" si="47"/>
        <v>1</v>
      </c>
      <c r="AH203" s="58">
        <f t="shared" si="48"/>
        <v>1</v>
      </c>
      <c r="AI203" s="64">
        <f t="shared" si="49"/>
        <v>82.9733780584807</v>
      </c>
      <c r="AJ203" s="65"/>
      <c r="AL203" s="58">
        <f t="shared" si="53"/>
        <v>128.208638061585</v>
      </c>
      <c r="AM203" s="58">
        <f t="shared" si="54"/>
        <v>-121.791361938415</v>
      </c>
      <c r="AN203" s="58">
        <f t="shared" si="50"/>
        <v>0</v>
      </c>
      <c r="AO203" s="58">
        <f t="shared" si="45"/>
        <v>0</v>
      </c>
      <c r="AP203" s="58">
        <f t="shared" si="55"/>
        <v>500.238580028788</v>
      </c>
      <c r="AQ203" s="58">
        <f t="shared" si="56"/>
        <v>128.208638061585</v>
      </c>
      <c r="AR203" s="58">
        <f t="shared" si="57"/>
        <v>-121.791361938415</v>
      </c>
    </row>
    <row r="204" spans="1:44">
      <c r="A204" s="35" t="s">
        <v>478</v>
      </c>
      <c r="B204" s="93">
        <v>5.21</v>
      </c>
      <c r="C204" s="58">
        <v>116.685034086448</v>
      </c>
      <c r="D204" s="58">
        <v>-135.840218438805</v>
      </c>
      <c r="E204" s="58">
        <v>-135.840218438805</v>
      </c>
      <c r="F204" s="58">
        <v>116.685034086448</v>
      </c>
      <c r="G204" s="58">
        <v>-81.1636912326315</v>
      </c>
      <c r="H204" s="58">
        <v>195.870238065888</v>
      </c>
      <c r="I204" s="58">
        <v>250</v>
      </c>
      <c r="J204" s="108">
        <v>330.451793535858</v>
      </c>
      <c r="K204" s="109">
        <v>1.40931176307352</v>
      </c>
      <c r="L204" s="109">
        <v>3.63305618560516</v>
      </c>
      <c r="M204" s="109">
        <v>3.60275375962532</v>
      </c>
      <c r="N204" s="110">
        <v>0.5173235204864</v>
      </c>
      <c r="O204" s="10">
        <v>0</v>
      </c>
      <c r="P204" s="10">
        <v>8.8</v>
      </c>
      <c r="Q204" s="113">
        <v>-1.7955</v>
      </c>
      <c r="R204" s="110">
        <v>-0.667588438887831</v>
      </c>
      <c r="S204" s="58">
        <v>143.24330333889</v>
      </c>
      <c r="T204" s="58">
        <v>1381.20750295043</v>
      </c>
      <c r="U204" s="58">
        <v>101.640607204253</v>
      </c>
      <c r="V204" s="58">
        <v>-798.536072000513</v>
      </c>
      <c r="W204" s="58">
        <v>-0.991505411307271</v>
      </c>
      <c r="X204" s="10"/>
      <c r="Y204" s="109">
        <f t="shared" si="58"/>
        <v>0.00628693478603415</v>
      </c>
      <c r="Z204" s="10"/>
      <c r="AA204" s="10"/>
      <c r="AB204" s="10"/>
      <c r="AC204" s="58">
        <f t="shared" si="51"/>
        <v>115.518183745583</v>
      </c>
      <c r="AD204" s="10">
        <f t="shared" si="59"/>
        <v>6.5</v>
      </c>
      <c r="AE204" s="58">
        <f t="shared" si="52"/>
        <v>-134.481816254417</v>
      </c>
      <c r="AF204" s="58">
        <f t="shared" si="46"/>
        <v>-54.1297619341118</v>
      </c>
      <c r="AG204" s="58">
        <f t="shared" si="47"/>
        <v>1</v>
      </c>
      <c r="AH204" s="58">
        <f t="shared" si="48"/>
        <v>1</v>
      </c>
      <c r="AI204" s="64">
        <f t="shared" si="49"/>
        <v>81.1636912326315</v>
      </c>
      <c r="AJ204" s="65"/>
      <c r="AL204" s="58">
        <f t="shared" si="53"/>
        <v>115.518183745583</v>
      </c>
      <c r="AM204" s="58">
        <f t="shared" si="54"/>
        <v>-134.481816254417</v>
      </c>
      <c r="AN204" s="58">
        <f t="shared" si="50"/>
        <v>0</v>
      </c>
      <c r="AO204" s="58">
        <f t="shared" si="45"/>
        <v>0</v>
      </c>
      <c r="AP204" s="58">
        <f t="shared" si="55"/>
        <v>500.238580028788</v>
      </c>
      <c r="AQ204" s="58">
        <f t="shared" si="56"/>
        <v>115.518183745583</v>
      </c>
      <c r="AR204" s="58">
        <f t="shared" si="57"/>
        <v>-134.481816254417</v>
      </c>
    </row>
    <row r="205" spans="1:44">
      <c r="A205" s="35" t="s">
        <v>479</v>
      </c>
      <c r="B205" s="93">
        <v>5.35</v>
      </c>
      <c r="C205" s="58">
        <v>128.626369704108</v>
      </c>
      <c r="D205" s="58">
        <v>-118.281711103973</v>
      </c>
      <c r="E205" s="58">
        <v>-118.281711103973</v>
      </c>
      <c r="F205" s="58">
        <v>128.626369704108</v>
      </c>
      <c r="G205" s="58">
        <v>-80.1621706151494</v>
      </c>
      <c r="H205" s="58">
        <v>206.700654916065</v>
      </c>
      <c r="I205" s="58">
        <v>244.439</v>
      </c>
      <c r="J205" s="108">
        <v>309.798179443896</v>
      </c>
      <c r="K205" s="109">
        <v>1.447664463814</v>
      </c>
      <c r="L205" s="109">
        <v>3.60497079154289</v>
      </c>
      <c r="M205" s="109">
        <v>3.56646595767723</v>
      </c>
      <c r="N205" s="110">
        <v>0.5173235204864</v>
      </c>
      <c r="O205" s="10">
        <v>0</v>
      </c>
      <c r="P205" s="10">
        <v>8.8</v>
      </c>
      <c r="Q205" s="113">
        <v>-1.7955</v>
      </c>
      <c r="R205" s="110">
        <v>-0.663661448070844</v>
      </c>
      <c r="S205" s="58">
        <v>147.092451605194</v>
      </c>
      <c r="T205" s="58">
        <v>1419.43749010085</v>
      </c>
      <c r="U205" s="58">
        <v>101.606729516359</v>
      </c>
      <c r="V205" s="58">
        <v>-788.945486157419</v>
      </c>
      <c r="W205" s="58">
        <v>-1.18950838921805</v>
      </c>
      <c r="X205" s="10"/>
      <c r="Y205" s="109">
        <f t="shared" si="58"/>
        <v>-0.0022170319175725</v>
      </c>
      <c r="Z205" s="10"/>
      <c r="AA205" s="10"/>
      <c r="AB205" s="10"/>
      <c r="AC205" s="58">
        <f t="shared" si="51"/>
        <v>127.340106007067</v>
      </c>
      <c r="AD205" s="10">
        <f t="shared" si="59"/>
        <v>6.5</v>
      </c>
      <c r="AE205" s="58">
        <f t="shared" si="52"/>
        <v>-117.098893992933</v>
      </c>
      <c r="AF205" s="58">
        <f t="shared" si="46"/>
        <v>-37.738345083935</v>
      </c>
      <c r="AG205" s="58">
        <f t="shared" si="47"/>
        <v>1</v>
      </c>
      <c r="AH205" s="58">
        <f t="shared" si="48"/>
        <v>1</v>
      </c>
      <c r="AI205" s="64">
        <f t="shared" si="49"/>
        <v>80.1621706151494</v>
      </c>
      <c r="AJ205" s="65"/>
      <c r="AL205" s="58">
        <f t="shared" si="53"/>
        <v>127.340106007067</v>
      </c>
      <c r="AM205" s="58">
        <f t="shared" si="54"/>
        <v>-117.098893992933</v>
      </c>
      <c r="AN205" s="58">
        <f t="shared" si="50"/>
        <v>0</v>
      </c>
      <c r="AO205" s="58">
        <f t="shared" si="45"/>
        <v>0</v>
      </c>
      <c r="AP205" s="58">
        <f t="shared" si="55"/>
        <v>500.238580028788</v>
      </c>
      <c r="AQ205" s="58">
        <f t="shared" si="56"/>
        <v>127.340106007067</v>
      </c>
      <c r="AR205" s="58">
        <f t="shared" si="57"/>
        <v>-117.098893992933</v>
      </c>
    </row>
    <row r="206" spans="1:44">
      <c r="A206" s="35" t="s">
        <v>480</v>
      </c>
      <c r="B206" s="93">
        <v>5.24</v>
      </c>
      <c r="C206" s="58">
        <v>119.190719920049</v>
      </c>
      <c r="D206" s="58">
        <v>-111.762815433487</v>
      </c>
      <c r="E206" s="58">
        <v>-111.762815433487</v>
      </c>
      <c r="F206" s="58">
        <v>119.190719920049</v>
      </c>
      <c r="G206" s="58">
        <v>-78.9606469896766</v>
      </c>
      <c r="H206" s="58">
        <v>196.169853240628</v>
      </c>
      <c r="I206" s="58">
        <v>228.644</v>
      </c>
      <c r="J206" s="108">
        <v>289.459785981225</v>
      </c>
      <c r="K206" s="109">
        <v>1.41936716431661</v>
      </c>
      <c r="L206" s="109">
        <v>3.56346149206022</v>
      </c>
      <c r="M206" s="109">
        <v>3.53057244960762</v>
      </c>
      <c r="N206" s="110">
        <v>0.5173235204864</v>
      </c>
      <c r="O206" s="10">
        <v>0</v>
      </c>
      <c r="P206" s="10">
        <v>8.8</v>
      </c>
      <c r="Q206" s="113">
        <v>-1.8</v>
      </c>
      <c r="R206" s="110">
        <v>-0.659734457253857</v>
      </c>
      <c r="S206" s="58">
        <v>144.068120824526</v>
      </c>
      <c r="T206" s="58">
        <v>1375.4005103674</v>
      </c>
      <c r="U206" s="58">
        <v>101.501658236466</v>
      </c>
      <c r="V206" s="58">
        <v>-777.924699572136</v>
      </c>
      <c r="W206" s="58">
        <v>-4.18806586138786</v>
      </c>
      <c r="X206" s="10"/>
      <c r="Y206" s="109">
        <f t="shared" si="58"/>
        <v>0.00300446561700873</v>
      </c>
      <c r="Z206" s="10"/>
      <c r="AA206" s="10"/>
      <c r="AB206" s="10"/>
      <c r="AC206" s="58">
        <f t="shared" si="51"/>
        <v>117.998812720848</v>
      </c>
      <c r="AD206" s="10">
        <f t="shared" si="59"/>
        <v>6.5</v>
      </c>
      <c r="AE206" s="58">
        <f t="shared" si="52"/>
        <v>-110.645187279152</v>
      </c>
      <c r="AF206" s="58">
        <f t="shared" si="46"/>
        <v>-32.4741467593721</v>
      </c>
      <c r="AG206" s="58">
        <f t="shared" si="47"/>
        <v>1</v>
      </c>
      <c r="AH206" s="58">
        <f t="shared" si="48"/>
        <v>1</v>
      </c>
      <c r="AI206" s="64">
        <f t="shared" si="49"/>
        <v>78.9606469896766</v>
      </c>
      <c r="AJ206" s="65"/>
      <c r="AL206" s="58">
        <f t="shared" si="53"/>
        <v>117.998812720848</v>
      </c>
      <c r="AM206" s="58">
        <f t="shared" si="54"/>
        <v>-110.645187279152</v>
      </c>
      <c r="AN206" s="58">
        <f t="shared" si="50"/>
        <v>0</v>
      </c>
      <c r="AO206" s="58">
        <f t="shared" si="45"/>
        <v>0</v>
      </c>
      <c r="AP206" s="58">
        <f t="shared" si="55"/>
        <v>500.238580028788</v>
      </c>
      <c r="AQ206" s="58">
        <f t="shared" si="56"/>
        <v>117.998812720848</v>
      </c>
      <c r="AR206" s="58">
        <f t="shared" si="57"/>
        <v>-110.645187279152</v>
      </c>
    </row>
    <row r="207" spans="1:44">
      <c r="A207" s="35" t="s">
        <v>481</v>
      </c>
      <c r="B207" s="93">
        <v>4.68</v>
      </c>
      <c r="C207" s="58">
        <v>76.9973658849984</v>
      </c>
      <c r="D207" s="58">
        <v>-148.441017953385</v>
      </c>
      <c r="E207" s="58">
        <v>-148.441017953385</v>
      </c>
      <c r="F207" s="58">
        <v>76.9973658849984</v>
      </c>
      <c r="G207" s="58">
        <v>-74.7302774327192</v>
      </c>
      <c r="H207" s="58">
        <v>150.21036688454</v>
      </c>
      <c r="I207" s="58">
        <v>223.184</v>
      </c>
      <c r="J207" s="108">
        <v>270.213013154287</v>
      </c>
      <c r="K207" s="109">
        <v>1.25905245845357</v>
      </c>
      <c r="L207" s="109">
        <v>3.53111940400987</v>
      </c>
      <c r="M207" s="109">
        <v>3.4964562335808</v>
      </c>
      <c r="N207" s="110">
        <v>0.5173235204864</v>
      </c>
      <c r="O207" s="10">
        <v>0</v>
      </c>
      <c r="P207" s="10">
        <v>8.8</v>
      </c>
      <c r="Q207" s="113">
        <v>-1.746</v>
      </c>
      <c r="R207" s="110">
        <v>-0.632245521534946</v>
      </c>
      <c r="S207" s="58">
        <v>128.67152775931</v>
      </c>
      <c r="T207" s="58">
        <v>1179.18583823405</v>
      </c>
      <c r="U207" s="58">
        <v>102.197114103848</v>
      </c>
      <c r="V207" s="58">
        <v>-731.236670311278</v>
      </c>
      <c r="W207" s="58">
        <v>1.54511138854236</v>
      </c>
      <c r="X207" s="10"/>
      <c r="Y207" s="109">
        <f t="shared" si="58"/>
        <v>-0.000546954402244282</v>
      </c>
      <c r="Z207" s="10"/>
      <c r="AA207" s="10"/>
      <c r="AB207" s="10"/>
      <c r="AC207" s="58">
        <f t="shared" si="51"/>
        <v>76.2273922261484</v>
      </c>
      <c r="AD207" s="10">
        <f t="shared" si="59"/>
        <v>6.5</v>
      </c>
      <c r="AE207" s="58">
        <f t="shared" si="52"/>
        <v>-146.956607773852</v>
      </c>
      <c r="AF207" s="58">
        <f t="shared" si="46"/>
        <v>-72.9736331154596</v>
      </c>
      <c r="AG207" s="58">
        <f t="shared" si="47"/>
        <v>1</v>
      </c>
      <c r="AH207" s="58">
        <f t="shared" si="48"/>
        <v>1</v>
      </c>
      <c r="AI207" s="64">
        <f t="shared" si="49"/>
        <v>74.7302774327192</v>
      </c>
      <c r="AJ207" s="65"/>
      <c r="AL207" s="58">
        <f t="shared" si="53"/>
        <v>76.2273922261484</v>
      </c>
      <c r="AM207" s="58">
        <f t="shared" si="54"/>
        <v>-146.956607773852</v>
      </c>
      <c r="AN207" s="58">
        <f t="shared" si="50"/>
        <v>0</v>
      </c>
      <c r="AO207" s="58">
        <f t="shared" si="45"/>
        <v>0</v>
      </c>
      <c r="AP207" s="58">
        <f t="shared" si="55"/>
        <v>500.238580028788</v>
      </c>
      <c r="AQ207" s="58">
        <f t="shared" si="56"/>
        <v>76.2273922261484</v>
      </c>
      <c r="AR207" s="58">
        <f t="shared" si="57"/>
        <v>-146.956607773852</v>
      </c>
    </row>
    <row r="208" spans="1:44">
      <c r="A208" s="35" t="s">
        <v>482</v>
      </c>
      <c r="B208" s="93">
        <v>3.98</v>
      </c>
      <c r="C208" s="58">
        <v>36.7580825927116</v>
      </c>
      <c r="D208" s="58">
        <v>-187.045452760824</v>
      </c>
      <c r="E208" s="58">
        <v>-187.045452760824</v>
      </c>
      <c r="F208" s="58">
        <v>36.7580825927116</v>
      </c>
      <c r="G208" s="58">
        <v>-76.2909960070044</v>
      </c>
      <c r="H208" s="58">
        <v>111.918587813719</v>
      </c>
      <c r="I208" s="58">
        <v>221.5655</v>
      </c>
      <c r="J208" s="108">
        <v>250.572486975151</v>
      </c>
      <c r="K208" s="109">
        <v>1.07805633866239</v>
      </c>
      <c r="L208" s="109">
        <v>3.49494604252959</v>
      </c>
      <c r="M208" s="109">
        <v>3.461488967189</v>
      </c>
      <c r="N208" s="110">
        <v>0.5173235204864</v>
      </c>
      <c r="O208" s="10">
        <v>0</v>
      </c>
      <c r="P208" s="10">
        <v>8.8</v>
      </c>
      <c r="Q208" s="113">
        <v>-1.7955</v>
      </c>
      <c r="R208" s="110">
        <v>-0.647953484802895</v>
      </c>
      <c r="S208" s="58">
        <v>109.425786427789</v>
      </c>
      <c r="T208" s="58">
        <v>1033.11186778007</v>
      </c>
      <c r="U208" s="58">
        <v>101.50284591208</v>
      </c>
      <c r="V208" s="58">
        <v>-751.614354469299</v>
      </c>
      <c r="W208" s="58">
        <v>-3.58010059900314</v>
      </c>
      <c r="X208" s="10"/>
      <c r="Y208" s="109">
        <f t="shared" si="58"/>
        <v>0.00151019105121009</v>
      </c>
      <c r="Z208" s="10"/>
      <c r="AA208" s="10"/>
      <c r="AB208" s="10"/>
      <c r="AC208" s="58">
        <f t="shared" si="51"/>
        <v>36.3905017667845</v>
      </c>
      <c r="AD208" s="10">
        <f t="shared" si="59"/>
        <v>6.5</v>
      </c>
      <c r="AE208" s="58">
        <f t="shared" si="52"/>
        <v>-185.174998233216</v>
      </c>
      <c r="AF208" s="58">
        <f t="shared" si="46"/>
        <v>-109.646912186281</v>
      </c>
      <c r="AG208" s="58">
        <f t="shared" si="47"/>
        <v>1</v>
      </c>
      <c r="AH208" s="58">
        <f t="shared" si="48"/>
        <v>1</v>
      </c>
      <c r="AI208" s="64">
        <f t="shared" si="49"/>
        <v>76.2909960070044</v>
      </c>
      <c r="AJ208" s="65"/>
      <c r="AL208" s="58">
        <f t="shared" si="53"/>
        <v>36.3905017667845</v>
      </c>
      <c r="AM208" s="58">
        <f t="shared" si="54"/>
        <v>-185.174998233216</v>
      </c>
      <c r="AN208" s="58">
        <f t="shared" si="50"/>
        <v>0</v>
      </c>
      <c r="AO208" s="58">
        <f t="shared" si="45"/>
        <v>0</v>
      </c>
      <c r="AP208" s="58">
        <f t="shared" si="55"/>
        <v>500.238580028788</v>
      </c>
      <c r="AQ208" s="58">
        <f t="shared" si="56"/>
        <v>36.3905017667845</v>
      </c>
      <c r="AR208" s="58">
        <f t="shared" si="57"/>
        <v>-185.174998233216</v>
      </c>
    </row>
    <row r="209" spans="1:44">
      <c r="A209" s="35" t="s">
        <v>483</v>
      </c>
      <c r="B209" s="93">
        <v>3.47</v>
      </c>
      <c r="C209" s="58">
        <v>15.0744425578348</v>
      </c>
      <c r="D209" s="58">
        <v>-203.975557442165</v>
      </c>
      <c r="E209" s="58">
        <v>-203.975557442165</v>
      </c>
      <c r="F209" s="58">
        <v>15.0744425578348</v>
      </c>
      <c r="G209" s="58">
        <v>-72.6747327756881</v>
      </c>
      <c r="H209" s="58">
        <v>86.8716835801877</v>
      </c>
      <c r="I209" s="58">
        <v>216.8595</v>
      </c>
      <c r="J209" s="108">
        <v>231.865660617995</v>
      </c>
      <c r="K209" s="109">
        <v>0.934538193554057</v>
      </c>
      <c r="L209" s="109">
        <v>3.46128593821525</v>
      </c>
      <c r="M209" s="109">
        <v>3.42803689543231</v>
      </c>
      <c r="N209" s="110">
        <v>0.5173235204864</v>
      </c>
      <c r="O209" s="10">
        <v>0</v>
      </c>
      <c r="P209" s="10">
        <v>8.8</v>
      </c>
      <c r="Q209" s="113">
        <v>-1.7505</v>
      </c>
      <c r="R209" s="110">
        <v>-0.624391539900971</v>
      </c>
      <c r="S209" s="58">
        <v>95.4038891719669</v>
      </c>
      <c r="T209" s="58">
        <v>919.765180383304</v>
      </c>
      <c r="U209" s="58">
        <v>102.086666794371</v>
      </c>
      <c r="V209" s="58">
        <v>-711.892503279331</v>
      </c>
      <c r="W209" s="58">
        <v>1.55308619599486</v>
      </c>
      <c r="X209" s="10"/>
      <c r="Y209" s="109">
        <f t="shared" si="58"/>
        <v>0.00020302897374691</v>
      </c>
      <c r="Z209" s="10"/>
      <c r="AA209" s="10"/>
      <c r="AB209" s="10"/>
      <c r="AC209" s="58">
        <f t="shared" si="51"/>
        <v>14.9236981322564</v>
      </c>
      <c r="AD209" s="10">
        <f t="shared" si="59"/>
        <v>6.5</v>
      </c>
      <c r="AE209" s="58">
        <f t="shared" si="52"/>
        <v>-201.935801867744</v>
      </c>
      <c r="AF209" s="58">
        <f t="shared" si="46"/>
        <v>-129.987816419812</v>
      </c>
      <c r="AG209" s="58">
        <f t="shared" si="47"/>
        <v>1</v>
      </c>
      <c r="AH209" s="58">
        <f t="shared" si="48"/>
        <v>1</v>
      </c>
      <c r="AI209" s="64">
        <f t="shared" si="49"/>
        <v>72.6747327756881</v>
      </c>
      <c r="AJ209" s="65"/>
      <c r="AL209" s="58">
        <f t="shared" si="53"/>
        <v>14.9236981322564</v>
      </c>
      <c r="AM209" s="58">
        <f t="shared" si="54"/>
        <v>-201.935801867744</v>
      </c>
      <c r="AN209" s="58">
        <f t="shared" si="50"/>
        <v>0</v>
      </c>
      <c r="AO209" s="58">
        <f t="shared" si="45"/>
        <v>0</v>
      </c>
      <c r="AP209" s="58">
        <f t="shared" si="55"/>
        <v>500.238580028788</v>
      </c>
      <c r="AQ209" s="58">
        <f t="shared" si="56"/>
        <v>14.9236981322564</v>
      </c>
      <c r="AR209" s="58">
        <f t="shared" si="57"/>
        <v>-201.935801867744</v>
      </c>
    </row>
    <row r="210" spans="1:44">
      <c r="A210" s="35" t="s">
        <v>484</v>
      </c>
      <c r="B210" s="93">
        <v>3.27</v>
      </c>
      <c r="C210" s="58">
        <v>8.12341792483136</v>
      </c>
      <c r="D210" s="58">
        <v>-224.110420459007</v>
      </c>
      <c r="E210" s="58">
        <v>-224.110420459007</v>
      </c>
      <c r="F210" s="58">
        <v>8.12341792483136</v>
      </c>
      <c r="G210" s="58">
        <v>-74.2435067110364</v>
      </c>
      <c r="H210" s="58">
        <v>81.5432553895091</v>
      </c>
      <c r="I210" s="58">
        <v>229.9115</v>
      </c>
      <c r="J210" s="108">
        <v>212.76262702214</v>
      </c>
      <c r="K210" s="109">
        <v>0.886613913679179</v>
      </c>
      <c r="L210" s="109">
        <v>3.4287161738668</v>
      </c>
      <c r="M210" s="109">
        <v>3.39372468644909</v>
      </c>
      <c r="N210" s="110">
        <v>0.5173235204864</v>
      </c>
      <c r="O210" s="10">
        <v>0</v>
      </c>
      <c r="P210" s="10">
        <v>8.8</v>
      </c>
      <c r="Q210" s="113">
        <v>-1.8</v>
      </c>
      <c r="R210" s="110">
        <v>-0.64009950316892</v>
      </c>
      <c r="S210" s="58">
        <v>89.9051059343895</v>
      </c>
      <c r="T210" s="58">
        <v>916.154024622107</v>
      </c>
      <c r="U210" s="58">
        <v>101.402769060222</v>
      </c>
      <c r="V210" s="58">
        <v>-732.164490172295</v>
      </c>
      <c r="W210" s="58">
        <v>-3.51791327615138</v>
      </c>
      <c r="X210" s="10"/>
      <c r="Y210" s="109">
        <f t="shared" si="58"/>
        <v>-0.000679278434490449</v>
      </c>
      <c r="Z210" s="10"/>
      <c r="AA210" s="10"/>
      <c r="AB210" s="10"/>
      <c r="AC210" s="58">
        <f t="shared" si="51"/>
        <v>8.04218374558305</v>
      </c>
      <c r="AD210" s="10">
        <f t="shared" si="59"/>
        <v>6.5</v>
      </c>
      <c r="AE210" s="58">
        <f t="shared" si="52"/>
        <v>-221.869316254417</v>
      </c>
      <c r="AF210" s="58">
        <f t="shared" si="46"/>
        <v>-148.368244610491</v>
      </c>
      <c r="AG210" s="58">
        <f t="shared" si="47"/>
        <v>1</v>
      </c>
      <c r="AH210" s="58">
        <f t="shared" si="48"/>
        <v>1</v>
      </c>
      <c r="AI210" s="64">
        <f t="shared" si="49"/>
        <v>74.2435067110364</v>
      </c>
      <c r="AJ210" s="65"/>
      <c r="AL210" s="58">
        <f t="shared" si="53"/>
        <v>8.04218374558304</v>
      </c>
      <c r="AM210" s="58">
        <f t="shared" si="54"/>
        <v>-221.869316254417</v>
      </c>
      <c r="AN210" s="58">
        <f t="shared" si="50"/>
        <v>0</v>
      </c>
      <c r="AO210" s="58">
        <f t="shared" si="45"/>
        <v>0</v>
      </c>
      <c r="AP210" s="58">
        <f t="shared" si="55"/>
        <v>500.238580028788</v>
      </c>
      <c r="AQ210" s="58">
        <f t="shared" si="56"/>
        <v>8.04218374558304</v>
      </c>
      <c r="AR210" s="58">
        <f t="shared" si="57"/>
        <v>-221.869316254417</v>
      </c>
    </row>
    <row r="211" spans="1:44">
      <c r="A211" s="35" t="s">
        <v>485</v>
      </c>
      <c r="B211" s="93">
        <v>2.91</v>
      </c>
      <c r="C211" s="58">
        <v>0</v>
      </c>
      <c r="D211" s="58">
        <v>-238.865151515152</v>
      </c>
      <c r="E211" s="58">
        <v>-238.865151515152</v>
      </c>
      <c r="F211" s="58">
        <v>0</v>
      </c>
      <c r="G211" s="58">
        <v>-70.6900589573482</v>
      </c>
      <c r="H211" s="58">
        <v>69.9831583677747</v>
      </c>
      <c r="I211" s="58">
        <v>236.4765</v>
      </c>
      <c r="J211" s="108">
        <v>194.57679939759</v>
      </c>
      <c r="K211" s="109">
        <v>0.808676128089805</v>
      </c>
      <c r="L211" s="109">
        <v>3.39348457913226</v>
      </c>
      <c r="M211" s="109">
        <v>3.3609142498333</v>
      </c>
      <c r="N211" s="110">
        <v>0.5173235204864</v>
      </c>
      <c r="O211" s="10">
        <v>0</v>
      </c>
      <c r="P211" s="10">
        <v>8.8</v>
      </c>
      <c r="Q211" s="113">
        <v>-1.755</v>
      </c>
      <c r="R211" s="110">
        <v>-0.616537558266997</v>
      </c>
      <c r="S211" s="58">
        <v>82.4817485636601</v>
      </c>
      <c r="T211" s="58">
        <v>857.03880177551</v>
      </c>
      <c r="U211" s="58">
        <v>101.996022509645</v>
      </c>
      <c r="V211" s="58">
        <v>-693.066819842546</v>
      </c>
      <c r="W211" s="58">
        <v>0.514379790419872</v>
      </c>
      <c r="X211" s="10"/>
      <c r="Y211" s="109">
        <f t="shared" si="58"/>
        <v>0.000240107316833882</v>
      </c>
      <c r="Z211" s="10"/>
      <c r="AA211" s="10"/>
      <c r="AB211" s="10"/>
      <c r="AC211" s="58">
        <f t="shared" si="51"/>
        <v>0</v>
      </c>
      <c r="AD211" s="10">
        <f t="shared" si="59"/>
        <v>6.5</v>
      </c>
      <c r="AE211" s="58">
        <f t="shared" si="52"/>
        <v>-236.4765</v>
      </c>
      <c r="AF211" s="58">
        <f t="shared" si="46"/>
        <v>-166.493341632225</v>
      </c>
      <c r="AG211" s="58">
        <f t="shared" si="47"/>
        <v>1</v>
      </c>
      <c r="AH211" s="58">
        <f t="shared" si="48"/>
        <v>1</v>
      </c>
      <c r="AI211" s="64">
        <f t="shared" si="49"/>
        <v>70.6900589573482</v>
      </c>
      <c r="AJ211" s="65"/>
      <c r="AL211" s="58">
        <f t="shared" si="53"/>
        <v>0</v>
      </c>
      <c r="AM211" s="58">
        <f t="shared" si="54"/>
        <v>-236.4765</v>
      </c>
      <c r="AN211" s="58">
        <f t="shared" si="50"/>
        <v>0</v>
      </c>
      <c r="AO211" s="58">
        <f t="shared" si="45"/>
        <v>0</v>
      </c>
      <c r="AP211" s="58">
        <f t="shared" si="55"/>
        <v>500.238580028788</v>
      </c>
      <c r="AQ211" s="58">
        <f t="shared" si="56"/>
        <v>0</v>
      </c>
      <c r="AR211" s="58">
        <f t="shared" si="57"/>
        <v>-236.4765</v>
      </c>
    </row>
    <row r="212" spans="1:44">
      <c r="A212" s="35" t="s">
        <v>486</v>
      </c>
      <c r="B212" s="93">
        <v>2.41</v>
      </c>
      <c r="C212" s="58">
        <v>0</v>
      </c>
      <c r="D212" s="58">
        <v>-232.292929292929</v>
      </c>
      <c r="E212" s="58">
        <v>-232.292929292929</v>
      </c>
      <c r="F212" s="58">
        <v>0</v>
      </c>
      <c r="G212" s="58">
        <v>-71.2096345032268</v>
      </c>
      <c r="H212" s="58">
        <v>70.4975381581946</v>
      </c>
      <c r="I212" s="58">
        <v>229.97</v>
      </c>
      <c r="J212" s="108">
        <v>176.263422427588</v>
      </c>
      <c r="K212" s="109">
        <v>0.812121231552906</v>
      </c>
      <c r="L212" s="109">
        <v>3.36054345754404</v>
      </c>
      <c r="M212" s="109">
        <v>3.32772671099868</v>
      </c>
      <c r="N212" s="110">
        <v>0.5173235204864</v>
      </c>
      <c r="O212" s="10">
        <v>0</v>
      </c>
      <c r="P212" s="10">
        <v>8.8</v>
      </c>
      <c r="Q212" s="113">
        <v>-1.7865</v>
      </c>
      <c r="R212" s="110">
        <v>-0.624391539900971</v>
      </c>
      <c r="S212" s="58">
        <v>82.4817485636601</v>
      </c>
      <c r="T212" s="58">
        <v>863.33808076664</v>
      </c>
      <c r="U212" s="58">
        <v>101.563344681855</v>
      </c>
      <c r="V212" s="58">
        <v>-701.135185398726</v>
      </c>
      <c r="W212" s="58">
        <v>-2.41276148291863</v>
      </c>
      <c r="X212" s="10"/>
      <c r="Y212" s="109">
        <f t="shared" si="58"/>
        <v>0.000370792289266841</v>
      </c>
      <c r="Z212" s="10"/>
      <c r="AA212" s="10"/>
      <c r="AB212" s="10"/>
      <c r="AC212" s="58">
        <f t="shared" si="51"/>
        <v>0</v>
      </c>
      <c r="AD212" s="10">
        <f t="shared" si="59"/>
        <v>6.5</v>
      </c>
      <c r="AE212" s="58">
        <f t="shared" si="52"/>
        <v>-229.97</v>
      </c>
      <c r="AF212" s="58">
        <f t="shared" si="46"/>
        <v>-159.472461841805</v>
      </c>
      <c r="AG212" s="58">
        <f t="shared" si="47"/>
        <v>1</v>
      </c>
      <c r="AH212" s="58">
        <f t="shared" si="48"/>
        <v>1</v>
      </c>
      <c r="AI212" s="64">
        <f t="shared" si="49"/>
        <v>71.2096345032268</v>
      </c>
      <c r="AJ212" s="65"/>
      <c r="AL212" s="58">
        <f t="shared" si="53"/>
        <v>0</v>
      </c>
      <c r="AM212" s="58">
        <f t="shared" si="54"/>
        <v>-229.97</v>
      </c>
      <c r="AN212" s="58">
        <f t="shared" si="50"/>
        <v>0</v>
      </c>
      <c r="AO212" s="58">
        <f t="shared" si="45"/>
        <v>0</v>
      </c>
      <c r="AP212" s="58">
        <f t="shared" si="55"/>
        <v>500.238580028788</v>
      </c>
      <c r="AQ212" s="58">
        <f t="shared" si="56"/>
        <v>0</v>
      </c>
      <c r="AR212" s="58">
        <f t="shared" si="57"/>
        <v>-229.97</v>
      </c>
    </row>
    <row r="213" spans="1:44">
      <c r="A213" s="35" t="s">
        <v>487</v>
      </c>
      <c r="B213" s="93">
        <v>2.21</v>
      </c>
      <c r="C213" s="58">
        <v>0</v>
      </c>
      <c r="D213" s="58">
        <v>-219.076262626263</v>
      </c>
      <c r="E213" s="58">
        <v>-219.076262626263</v>
      </c>
      <c r="F213" s="58">
        <v>0</v>
      </c>
      <c r="G213" s="58">
        <v>-68.7725016921979</v>
      </c>
      <c r="H213" s="58">
        <v>68.0847766752759</v>
      </c>
      <c r="I213" s="58">
        <v>216.8855</v>
      </c>
      <c r="J213" s="108">
        <v>158.580567926468</v>
      </c>
      <c r="K213" s="109">
        <v>0.809243950886347</v>
      </c>
      <c r="L213" s="109">
        <v>3.32763088604034</v>
      </c>
      <c r="M213" s="109">
        <v>3.29553857278118</v>
      </c>
      <c r="N213" s="110">
        <v>0.5173235204864</v>
      </c>
      <c r="O213" s="10">
        <v>0</v>
      </c>
      <c r="P213" s="10">
        <v>8.8</v>
      </c>
      <c r="Q213" s="113">
        <v>-1.7595</v>
      </c>
      <c r="R213" s="110">
        <v>-0.608683576633022</v>
      </c>
      <c r="S213" s="58">
        <v>82.4817485636601</v>
      </c>
      <c r="T213" s="58">
        <v>833.790540208041</v>
      </c>
      <c r="U213" s="58">
        <v>101.924454885723</v>
      </c>
      <c r="V213" s="58">
        <v>-674.739950969616</v>
      </c>
      <c r="W213" s="58">
        <v>0.0176840231510726</v>
      </c>
      <c r="X213" s="10"/>
      <c r="Y213" s="109">
        <f t="shared" si="58"/>
        <v>9.58249583415949e-5</v>
      </c>
      <c r="Z213" s="10"/>
      <c r="AA213" s="10"/>
      <c r="AB213" s="10"/>
      <c r="AC213" s="58">
        <f t="shared" si="51"/>
        <v>0</v>
      </c>
      <c r="AD213" s="10">
        <f t="shared" si="59"/>
        <v>6.5</v>
      </c>
      <c r="AE213" s="58">
        <f t="shared" si="52"/>
        <v>-216.8855</v>
      </c>
      <c r="AF213" s="58">
        <f t="shared" si="46"/>
        <v>-148.800723324724</v>
      </c>
      <c r="AG213" s="58">
        <f t="shared" si="47"/>
        <v>1</v>
      </c>
      <c r="AH213" s="58">
        <f t="shared" si="48"/>
        <v>1</v>
      </c>
      <c r="AI213" s="64">
        <f t="shared" si="49"/>
        <v>68.7725016921979</v>
      </c>
      <c r="AJ213" s="65"/>
      <c r="AL213" s="58">
        <f t="shared" si="53"/>
        <v>0</v>
      </c>
      <c r="AM213" s="58">
        <f t="shared" si="54"/>
        <v>-216.8855</v>
      </c>
      <c r="AN213" s="58">
        <f t="shared" si="50"/>
        <v>0</v>
      </c>
      <c r="AO213" s="58">
        <f t="shared" si="45"/>
        <v>0</v>
      </c>
      <c r="AP213" s="58">
        <f t="shared" si="55"/>
        <v>500.238580028788</v>
      </c>
      <c r="AQ213" s="58">
        <f t="shared" si="56"/>
        <v>0</v>
      </c>
      <c r="AR213" s="58">
        <f t="shared" si="57"/>
        <v>-216.8855</v>
      </c>
    </row>
    <row r="214" spans="1:44">
      <c r="A214" s="35" t="s">
        <v>488</v>
      </c>
      <c r="B214" s="93">
        <v>2.06</v>
      </c>
      <c r="C214" s="58">
        <v>0</v>
      </c>
      <c r="D214" s="58">
        <v>-205.715151515152</v>
      </c>
      <c r="E214" s="58">
        <v>-205.715151515152</v>
      </c>
      <c r="F214" s="58">
        <v>0</v>
      </c>
      <c r="G214" s="58">
        <v>-68.7903643418455</v>
      </c>
      <c r="H214" s="58">
        <v>68.102460698427</v>
      </c>
      <c r="I214" s="58">
        <v>203.658</v>
      </c>
      <c r="J214" s="108">
        <v>140.898462268812</v>
      </c>
      <c r="K214" s="109">
        <v>0.811648484659904</v>
      </c>
      <c r="L214" s="109">
        <v>3.29467565821555</v>
      </c>
      <c r="M214" s="109">
        <v>3.26320777065458</v>
      </c>
      <c r="N214" s="110">
        <v>0.5173235204864</v>
      </c>
      <c r="O214" s="10">
        <v>0</v>
      </c>
      <c r="P214" s="10">
        <v>8.8</v>
      </c>
      <c r="Q214" s="113">
        <v>-1.782</v>
      </c>
      <c r="R214" s="110">
        <v>-0.61261056745001</v>
      </c>
      <c r="S214" s="58">
        <v>82.4817485636601</v>
      </c>
      <c r="T214" s="58">
        <v>834.007105084011</v>
      </c>
      <c r="U214" s="58">
        <v>101.622500531399</v>
      </c>
      <c r="V214" s="58">
        <v>-676.920603037031</v>
      </c>
      <c r="W214" s="58">
        <v>-1.85309697692823</v>
      </c>
      <c r="X214" s="10"/>
      <c r="Y214" s="109">
        <f t="shared" si="58"/>
        <v>0.000862914565629147</v>
      </c>
      <c r="Z214" s="10"/>
      <c r="AA214" s="10"/>
      <c r="AB214" s="10"/>
      <c r="AC214" s="58">
        <f t="shared" si="51"/>
        <v>0</v>
      </c>
      <c r="AD214" s="10">
        <f t="shared" si="59"/>
        <v>6.5</v>
      </c>
      <c r="AE214" s="58">
        <f t="shared" si="52"/>
        <v>-203.658</v>
      </c>
      <c r="AF214" s="58">
        <f t="shared" si="46"/>
        <v>-135.555539301573</v>
      </c>
      <c r="AG214" s="58">
        <f t="shared" si="47"/>
        <v>1</v>
      </c>
      <c r="AH214" s="58">
        <f t="shared" si="48"/>
        <v>1</v>
      </c>
      <c r="AI214" s="64">
        <f t="shared" si="49"/>
        <v>68.7903643418455</v>
      </c>
      <c r="AJ214" s="65"/>
      <c r="AL214" s="58">
        <f t="shared" si="53"/>
        <v>0</v>
      </c>
      <c r="AM214" s="58">
        <f t="shared" si="54"/>
        <v>-203.658</v>
      </c>
      <c r="AN214" s="58">
        <f t="shared" si="50"/>
        <v>0</v>
      </c>
      <c r="AO214" s="58">
        <f t="shared" si="45"/>
        <v>0</v>
      </c>
      <c r="AP214" s="58">
        <f t="shared" si="55"/>
        <v>500.238580028788</v>
      </c>
      <c r="AQ214" s="58">
        <f t="shared" si="56"/>
        <v>0</v>
      </c>
      <c r="AR214" s="58">
        <f t="shared" si="57"/>
        <v>-203.658</v>
      </c>
    </row>
    <row r="215" spans="1:44">
      <c r="A215" s="35" t="s">
        <v>489</v>
      </c>
      <c r="B215" s="93">
        <v>1.71</v>
      </c>
      <c r="C215" s="58">
        <v>0</v>
      </c>
      <c r="D215" s="58">
        <v>-196.352525252525</v>
      </c>
      <c r="E215" s="58">
        <v>-196.352525252525</v>
      </c>
      <c r="F215" s="58">
        <v>0</v>
      </c>
      <c r="G215" s="58">
        <v>-66.9185492136351</v>
      </c>
      <c r="H215" s="58">
        <v>66.2493637214988</v>
      </c>
      <c r="I215" s="58">
        <v>194.389</v>
      </c>
      <c r="J215" s="108">
        <v>123.701544826596</v>
      </c>
      <c r="K215" s="109">
        <v>0.8096663992438</v>
      </c>
      <c r="L215" s="109">
        <v>3.26364502178113</v>
      </c>
      <c r="M215" s="109">
        <v>3.23162272196888</v>
      </c>
      <c r="N215" s="110">
        <v>0.5173235204864</v>
      </c>
      <c r="O215" s="10">
        <v>0</v>
      </c>
      <c r="P215" s="10">
        <v>8.8</v>
      </c>
      <c r="Q215" s="113">
        <v>-1.764</v>
      </c>
      <c r="R215" s="110">
        <v>-0.600829594999048</v>
      </c>
      <c r="S215" s="58">
        <v>82.4817485636601</v>
      </c>
      <c r="T215" s="58">
        <v>811.313416349156</v>
      </c>
      <c r="U215" s="58">
        <v>101.871275182835</v>
      </c>
      <c r="V215" s="58">
        <v>-656.893212473607</v>
      </c>
      <c r="W215" s="58">
        <v>0.0395278143226924</v>
      </c>
      <c r="X215" s="10"/>
      <c r="Y215" s="109">
        <f t="shared" si="58"/>
        <v>-0.000437251126554017</v>
      </c>
      <c r="Z215" s="10"/>
      <c r="AA215" s="10"/>
      <c r="AB215" s="10"/>
      <c r="AC215" s="58">
        <f t="shared" si="51"/>
        <v>0</v>
      </c>
      <c r="AD215" s="10">
        <f t="shared" si="59"/>
        <v>6.5</v>
      </c>
      <c r="AE215" s="58">
        <f t="shared" si="52"/>
        <v>-194.389</v>
      </c>
      <c r="AF215" s="58">
        <f t="shared" si="46"/>
        <v>-128.139636278501</v>
      </c>
      <c r="AG215" s="58">
        <f t="shared" si="47"/>
        <v>1</v>
      </c>
      <c r="AH215" s="58">
        <f t="shared" si="48"/>
        <v>1</v>
      </c>
      <c r="AI215" s="64">
        <f t="shared" si="49"/>
        <v>66.9185492136351</v>
      </c>
      <c r="AJ215" s="65"/>
      <c r="AL215" s="58">
        <f t="shared" si="53"/>
        <v>0</v>
      </c>
      <c r="AM215" s="58">
        <f t="shared" si="54"/>
        <v>-194.389</v>
      </c>
      <c r="AN215" s="58">
        <f t="shared" si="50"/>
        <v>0</v>
      </c>
      <c r="AO215" s="58">
        <f t="shared" si="45"/>
        <v>0</v>
      </c>
      <c r="AP215" s="58">
        <f t="shared" si="55"/>
        <v>500.238580028788</v>
      </c>
      <c r="AQ215" s="58">
        <f t="shared" si="56"/>
        <v>0</v>
      </c>
      <c r="AR215" s="58">
        <f t="shared" si="57"/>
        <v>-194.389</v>
      </c>
    </row>
    <row r="216" spans="1:44">
      <c r="A216" s="35" t="s">
        <v>490</v>
      </c>
      <c r="B216" s="93">
        <v>0.98</v>
      </c>
      <c r="C216" s="58">
        <v>0</v>
      </c>
      <c r="D216" s="58">
        <v>-183.286868686869</v>
      </c>
      <c r="E216" s="58">
        <v>-183.286868686869</v>
      </c>
      <c r="F216" s="58">
        <v>0</v>
      </c>
      <c r="G216" s="58">
        <v>-66.9584762988096</v>
      </c>
      <c r="H216" s="58">
        <v>66.2888915358215</v>
      </c>
      <c r="I216" s="58">
        <v>181.454</v>
      </c>
      <c r="J216" s="108">
        <v>106.499391689728</v>
      </c>
      <c r="K216" s="109">
        <v>0.812001992420522</v>
      </c>
      <c r="L216" s="109">
        <v>3.2325940523224</v>
      </c>
      <c r="M216" s="109">
        <v>3.199885278146</v>
      </c>
      <c r="N216" s="110">
        <v>0.5173235204864</v>
      </c>
      <c r="O216" s="10">
        <v>0</v>
      </c>
      <c r="P216" s="10">
        <v>8.8</v>
      </c>
      <c r="Q216" s="113">
        <v>-1.7865</v>
      </c>
      <c r="R216" s="110">
        <v>-0.604756585816035</v>
      </c>
      <c r="S216" s="58">
        <v>82.4817485636601</v>
      </c>
      <c r="T216" s="58">
        <v>811.797488108905</v>
      </c>
      <c r="U216" s="58">
        <v>101.578258838735</v>
      </c>
      <c r="V216" s="58">
        <v>-659.181177786406</v>
      </c>
      <c r="W216" s="58">
        <v>-0.455959687468635</v>
      </c>
      <c r="X216" s="10"/>
      <c r="Y216" s="109">
        <f t="shared" si="58"/>
        <v>-0.000971330353512823</v>
      </c>
      <c r="Z216" s="10"/>
      <c r="AA216" s="10"/>
      <c r="AB216" s="10"/>
      <c r="AC216" s="58">
        <f t="shared" si="51"/>
        <v>0</v>
      </c>
      <c r="AD216" s="10">
        <f t="shared" si="59"/>
        <v>6.5</v>
      </c>
      <c r="AE216" s="58">
        <f t="shared" si="52"/>
        <v>-181.454</v>
      </c>
      <c r="AF216" s="58">
        <f t="shared" si="46"/>
        <v>-115.165108464179</v>
      </c>
      <c r="AG216" s="58">
        <f t="shared" si="47"/>
        <v>1</v>
      </c>
      <c r="AH216" s="58">
        <f t="shared" si="48"/>
        <v>1</v>
      </c>
      <c r="AI216" s="64">
        <f t="shared" si="49"/>
        <v>66.9584762988096</v>
      </c>
      <c r="AJ216" s="65"/>
      <c r="AL216" s="58">
        <f t="shared" si="53"/>
        <v>0</v>
      </c>
      <c r="AM216" s="58">
        <f t="shared" si="54"/>
        <v>-181.454</v>
      </c>
      <c r="AN216" s="58">
        <f t="shared" si="50"/>
        <v>0</v>
      </c>
      <c r="AO216" s="58">
        <f t="shared" si="45"/>
        <v>0</v>
      </c>
      <c r="AP216" s="58">
        <f t="shared" si="55"/>
        <v>500.238580028788</v>
      </c>
      <c r="AQ216" s="58">
        <f t="shared" si="56"/>
        <v>0</v>
      </c>
      <c r="AR216" s="58">
        <f t="shared" si="57"/>
        <v>-181.454</v>
      </c>
    </row>
    <row r="217" spans="1:44">
      <c r="A217" s="35" t="s">
        <v>491</v>
      </c>
      <c r="B217" s="93">
        <v>0.94</v>
      </c>
      <c r="C217" s="58">
        <v>0</v>
      </c>
      <c r="D217" s="58">
        <v>-170.424747474748</v>
      </c>
      <c r="E217" s="58">
        <v>-170.424747474748</v>
      </c>
      <c r="F217" s="58">
        <v>0</v>
      </c>
      <c r="G217" s="58">
        <v>-66.4979109579322</v>
      </c>
      <c r="H217" s="58">
        <v>65.8329318483528</v>
      </c>
      <c r="I217" s="58">
        <v>168.7205</v>
      </c>
      <c r="J217" s="108">
        <v>89.4202464706247</v>
      </c>
      <c r="K217" s="109">
        <v>0.81333023466797</v>
      </c>
      <c r="L217" s="109">
        <v>3.19975893633848</v>
      </c>
      <c r="M217" s="109">
        <v>3.16823015277378</v>
      </c>
      <c r="N217" s="110">
        <v>0.5173235204864</v>
      </c>
      <c r="O217" s="10">
        <v>0</v>
      </c>
      <c r="P217" s="10">
        <v>8.8</v>
      </c>
      <c r="Q217" s="113">
        <v>-1.8</v>
      </c>
      <c r="R217" s="110">
        <v>-0.604756585816035</v>
      </c>
      <c r="S217" s="58">
        <v>82.4817485636601</v>
      </c>
      <c r="T217" s="58">
        <v>806.213642604928</v>
      </c>
      <c r="U217" s="58">
        <v>101.412372303277</v>
      </c>
      <c r="V217" s="58">
        <v>-655.717931132385</v>
      </c>
      <c r="W217" s="58">
        <v>-1.79923302987114</v>
      </c>
      <c r="X217" s="10"/>
      <c r="Y217" s="109">
        <f t="shared" si="58"/>
        <v>0.000126341807515917</v>
      </c>
      <c r="Z217" s="10"/>
      <c r="AA217" s="10"/>
      <c r="AB217" s="10"/>
      <c r="AC217" s="58">
        <f t="shared" si="51"/>
        <v>0</v>
      </c>
      <c r="AD217" s="10">
        <f t="shared" si="59"/>
        <v>6.5</v>
      </c>
      <c r="AE217" s="58">
        <f t="shared" si="52"/>
        <v>-168.7205</v>
      </c>
      <c r="AF217" s="58">
        <f t="shared" si="46"/>
        <v>-102.887568151647</v>
      </c>
      <c r="AG217" s="58">
        <f t="shared" si="47"/>
        <v>1</v>
      </c>
      <c r="AH217" s="58">
        <f t="shared" si="48"/>
        <v>1</v>
      </c>
      <c r="AI217" s="64">
        <f t="shared" si="49"/>
        <v>66.4979109579322</v>
      </c>
      <c r="AJ217" s="65"/>
      <c r="AL217" s="58">
        <f t="shared" si="53"/>
        <v>0</v>
      </c>
      <c r="AM217" s="58">
        <f t="shared" si="54"/>
        <v>-168.7205</v>
      </c>
      <c r="AN217" s="58">
        <f t="shared" si="50"/>
        <v>0</v>
      </c>
      <c r="AO217" s="58">
        <f t="shared" si="45"/>
        <v>0</v>
      </c>
      <c r="AP217" s="58">
        <f t="shared" si="55"/>
        <v>500.238580028788</v>
      </c>
      <c r="AQ217" s="58">
        <f t="shared" si="56"/>
        <v>0</v>
      </c>
      <c r="AR217" s="58">
        <f t="shared" si="57"/>
        <v>-168.7205</v>
      </c>
    </row>
    <row r="218" spans="1:44">
      <c r="A218" s="35" t="s">
        <v>492</v>
      </c>
      <c r="B218" s="93">
        <v>1.65</v>
      </c>
      <c r="C218" s="58">
        <v>0</v>
      </c>
      <c r="D218" s="58">
        <v>-171.25202020202</v>
      </c>
      <c r="E218" s="58">
        <v>-171.25202020202</v>
      </c>
      <c r="F218" s="58">
        <v>0</v>
      </c>
      <c r="G218" s="58">
        <v>-64.6805038570522</v>
      </c>
      <c r="H218" s="58">
        <v>64.0336988184817</v>
      </c>
      <c r="I218" s="58">
        <v>169.5395</v>
      </c>
      <c r="J218" s="108">
        <v>72.8118932317986</v>
      </c>
      <c r="K218" s="109">
        <v>0.811233011620109</v>
      </c>
      <c r="L218" s="109">
        <v>3.16897160851335</v>
      </c>
      <c r="M218" s="109">
        <v>3.13730610609489</v>
      </c>
      <c r="N218" s="110">
        <v>0.5173235204864</v>
      </c>
      <c r="O218" s="10">
        <v>0</v>
      </c>
      <c r="P218" s="10">
        <v>8.8</v>
      </c>
      <c r="Q218" s="113">
        <v>-1.782</v>
      </c>
      <c r="R218" s="110">
        <v>-0.592975613365073</v>
      </c>
      <c r="S218" s="58">
        <v>82.4817485636601</v>
      </c>
      <c r="T218" s="58">
        <v>784.179591041663</v>
      </c>
      <c r="U218" s="58">
        <v>101.674546501672</v>
      </c>
      <c r="V218" s="58">
        <v>-636.152371291754</v>
      </c>
      <c r="W218" s="58">
        <v>-0.427817354267391</v>
      </c>
      <c r="X218" s="10"/>
      <c r="Y218" s="109">
        <f t="shared" si="58"/>
        <v>-0.000741455739570185</v>
      </c>
      <c r="Z218" s="10"/>
      <c r="AA218" s="10"/>
      <c r="AB218" s="10"/>
      <c r="AC218" s="58">
        <f t="shared" si="51"/>
        <v>0</v>
      </c>
      <c r="AD218" s="10">
        <f t="shared" si="59"/>
        <v>6.5</v>
      </c>
      <c r="AE218" s="58">
        <f t="shared" si="52"/>
        <v>-169.5395</v>
      </c>
      <c r="AF218" s="58">
        <f t="shared" si="46"/>
        <v>-105.505801181518</v>
      </c>
      <c r="AG218" s="58">
        <f t="shared" si="47"/>
        <v>1</v>
      </c>
      <c r="AH218" s="58">
        <f t="shared" si="48"/>
        <v>1</v>
      </c>
      <c r="AI218" s="64">
        <f t="shared" si="49"/>
        <v>64.6805038570522</v>
      </c>
      <c r="AJ218" s="65"/>
      <c r="AL218" s="58">
        <f t="shared" si="53"/>
        <v>0</v>
      </c>
      <c r="AM218" s="58">
        <f t="shared" si="54"/>
        <v>-169.5395</v>
      </c>
      <c r="AN218" s="58">
        <f t="shared" si="50"/>
        <v>0</v>
      </c>
      <c r="AO218" s="58">
        <f t="shared" si="45"/>
        <v>0</v>
      </c>
      <c r="AP218" s="58">
        <f t="shared" si="55"/>
        <v>500.238580028788</v>
      </c>
      <c r="AQ218" s="58">
        <f t="shared" si="56"/>
        <v>0</v>
      </c>
      <c r="AR218" s="58">
        <f t="shared" si="57"/>
        <v>-169.5395</v>
      </c>
    </row>
    <row r="219" spans="1:44">
      <c r="A219" s="35" t="s">
        <v>493</v>
      </c>
      <c r="B219" s="93">
        <v>1.88</v>
      </c>
      <c r="C219" s="58">
        <v>0</v>
      </c>
      <c r="D219" s="58">
        <v>-179.268686868687</v>
      </c>
      <c r="E219" s="58">
        <v>-179.268686868687</v>
      </c>
      <c r="F219" s="58">
        <v>0</v>
      </c>
      <c r="G219" s="58">
        <v>-64.248365115368</v>
      </c>
      <c r="H219" s="58">
        <v>63.6058814642143</v>
      </c>
      <c r="I219" s="58">
        <v>177.476</v>
      </c>
      <c r="J219" s="108">
        <v>56.3189173588582</v>
      </c>
      <c r="K219" s="109">
        <v>0.812484353793367</v>
      </c>
      <c r="L219" s="109">
        <v>3.13743624261462</v>
      </c>
      <c r="M219" s="109">
        <v>3.10645550310215</v>
      </c>
      <c r="N219" s="110">
        <v>0.5173235204864</v>
      </c>
      <c r="O219" s="10">
        <v>0</v>
      </c>
      <c r="P219" s="10">
        <v>8.8</v>
      </c>
      <c r="Q219" s="113">
        <v>-1.7955</v>
      </c>
      <c r="R219" s="110">
        <v>-0.592975613365073</v>
      </c>
      <c r="S219" s="58">
        <v>82.4817485636601</v>
      </c>
      <c r="T219" s="58">
        <v>778.940386621176</v>
      </c>
      <c r="U219" s="58">
        <v>101.517953150193</v>
      </c>
      <c r="V219" s="58">
        <v>-632.876876667461</v>
      </c>
      <c r="W219" s="58">
        <v>-1.75837999442843</v>
      </c>
      <c r="X219" s="10"/>
      <c r="Y219" s="109">
        <f t="shared" si="58"/>
        <v>-0.000130136519725266</v>
      </c>
      <c r="Z219" s="10"/>
      <c r="AA219" s="10"/>
      <c r="AB219" s="10"/>
      <c r="AC219" s="58">
        <f t="shared" si="51"/>
        <v>0</v>
      </c>
      <c r="AD219" s="10">
        <f t="shared" si="59"/>
        <v>6.5</v>
      </c>
      <c r="AE219" s="58">
        <f t="shared" si="52"/>
        <v>-177.476</v>
      </c>
      <c r="AF219" s="58">
        <f t="shared" si="46"/>
        <v>-113.870118535786</v>
      </c>
      <c r="AG219" s="58">
        <f t="shared" si="47"/>
        <v>1</v>
      </c>
      <c r="AH219" s="58">
        <f t="shared" si="48"/>
        <v>1</v>
      </c>
      <c r="AI219" s="64">
        <f t="shared" si="49"/>
        <v>64.248365115368</v>
      </c>
      <c r="AJ219" s="65"/>
      <c r="AL219" s="58">
        <f t="shared" si="53"/>
        <v>0</v>
      </c>
      <c r="AM219" s="58">
        <f t="shared" si="54"/>
        <v>-177.476</v>
      </c>
      <c r="AN219" s="58">
        <f t="shared" si="50"/>
        <v>0</v>
      </c>
      <c r="AO219" s="58">
        <f t="shared" si="45"/>
        <v>0</v>
      </c>
      <c r="AP219" s="58">
        <f t="shared" si="55"/>
        <v>500.238580028788</v>
      </c>
      <c r="AQ219" s="58">
        <f t="shared" si="56"/>
        <v>0</v>
      </c>
      <c r="AR219" s="58">
        <f t="shared" si="57"/>
        <v>-177.476</v>
      </c>
    </row>
    <row r="220" spans="1:44">
      <c r="A220" s="35" t="s">
        <v>494</v>
      </c>
      <c r="B220" s="93">
        <v>2.74</v>
      </c>
      <c r="C220" s="58">
        <v>0</v>
      </c>
      <c r="D220" s="58">
        <v>-173.819191919192</v>
      </c>
      <c r="E220" s="58">
        <v>-173.819191919192</v>
      </c>
      <c r="F220" s="58">
        <v>0</v>
      </c>
      <c r="G220" s="58">
        <v>-62.4722237068544</v>
      </c>
      <c r="H220" s="58">
        <v>61.8475014697859</v>
      </c>
      <c r="I220" s="58">
        <v>172.081</v>
      </c>
      <c r="J220" s="108">
        <v>40.2858191087684</v>
      </c>
      <c r="K220" s="109">
        <v>0.810316636862043</v>
      </c>
      <c r="L220" s="109">
        <v>3.10623448083676</v>
      </c>
      <c r="M220" s="109">
        <v>3.07632683951721</v>
      </c>
      <c r="N220" s="110">
        <v>0.5173235204864</v>
      </c>
      <c r="O220" s="10">
        <v>0</v>
      </c>
      <c r="P220" s="10">
        <v>8.8</v>
      </c>
      <c r="Q220" s="113">
        <v>-1.7775</v>
      </c>
      <c r="R220" s="110">
        <v>-0.581194640914112</v>
      </c>
      <c r="S220" s="58">
        <v>82.4817485636601</v>
      </c>
      <c r="T220" s="58">
        <v>757.406635949744</v>
      </c>
      <c r="U220" s="58">
        <v>101.789528699634</v>
      </c>
      <c r="V220" s="58">
        <v>-613.73919797979</v>
      </c>
      <c r="W220" s="58">
        <v>-0.401283014060795</v>
      </c>
      <c r="X220" s="10"/>
      <c r="Y220" s="109">
        <f t="shared" si="58"/>
        <v>0.000221022265384008</v>
      </c>
      <c r="Z220" s="10"/>
      <c r="AA220" s="10"/>
      <c r="AB220" s="10"/>
      <c r="AC220" s="58">
        <f t="shared" si="51"/>
        <v>0</v>
      </c>
      <c r="AD220" s="10">
        <f t="shared" si="59"/>
        <v>6.5</v>
      </c>
      <c r="AE220" s="58">
        <f t="shared" si="52"/>
        <v>-172.081</v>
      </c>
      <c r="AF220" s="58">
        <f t="shared" si="46"/>
        <v>-110.233498530214</v>
      </c>
      <c r="AG220" s="58">
        <f t="shared" si="47"/>
        <v>1</v>
      </c>
      <c r="AH220" s="58">
        <f t="shared" si="48"/>
        <v>1</v>
      </c>
      <c r="AI220" s="64">
        <f t="shared" si="49"/>
        <v>62.4722237068544</v>
      </c>
      <c r="AJ220" s="65"/>
      <c r="AL220" s="58">
        <f t="shared" si="53"/>
        <v>0</v>
      </c>
      <c r="AM220" s="58">
        <f t="shared" si="54"/>
        <v>-172.081</v>
      </c>
      <c r="AN220" s="58">
        <f t="shared" si="50"/>
        <v>0</v>
      </c>
      <c r="AO220" s="58">
        <f t="shared" si="45"/>
        <v>0</v>
      </c>
      <c r="AP220" s="58">
        <f t="shared" si="55"/>
        <v>500.238580028788</v>
      </c>
      <c r="AQ220" s="58">
        <f t="shared" si="56"/>
        <v>0</v>
      </c>
      <c r="AR220" s="58">
        <f t="shared" si="57"/>
        <v>-172.081</v>
      </c>
    </row>
    <row r="221" spans="1:44">
      <c r="A221" s="35" t="s">
        <v>495</v>
      </c>
      <c r="B221" s="93">
        <v>3.49</v>
      </c>
      <c r="C221" s="58">
        <v>15.8154477638577</v>
      </c>
      <c r="D221" s="58">
        <v>-153.946168397758</v>
      </c>
      <c r="E221" s="58">
        <v>-117.80581238367</v>
      </c>
      <c r="F221" s="58">
        <v>15.8154477638577</v>
      </c>
      <c r="G221" s="58">
        <v>-62.0668873290152</v>
      </c>
      <c r="H221" s="58">
        <v>77.1035117419442</v>
      </c>
      <c r="I221" s="58">
        <v>168.064</v>
      </c>
      <c r="J221" s="108">
        <v>24.3609049186011</v>
      </c>
      <c r="K221" s="109">
        <v>0.944038095490029</v>
      </c>
      <c r="L221" s="109">
        <v>3.07596068588612</v>
      </c>
      <c r="M221" s="109">
        <v>3.04626329712936</v>
      </c>
      <c r="N221" s="110">
        <v>0.5173235204864</v>
      </c>
      <c r="O221" s="10">
        <v>0</v>
      </c>
      <c r="P221" s="10">
        <v>8.8</v>
      </c>
      <c r="Q221" s="113">
        <v>-1.791</v>
      </c>
      <c r="R221" s="110">
        <v>-0.581194640914112</v>
      </c>
      <c r="S221" s="58">
        <v>95.9537674957246</v>
      </c>
      <c r="T221" s="58">
        <v>811.665212586292</v>
      </c>
      <c r="U221" s="58">
        <v>101.641838347548</v>
      </c>
      <c r="V221" s="58">
        <v>-610.643100696265</v>
      </c>
      <c r="W221" s="58">
        <v>-2.55927031061479</v>
      </c>
      <c r="X221" s="10"/>
      <c r="Y221" s="109">
        <f t="shared" si="58"/>
        <v>0.000366153631088828</v>
      </c>
      <c r="Z221" s="10"/>
      <c r="AA221" s="10"/>
      <c r="AB221" s="10"/>
      <c r="AC221" s="58">
        <f t="shared" si="51"/>
        <v>15.6572932862191</v>
      </c>
      <c r="AD221" s="10">
        <f t="shared" si="59"/>
        <v>6.5</v>
      </c>
      <c r="AE221" s="58">
        <f t="shared" si="52"/>
        <v>-152.406706713781</v>
      </c>
      <c r="AF221" s="58">
        <f t="shared" si="46"/>
        <v>-90.9604882580558</v>
      </c>
      <c r="AG221" s="58">
        <f t="shared" si="47"/>
        <v>1</v>
      </c>
      <c r="AH221" s="58">
        <f t="shared" si="48"/>
        <v>1</v>
      </c>
      <c r="AI221" s="64">
        <f t="shared" si="49"/>
        <v>62.0668873290152</v>
      </c>
      <c r="AJ221" s="65"/>
      <c r="AL221" s="58">
        <f t="shared" si="53"/>
        <v>15.6572932862191</v>
      </c>
      <c r="AM221" s="58">
        <f t="shared" si="54"/>
        <v>-152.406706713781</v>
      </c>
      <c r="AN221" s="58">
        <f t="shared" si="50"/>
        <v>0</v>
      </c>
      <c r="AO221" s="58">
        <f t="shared" ref="AO221:AO284" si="60">MAX(0,MIN($AP$2,AO220*$AO$1+IF(AM221&gt;0,AM221*$AP$1,AM221/$AP$1)/6))</f>
        <v>0</v>
      </c>
      <c r="AP221" s="58">
        <f t="shared" si="55"/>
        <v>500.238580028788</v>
      </c>
      <c r="AQ221" s="58">
        <f t="shared" si="56"/>
        <v>15.6572932862191</v>
      </c>
      <c r="AR221" s="58">
        <f t="shared" si="57"/>
        <v>-152.406706713781</v>
      </c>
    </row>
    <row r="222" spans="1:44">
      <c r="A222" s="35" t="s">
        <v>496</v>
      </c>
      <c r="B222" s="93">
        <v>4.34</v>
      </c>
      <c r="C222" s="58">
        <v>55.8298828772327</v>
      </c>
      <c r="D222" s="58">
        <v>-114.010521163171</v>
      </c>
      <c r="E222" s="58">
        <v>-71.2375582650894</v>
      </c>
      <c r="F222" s="58">
        <v>55.8298828772327</v>
      </c>
      <c r="G222" s="58">
        <v>-59.4817658031417</v>
      </c>
      <c r="H222" s="58">
        <v>114.158532193571</v>
      </c>
      <c r="I222" s="58">
        <v>168.142</v>
      </c>
      <c r="J222" s="108">
        <v>9.10298595307112</v>
      </c>
      <c r="K222" s="109">
        <v>1.16729501563753</v>
      </c>
      <c r="L222" s="109">
        <v>3.04591753813454</v>
      </c>
      <c r="M222" s="109">
        <v>3.01732668981444</v>
      </c>
      <c r="N222" s="110">
        <v>0.5173235204864</v>
      </c>
      <c r="O222" s="10">
        <v>0</v>
      </c>
      <c r="P222" s="10">
        <v>8.8</v>
      </c>
      <c r="Q222" s="113">
        <v>-1.7505</v>
      </c>
      <c r="R222" s="110">
        <v>-0.561559686829175</v>
      </c>
      <c r="S222" s="58">
        <v>119.323596255428</v>
      </c>
      <c r="T222" s="58">
        <v>966.377584141315</v>
      </c>
      <c r="U222" s="58">
        <v>102.222312831738</v>
      </c>
      <c r="V222" s="58">
        <v>-581.886323596014</v>
      </c>
      <c r="W222" s="58">
        <v>0.946322865256274</v>
      </c>
      <c r="X222" s="10"/>
      <c r="Y222" s="109">
        <f t="shared" si="58"/>
        <v>0.000345758994817924</v>
      </c>
      <c r="Z222" s="10"/>
      <c r="AA222" s="10"/>
      <c r="AB222" s="10"/>
      <c r="AC222" s="58">
        <f t="shared" si="51"/>
        <v>55.2715840484604</v>
      </c>
      <c r="AD222" s="10">
        <f t="shared" si="59"/>
        <v>6.5</v>
      </c>
      <c r="AE222" s="58">
        <f t="shared" si="52"/>
        <v>-112.87041595154</v>
      </c>
      <c r="AF222" s="58">
        <f t="shared" si="46"/>
        <v>-53.9834678064293</v>
      </c>
      <c r="AG222" s="58">
        <f t="shared" si="47"/>
        <v>1</v>
      </c>
      <c r="AH222" s="58">
        <f t="shared" si="48"/>
        <v>1</v>
      </c>
      <c r="AI222" s="64">
        <f t="shared" si="49"/>
        <v>59.4817658031417</v>
      </c>
      <c r="AJ222" s="65"/>
      <c r="AL222" s="58">
        <f t="shared" si="53"/>
        <v>55.2715840484604</v>
      </c>
      <c r="AM222" s="58">
        <f t="shared" si="54"/>
        <v>-112.87041595154</v>
      </c>
      <c r="AN222" s="58">
        <f t="shared" si="50"/>
        <v>0</v>
      </c>
      <c r="AO222" s="58">
        <f t="shared" si="60"/>
        <v>0</v>
      </c>
      <c r="AP222" s="58">
        <f t="shared" si="55"/>
        <v>500.238580028788</v>
      </c>
      <c r="AQ222" s="58">
        <f t="shared" si="56"/>
        <v>55.2715840484604</v>
      </c>
      <c r="AR222" s="58">
        <f t="shared" si="57"/>
        <v>-112.87041595154</v>
      </c>
    </row>
    <row r="223" spans="1:44">
      <c r="A223" s="35" t="s">
        <v>497</v>
      </c>
      <c r="B223" s="93">
        <v>5.11</v>
      </c>
      <c r="C223" s="58">
        <v>108.539030894508</v>
      </c>
      <c r="D223" s="58">
        <v>-56.8367266812496</v>
      </c>
      <c r="E223" s="58">
        <v>-26.6195389088802</v>
      </c>
      <c r="F223" s="58">
        <v>108.539030894508</v>
      </c>
      <c r="G223" s="58">
        <v>-27.0983270342973</v>
      </c>
      <c r="H223" s="58">
        <v>134.280984349517</v>
      </c>
      <c r="I223" s="58">
        <v>163.722</v>
      </c>
      <c r="J223" s="108">
        <v>2.15240807971155</v>
      </c>
      <c r="K223" s="109">
        <v>1.22536938169126</v>
      </c>
      <c r="L223" s="109">
        <v>3.01793353635264</v>
      </c>
      <c r="M223" s="109">
        <v>3.00410120074773</v>
      </c>
      <c r="N223" s="110">
        <v>0.5173235204864</v>
      </c>
      <c r="O223" s="10">
        <v>0</v>
      </c>
      <c r="P223" s="10">
        <v>8.8</v>
      </c>
      <c r="Q223" s="113">
        <v>-0.8235</v>
      </c>
      <c r="R223" s="110">
        <v>-0.251327412287183</v>
      </c>
      <c r="S223" s="58">
        <v>140.493911720101</v>
      </c>
      <c r="T223" s="58">
        <v>965.43228292361</v>
      </c>
      <c r="U223" s="58">
        <v>114.65433510848</v>
      </c>
      <c r="V223" s="58">
        <v>-236.348036981403</v>
      </c>
      <c r="W223" s="58">
        <v>32.4004494617386</v>
      </c>
      <c r="X223" s="10"/>
      <c r="Y223" s="109">
        <f t="shared" si="58"/>
        <v>-0.000606846538197203</v>
      </c>
      <c r="Z223" s="10"/>
      <c r="AA223" s="10"/>
      <c r="AB223" s="10"/>
      <c r="AC223" s="58">
        <f t="shared" si="51"/>
        <v>107.453640585563</v>
      </c>
      <c r="AD223" s="10">
        <f t="shared" si="59"/>
        <v>6.5</v>
      </c>
      <c r="AE223" s="58">
        <f t="shared" si="52"/>
        <v>-56.2683594144372</v>
      </c>
      <c r="AF223" s="58">
        <f t="shared" si="46"/>
        <v>-29.4410156504828</v>
      </c>
      <c r="AG223" s="58">
        <f t="shared" si="47"/>
        <v>1</v>
      </c>
      <c r="AH223" s="58">
        <f t="shared" si="48"/>
        <v>1</v>
      </c>
      <c r="AI223" s="64">
        <f t="shared" si="49"/>
        <v>27.0983270342973</v>
      </c>
      <c r="AJ223" s="65"/>
      <c r="AL223" s="58">
        <f t="shared" si="53"/>
        <v>107.453640585563</v>
      </c>
      <c r="AM223" s="58">
        <f t="shared" si="54"/>
        <v>-56.2683594144372</v>
      </c>
      <c r="AN223" s="58">
        <f t="shared" si="50"/>
        <v>0</v>
      </c>
      <c r="AO223" s="58">
        <f t="shared" si="60"/>
        <v>0</v>
      </c>
      <c r="AP223" s="58">
        <f t="shared" si="55"/>
        <v>500.238580028788</v>
      </c>
      <c r="AQ223" s="58">
        <f t="shared" si="56"/>
        <v>107.453640585563</v>
      </c>
      <c r="AR223" s="58">
        <f t="shared" si="57"/>
        <v>-56.2683594144372</v>
      </c>
    </row>
    <row r="224" spans="1:44">
      <c r="A224" s="35" t="s">
        <v>498</v>
      </c>
      <c r="B224" s="93">
        <v>5.96</v>
      </c>
      <c r="C224" s="58">
        <v>188.363938221182</v>
      </c>
      <c r="D224" s="58">
        <v>34.4912109484547</v>
      </c>
      <c r="E224" s="58">
        <v>34.4912109484547</v>
      </c>
      <c r="F224" s="58">
        <v>188.363938221182</v>
      </c>
      <c r="G224" s="58">
        <v>34.4912109484548</v>
      </c>
      <c r="H224" s="58">
        <v>152.334</v>
      </c>
      <c r="I224" s="58">
        <v>152.334</v>
      </c>
      <c r="J224" s="108">
        <v>5.88841709481947</v>
      </c>
      <c r="K224" s="109">
        <v>1.37225942788627</v>
      </c>
      <c r="L224" s="109">
        <v>3.00639336760481</v>
      </c>
      <c r="M224" s="109">
        <v>3.01121347547781</v>
      </c>
      <c r="N224" s="110">
        <v>0.5173235204864</v>
      </c>
      <c r="O224" s="10">
        <v>0</v>
      </c>
      <c r="P224" s="10">
        <v>8.8</v>
      </c>
      <c r="Q224" s="113">
        <v>0.468</v>
      </c>
      <c r="R224" s="110">
        <v>0.141371669411541</v>
      </c>
      <c r="S224" s="58">
        <v>163.863740479805</v>
      </c>
      <c r="T224" s="58">
        <v>939.028529570831</v>
      </c>
      <c r="U224" s="58">
        <v>119.411633944617</v>
      </c>
      <c r="V224" s="58">
        <v>309.46645730887</v>
      </c>
      <c r="W224" s="58">
        <v>93.0160634756324</v>
      </c>
      <c r="X224" s="10"/>
      <c r="Y224" s="109">
        <f t="shared" si="58"/>
        <v>-0.00229216685708078</v>
      </c>
      <c r="Z224" s="10"/>
      <c r="AA224" s="10"/>
      <c r="AB224" s="10"/>
      <c r="AC224" s="58">
        <f t="shared" si="51"/>
        <v>152.334</v>
      </c>
      <c r="AD224" s="10">
        <f t="shared" si="59"/>
        <v>6.5</v>
      </c>
      <c r="AE224" s="58">
        <f t="shared" si="52"/>
        <v>0</v>
      </c>
      <c r="AF224" s="58">
        <f t="shared" si="46"/>
        <v>0</v>
      </c>
      <c r="AG224" s="58">
        <f t="shared" si="47"/>
        <v>0</v>
      </c>
      <c r="AH224" s="58">
        <f t="shared" si="48"/>
        <v>0</v>
      </c>
      <c r="AI224" s="64">
        <f t="shared" si="49"/>
        <v>-34.4912109484548</v>
      </c>
      <c r="AJ224" s="65"/>
      <c r="AL224" s="58">
        <f t="shared" si="53"/>
        <v>186.48029883897</v>
      </c>
      <c r="AM224" s="58">
        <f t="shared" si="54"/>
        <v>34.1462988389702</v>
      </c>
      <c r="AN224" s="58">
        <f t="shared" si="50"/>
        <v>0</v>
      </c>
      <c r="AO224" s="58">
        <f t="shared" si="60"/>
        <v>5.12194482584553</v>
      </c>
      <c r="AP224" s="58">
        <f t="shared" si="55"/>
        <v>505.360524854634</v>
      </c>
      <c r="AQ224" s="58">
        <f t="shared" si="56"/>
        <v>152.334</v>
      </c>
      <c r="AR224" s="58">
        <f t="shared" si="57"/>
        <v>0</v>
      </c>
    </row>
    <row r="225" spans="1:44">
      <c r="A225" s="35" t="s">
        <v>499</v>
      </c>
      <c r="B225" s="93">
        <v>6.84</v>
      </c>
      <c r="C225" s="58">
        <v>298.811949887568</v>
      </c>
      <c r="D225" s="58">
        <v>146.383667059285</v>
      </c>
      <c r="E225" s="58">
        <v>146.383667059285</v>
      </c>
      <c r="F225" s="58">
        <v>295.179498945815</v>
      </c>
      <c r="G225" s="58">
        <v>142.751216117532</v>
      </c>
      <c r="H225" s="58">
        <v>150.904</v>
      </c>
      <c r="I225" s="58">
        <v>150.904</v>
      </c>
      <c r="J225" s="108">
        <v>21.3516545674767</v>
      </c>
      <c r="K225" s="109">
        <v>1.85075530528008</v>
      </c>
      <c r="L225" s="109">
        <v>3.00996534073466</v>
      </c>
      <c r="M225" s="109">
        <v>3.04056660290537</v>
      </c>
      <c r="N225" s="110">
        <v>0.51128358515672</v>
      </c>
      <c r="O225" s="10">
        <v>0.2</v>
      </c>
      <c r="P225" s="10">
        <v>8.8</v>
      </c>
      <c r="Q225" s="113">
        <v>1.8</v>
      </c>
      <c r="R225" s="110">
        <v>0.573340659280137</v>
      </c>
      <c r="S225" s="58">
        <v>188.058386725145</v>
      </c>
      <c r="T225" s="58">
        <v>810.537011843364</v>
      </c>
      <c r="U225" s="58">
        <v>101.611696688712</v>
      </c>
      <c r="V225" s="58">
        <v>1404.86991920675</v>
      </c>
      <c r="W225" s="58">
        <v>99.096</v>
      </c>
      <c r="X225" s="10"/>
      <c r="Y225" s="109">
        <f t="shared" si="58"/>
        <v>0.001248134743153</v>
      </c>
      <c r="Z225" s="10"/>
      <c r="AA225" s="10"/>
      <c r="AB225" s="10"/>
      <c r="AC225" s="58">
        <f t="shared" si="51"/>
        <v>150.904</v>
      </c>
      <c r="AD225" s="10">
        <f t="shared" si="59"/>
        <v>6.5</v>
      </c>
      <c r="AE225" s="58">
        <f t="shared" si="52"/>
        <v>0</v>
      </c>
      <c r="AF225" s="58">
        <f t="shared" si="46"/>
        <v>0</v>
      </c>
      <c r="AG225" s="58">
        <f t="shared" si="47"/>
        <v>0</v>
      </c>
      <c r="AH225" s="58">
        <f t="shared" si="48"/>
        <v>0</v>
      </c>
      <c r="AI225" s="64">
        <f t="shared" si="49"/>
        <v>-142.751216117532</v>
      </c>
      <c r="AJ225" s="65"/>
      <c r="AL225" s="58">
        <f t="shared" si="53"/>
        <v>250</v>
      </c>
      <c r="AM225" s="58">
        <f t="shared" si="54"/>
        <v>99.096</v>
      </c>
      <c r="AN225" s="58">
        <f t="shared" si="50"/>
        <v>0</v>
      </c>
      <c r="AO225" s="58">
        <f t="shared" si="60"/>
        <v>19.9607351017163</v>
      </c>
      <c r="AP225" s="58">
        <f t="shared" si="55"/>
        <v>520.199315130505</v>
      </c>
      <c r="AQ225" s="58">
        <f t="shared" si="56"/>
        <v>150.904</v>
      </c>
      <c r="AR225" s="58">
        <f t="shared" si="57"/>
        <v>0</v>
      </c>
    </row>
    <row r="226" spans="1:44">
      <c r="A226" s="35" t="s">
        <v>500</v>
      </c>
      <c r="B226" s="93">
        <v>6.96</v>
      </c>
      <c r="C226" s="58">
        <v>316.291166077738</v>
      </c>
      <c r="D226" s="58">
        <v>163.199751936324</v>
      </c>
      <c r="E226" s="58">
        <v>163.199751936324</v>
      </c>
      <c r="F226" s="58">
        <v>297.899517895935</v>
      </c>
      <c r="G226" s="58">
        <v>144.808103754521</v>
      </c>
      <c r="H226" s="58">
        <v>151.5605</v>
      </c>
      <c r="I226" s="58">
        <v>151.5605</v>
      </c>
      <c r="J226" s="108">
        <v>37.0337890469002</v>
      </c>
      <c r="K226" s="109">
        <v>1.86159640917821</v>
      </c>
      <c r="L226" s="109">
        <v>3.04265877935131</v>
      </c>
      <c r="M226" s="109">
        <v>3.07019885285602</v>
      </c>
      <c r="N226" s="110">
        <v>0.487604551060367</v>
      </c>
      <c r="O226" s="10">
        <v>1</v>
      </c>
      <c r="P226" s="10">
        <v>8.7</v>
      </c>
      <c r="Q226" s="113">
        <v>1.7955</v>
      </c>
      <c r="R226" s="110">
        <v>0.577267650097124</v>
      </c>
      <c r="S226" s="58">
        <v>189.183137841922</v>
      </c>
      <c r="T226" s="58">
        <v>809.223358317137</v>
      </c>
      <c r="U226" s="58">
        <v>101.624142004784</v>
      </c>
      <c r="V226" s="58">
        <v>1424.93802061034</v>
      </c>
      <c r="W226" s="58">
        <v>98.4395</v>
      </c>
      <c r="X226" s="10"/>
      <c r="Y226" s="109">
        <f t="shared" si="58"/>
        <v>-0.00209217644594251</v>
      </c>
      <c r="Z226" s="10"/>
      <c r="AA226" s="10"/>
      <c r="AB226" s="10"/>
      <c r="AC226" s="58">
        <f t="shared" si="51"/>
        <v>151.5605</v>
      </c>
      <c r="AD226" s="10">
        <f t="shared" si="59"/>
        <v>6.5</v>
      </c>
      <c r="AE226" s="58">
        <f t="shared" si="52"/>
        <v>0</v>
      </c>
      <c r="AF226" s="58">
        <f t="shared" si="46"/>
        <v>0</v>
      </c>
      <c r="AG226" s="58">
        <f t="shared" si="47"/>
        <v>0</v>
      </c>
      <c r="AH226" s="58">
        <f t="shared" si="48"/>
        <v>0</v>
      </c>
      <c r="AI226" s="64">
        <f t="shared" si="49"/>
        <v>-144.808103754521</v>
      </c>
      <c r="AJ226" s="65"/>
      <c r="AL226" s="58">
        <f t="shared" si="53"/>
        <v>250</v>
      </c>
      <c r="AM226" s="58">
        <f t="shared" si="54"/>
        <v>98.4395</v>
      </c>
      <c r="AN226" s="58">
        <f t="shared" si="50"/>
        <v>0</v>
      </c>
      <c r="AO226" s="58">
        <f t="shared" si="60"/>
        <v>34.6268564262077</v>
      </c>
      <c r="AP226" s="58">
        <f t="shared" si="55"/>
        <v>534.865436454996</v>
      </c>
      <c r="AQ226" s="58">
        <f t="shared" si="56"/>
        <v>151.5605</v>
      </c>
      <c r="AR226" s="58">
        <f t="shared" si="57"/>
        <v>0</v>
      </c>
    </row>
    <row r="227" spans="1:44">
      <c r="A227" s="35" t="s">
        <v>501</v>
      </c>
      <c r="B227" s="93">
        <v>6.83</v>
      </c>
      <c r="C227" s="58">
        <v>297.38269825973</v>
      </c>
      <c r="D227" s="58">
        <v>141.888253815286</v>
      </c>
      <c r="E227" s="58">
        <v>141.888253815286</v>
      </c>
      <c r="F227" s="58">
        <v>297.38269825973</v>
      </c>
      <c r="G227" s="58">
        <v>141.888253815286</v>
      </c>
      <c r="H227" s="58">
        <v>153.9395</v>
      </c>
      <c r="I227" s="58">
        <v>153.9395</v>
      </c>
      <c r="J227" s="108">
        <v>52.3955414521689</v>
      </c>
      <c r="K227" s="109">
        <v>1.83755846580082</v>
      </c>
      <c r="L227" s="109">
        <v>3.0702072696862</v>
      </c>
      <c r="M227" s="109">
        <v>3.09909559733552</v>
      </c>
      <c r="N227" s="110">
        <v>0.5173235204864</v>
      </c>
      <c r="O227" s="10">
        <v>0</v>
      </c>
      <c r="P227" s="10">
        <v>8.8</v>
      </c>
      <c r="Q227" s="113">
        <v>1.7505</v>
      </c>
      <c r="R227" s="110">
        <v>0.565486677646163</v>
      </c>
      <c r="S227" s="58">
        <v>187.783447563266</v>
      </c>
      <c r="T227" s="58">
        <v>828.051920774629</v>
      </c>
      <c r="U227" s="58">
        <v>102.191821951869</v>
      </c>
      <c r="V227" s="58">
        <v>1394.9861495238</v>
      </c>
      <c r="W227" s="58">
        <v>96.0605</v>
      </c>
      <c r="X227" s="10"/>
      <c r="Y227" s="109">
        <f t="shared" si="58"/>
        <v>-8.41683018482087e-6</v>
      </c>
      <c r="Z227" s="10"/>
      <c r="AA227" s="10"/>
      <c r="AB227" s="10"/>
      <c r="AC227" s="58">
        <f t="shared" si="51"/>
        <v>153.9395</v>
      </c>
      <c r="AD227" s="10">
        <f t="shared" si="59"/>
        <v>6.5</v>
      </c>
      <c r="AE227" s="58">
        <f t="shared" si="52"/>
        <v>0</v>
      </c>
      <c r="AF227" s="58">
        <f t="shared" si="46"/>
        <v>0</v>
      </c>
      <c r="AG227" s="58">
        <f t="shared" si="47"/>
        <v>0</v>
      </c>
      <c r="AH227" s="58">
        <f t="shared" si="48"/>
        <v>0</v>
      </c>
      <c r="AI227" s="64">
        <f t="shared" si="49"/>
        <v>-141.888253815286</v>
      </c>
      <c r="AJ227" s="65"/>
      <c r="AL227" s="58">
        <f t="shared" si="53"/>
        <v>250</v>
      </c>
      <c r="AM227" s="58">
        <f t="shared" si="54"/>
        <v>96.0605</v>
      </c>
      <c r="AN227" s="58">
        <f t="shared" si="50"/>
        <v>0</v>
      </c>
      <c r="AO227" s="58">
        <f t="shared" si="60"/>
        <v>48.8627971440767</v>
      </c>
      <c r="AP227" s="58">
        <f t="shared" si="55"/>
        <v>549.101377172865</v>
      </c>
      <c r="AQ227" s="58">
        <f t="shared" si="56"/>
        <v>153.9395</v>
      </c>
      <c r="AR227" s="58">
        <f t="shared" si="57"/>
        <v>0</v>
      </c>
    </row>
    <row r="228" spans="1:44">
      <c r="A228" s="35" t="s">
        <v>502</v>
      </c>
      <c r="B228" s="93">
        <v>6.17</v>
      </c>
      <c r="C228" s="58">
        <v>211.998952676691</v>
      </c>
      <c r="D228" s="58">
        <v>56.9641041918427</v>
      </c>
      <c r="E228" s="58">
        <v>56.9641041918427</v>
      </c>
      <c r="F228" s="58">
        <v>211.998952676691</v>
      </c>
      <c r="G228" s="58">
        <v>56.9641041918427</v>
      </c>
      <c r="H228" s="58">
        <v>153.4845</v>
      </c>
      <c r="I228" s="58">
        <v>153.4845</v>
      </c>
      <c r="J228" s="108">
        <v>58.5531211736323</v>
      </c>
      <c r="K228" s="109">
        <v>1.46243806738317</v>
      </c>
      <c r="L228" s="109">
        <v>3.09870014424194</v>
      </c>
      <c r="M228" s="109">
        <v>3.11064302031316</v>
      </c>
      <c r="N228" s="110">
        <v>0.5173235204864</v>
      </c>
      <c r="O228" s="10">
        <v>0</v>
      </c>
      <c r="P228" s="10">
        <v>8.8</v>
      </c>
      <c r="Q228" s="113">
        <v>0.72</v>
      </c>
      <c r="R228" s="110">
        <v>0.223838476568273</v>
      </c>
      <c r="S228" s="58">
        <v>169.637462879261</v>
      </c>
      <c r="T228" s="58">
        <v>913.918693745108</v>
      </c>
      <c r="U228" s="58">
        <v>115.996339717007</v>
      </c>
      <c r="V228" s="58">
        <v>502.808221110311</v>
      </c>
      <c r="W228" s="58">
        <v>96.5155</v>
      </c>
      <c r="X228" s="10"/>
      <c r="Y228" s="109">
        <f t="shared" si="58"/>
        <v>0.000395453093570808</v>
      </c>
      <c r="Z228" s="10"/>
      <c r="AA228" s="10"/>
      <c r="AB228" s="10"/>
      <c r="AC228" s="58">
        <f t="shared" si="51"/>
        <v>153.4845</v>
      </c>
      <c r="AD228" s="10">
        <f t="shared" si="59"/>
        <v>6.5</v>
      </c>
      <c r="AE228" s="58">
        <f t="shared" si="52"/>
        <v>0</v>
      </c>
      <c r="AF228" s="58">
        <f t="shared" si="46"/>
        <v>0</v>
      </c>
      <c r="AG228" s="58">
        <f t="shared" si="47"/>
        <v>0</v>
      </c>
      <c r="AH228" s="58">
        <f t="shared" si="48"/>
        <v>0</v>
      </c>
      <c r="AI228" s="64">
        <f t="shared" si="49"/>
        <v>-56.9641041918427</v>
      </c>
      <c r="AJ228" s="65"/>
      <c r="AL228" s="58">
        <f t="shared" si="53"/>
        <v>209.878963149924</v>
      </c>
      <c r="AM228" s="58">
        <f t="shared" si="54"/>
        <v>56.3944631499243</v>
      </c>
      <c r="AN228" s="58">
        <f t="shared" si="50"/>
        <v>0</v>
      </c>
      <c r="AO228" s="58">
        <f t="shared" si="60"/>
        <v>57.0776526308449</v>
      </c>
      <c r="AP228" s="58">
        <f t="shared" si="55"/>
        <v>557.316232659633</v>
      </c>
      <c r="AQ228" s="58">
        <f t="shared" si="56"/>
        <v>153.4845</v>
      </c>
      <c r="AR228" s="58">
        <f t="shared" si="57"/>
        <v>0</v>
      </c>
    </row>
    <row r="229" spans="1:44">
      <c r="A229" s="35" t="s">
        <v>503</v>
      </c>
      <c r="B229" s="93">
        <v>5.83</v>
      </c>
      <c r="C229" s="58">
        <v>174.54227994228</v>
      </c>
      <c r="D229" s="58">
        <v>-7.52994227994228</v>
      </c>
      <c r="E229" s="58">
        <v>-7.52994227994228</v>
      </c>
      <c r="F229" s="58">
        <v>174.54227994228</v>
      </c>
      <c r="G229" s="58">
        <v>-7.52994227994228</v>
      </c>
      <c r="H229" s="58">
        <v>180.2515</v>
      </c>
      <c r="I229" s="58">
        <v>180.2515</v>
      </c>
      <c r="J229" s="108">
        <v>56.6071885880699</v>
      </c>
      <c r="K229" s="109">
        <v>1.31475880248632</v>
      </c>
      <c r="L229" s="109">
        <v>3.11143253392688</v>
      </c>
      <c r="M229" s="109">
        <v>3.10699595186566</v>
      </c>
      <c r="N229" s="110">
        <v>0.5173235204864</v>
      </c>
      <c r="O229" s="10">
        <v>0</v>
      </c>
      <c r="P229" s="10">
        <v>8.8</v>
      </c>
      <c r="Q229" s="113">
        <v>-0.279</v>
      </c>
      <c r="R229" s="110">
        <v>-0.0863937979737193</v>
      </c>
      <c r="S229" s="58">
        <v>160.289531375379</v>
      </c>
      <c r="T229" s="58">
        <v>1135.89590449192</v>
      </c>
      <c r="U229" s="58">
        <v>121.915541521576</v>
      </c>
      <c r="V229" s="58">
        <v>-80.9915189354371</v>
      </c>
      <c r="W229" s="58">
        <v>54.392858612643</v>
      </c>
      <c r="X229" s="10"/>
      <c r="Y229" s="109">
        <f t="shared" si="58"/>
        <v>-0.000789513613716597</v>
      </c>
      <c r="Z229" s="10"/>
      <c r="AA229" s="10"/>
      <c r="AB229" s="10"/>
      <c r="AC229" s="58">
        <f t="shared" si="51"/>
        <v>172.796857142857</v>
      </c>
      <c r="AD229" s="10">
        <f t="shared" si="59"/>
        <v>6.5</v>
      </c>
      <c r="AE229" s="58">
        <f t="shared" si="52"/>
        <v>-7.45464285714286</v>
      </c>
      <c r="AF229" s="58">
        <f t="shared" si="46"/>
        <v>0</v>
      </c>
      <c r="AG229" s="58">
        <f t="shared" si="47"/>
        <v>0</v>
      </c>
      <c r="AH229" s="58">
        <f t="shared" si="48"/>
        <v>0</v>
      </c>
      <c r="AI229" s="64">
        <f t="shared" si="49"/>
        <v>7.52994227994228</v>
      </c>
      <c r="AJ229" s="65"/>
      <c r="AL229" s="58">
        <f t="shared" si="53"/>
        <v>172.796857142857</v>
      </c>
      <c r="AM229" s="58">
        <f t="shared" si="54"/>
        <v>-7.45464285714286</v>
      </c>
      <c r="AN229" s="58">
        <f t="shared" si="50"/>
        <v>7.45464285714285</v>
      </c>
      <c r="AO229" s="58">
        <f t="shared" si="60"/>
        <v>55.4117749497013</v>
      </c>
      <c r="AP229" s="58">
        <f t="shared" si="55"/>
        <v>555.65035497849</v>
      </c>
      <c r="AQ229" s="58">
        <f t="shared" si="56"/>
        <v>180.2515</v>
      </c>
      <c r="AR229" s="58">
        <f t="shared" si="57"/>
        <v>0</v>
      </c>
    </row>
    <row r="230" spans="1:44">
      <c r="A230" s="35" t="s">
        <v>504</v>
      </c>
      <c r="B230" s="93">
        <v>5.82</v>
      </c>
      <c r="C230" s="58">
        <v>173.504217337433</v>
      </c>
      <c r="D230" s="58">
        <v>-27.4705301373146</v>
      </c>
      <c r="E230" s="58">
        <v>-27.4705301373146</v>
      </c>
      <c r="F230" s="58">
        <v>173.504217337433</v>
      </c>
      <c r="G230" s="58">
        <v>-27.4705301373146</v>
      </c>
      <c r="H230" s="58">
        <v>198.965</v>
      </c>
      <c r="I230" s="58">
        <v>198.965</v>
      </c>
      <c r="J230" s="108">
        <v>49.548806386353</v>
      </c>
      <c r="K230" s="109">
        <v>1.39330199184971</v>
      </c>
      <c r="L230" s="109">
        <v>3.1044829848345</v>
      </c>
      <c r="M230" s="109">
        <v>3.09375023691476</v>
      </c>
      <c r="N230" s="110">
        <v>0.5173235204864</v>
      </c>
      <c r="O230" s="10">
        <v>0</v>
      </c>
      <c r="P230" s="10">
        <v>8.8</v>
      </c>
      <c r="Q230" s="113">
        <v>-0.8055</v>
      </c>
      <c r="R230" s="110">
        <v>-0.251327412287183</v>
      </c>
      <c r="S230" s="58">
        <v>160.014592213501</v>
      </c>
      <c r="T230" s="58">
        <v>1255.97762488183</v>
      </c>
      <c r="U230" s="58">
        <v>114.845592089529</v>
      </c>
      <c r="V230" s="58">
        <v>-239.824967036093</v>
      </c>
      <c r="W230" s="58">
        <v>34.0264972208761</v>
      </c>
      <c r="X230" s="10"/>
      <c r="Y230" s="109">
        <f t="shared" si="58"/>
        <v>0.00251296703116211</v>
      </c>
      <c r="Z230" s="10"/>
      <c r="AA230" s="10"/>
      <c r="AB230" s="10"/>
      <c r="AC230" s="58">
        <f t="shared" si="51"/>
        <v>171.769175164059</v>
      </c>
      <c r="AD230" s="10">
        <f t="shared" si="59"/>
        <v>6.5</v>
      </c>
      <c r="AE230" s="58">
        <f t="shared" si="52"/>
        <v>-27.1958248359414</v>
      </c>
      <c r="AF230" s="58">
        <f t="shared" si="46"/>
        <v>0</v>
      </c>
      <c r="AG230" s="58">
        <f t="shared" si="47"/>
        <v>0</v>
      </c>
      <c r="AH230" s="58">
        <f t="shared" si="48"/>
        <v>1</v>
      </c>
      <c r="AI230" s="64">
        <f t="shared" si="49"/>
        <v>27.4705301373146</v>
      </c>
      <c r="AJ230" s="65"/>
      <c r="AL230" s="58">
        <f t="shared" si="53"/>
        <v>171.769175164059</v>
      </c>
      <c r="AM230" s="58">
        <f t="shared" si="54"/>
        <v>-27.1958248359414</v>
      </c>
      <c r="AN230" s="58">
        <f t="shared" si="50"/>
        <v>27.1958248359414</v>
      </c>
      <c r="AO230" s="58">
        <f t="shared" si="60"/>
        <v>50.0984522164451</v>
      </c>
      <c r="AP230" s="58">
        <f t="shared" si="55"/>
        <v>550.337032245234</v>
      </c>
      <c r="AQ230" s="58">
        <f t="shared" si="56"/>
        <v>198.965</v>
      </c>
      <c r="AR230" s="58">
        <f t="shared" si="57"/>
        <v>0</v>
      </c>
    </row>
    <row r="231" spans="1:44">
      <c r="A231" s="35" t="s">
        <v>505</v>
      </c>
      <c r="B231" s="93">
        <v>6.19</v>
      </c>
      <c r="C231" s="58">
        <v>214.335846093443</v>
      </c>
      <c r="D231" s="58">
        <v>1.70705821465541</v>
      </c>
      <c r="E231" s="58">
        <v>1.70705821465541</v>
      </c>
      <c r="F231" s="58">
        <v>214.335846093443</v>
      </c>
      <c r="G231" s="58">
        <v>1.70705821465541</v>
      </c>
      <c r="H231" s="58">
        <v>210.5025</v>
      </c>
      <c r="I231" s="58">
        <v>210.5025</v>
      </c>
      <c r="J231" s="108">
        <v>49.7209633903158</v>
      </c>
      <c r="K231" s="109">
        <v>1.36546682886924</v>
      </c>
      <c r="L231" s="109">
        <v>3.09444535461919</v>
      </c>
      <c r="M231" s="109">
        <v>3.09407362203799</v>
      </c>
      <c r="N231" s="110">
        <v>0.5173235204864</v>
      </c>
      <c r="O231" s="10">
        <v>0</v>
      </c>
      <c r="P231" s="10">
        <v>8.8</v>
      </c>
      <c r="Q231" s="113">
        <v>0.0765</v>
      </c>
      <c r="R231" s="110">
        <v>0.0235619449019235</v>
      </c>
      <c r="S231" s="58">
        <v>170.187341203019</v>
      </c>
      <c r="T231" s="58">
        <v>1249.38074933047</v>
      </c>
      <c r="U231" s="58">
        <v>124.636745181099</v>
      </c>
      <c r="V231" s="58">
        <v>52.0129821609091</v>
      </c>
      <c r="W231" s="58">
        <v>39.4975</v>
      </c>
      <c r="X231" s="10"/>
      <c r="Y231" s="109">
        <f t="shared" si="58"/>
        <v>-0.00069511770442876</v>
      </c>
      <c r="Z231" s="10"/>
      <c r="AA231" s="10"/>
      <c r="AB231" s="10"/>
      <c r="AC231" s="58">
        <f t="shared" si="51"/>
        <v>210.5025</v>
      </c>
      <c r="AD231" s="10">
        <f t="shared" si="59"/>
        <v>6.5</v>
      </c>
      <c r="AE231" s="58">
        <f t="shared" si="52"/>
        <v>0</v>
      </c>
      <c r="AF231" s="58">
        <f t="shared" si="46"/>
        <v>0</v>
      </c>
      <c r="AG231" s="58">
        <f t="shared" si="47"/>
        <v>0</v>
      </c>
      <c r="AH231" s="58">
        <f t="shared" si="48"/>
        <v>0</v>
      </c>
      <c r="AI231" s="64">
        <f t="shared" si="49"/>
        <v>-1.70705821465541</v>
      </c>
      <c r="AJ231" s="65"/>
      <c r="AL231" s="58">
        <f t="shared" si="53"/>
        <v>212.192487632509</v>
      </c>
      <c r="AM231" s="58">
        <f t="shared" si="54"/>
        <v>1.68998763250886</v>
      </c>
      <c r="AN231" s="58">
        <f t="shared" si="50"/>
        <v>0</v>
      </c>
      <c r="AO231" s="58">
        <f t="shared" si="60"/>
        <v>50.1014581002392</v>
      </c>
      <c r="AP231" s="58">
        <f t="shared" si="55"/>
        <v>550.340038129028</v>
      </c>
      <c r="AQ231" s="58">
        <f t="shared" si="56"/>
        <v>210.5025</v>
      </c>
      <c r="AR231" s="58">
        <f t="shared" si="57"/>
        <v>0</v>
      </c>
    </row>
    <row r="232" spans="1:44">
      <c r="A232" s="35" t="s">
        <v>506</v>
      </c>
      <c r="B232" s="93">
        <v>6.65</v>
      </c>
      <c r="C232" s="58">
        <v>272.364865209388</v>
      </c>
      <c r="D232" s="58">
        <v>51.5552692497923</v>
      </c>
      <c r="E232" s="58">
        <v>51.5552692497923</v>
      </c>
      <c r="F232" s="58">
        <v>271.259821224553</v>
      </c>
      <c r="G232" s="58">
        <v>50.4502252649575</v>
      </c>
      <c r="H232" s="58">
        <v>218.6015</v>
      </c>
      <c r="I232" s="58">
        <v>218.6015</v>
      </c>
      <c r="J232" s="108">
        <v>55.1735844339121</v>
      </c>
      <c r="K232" s="109">
        <v>1.55832908032807</v>
      </c>
      <c r="L232" s="109">
        <v>3.09418191133243</v>
      </c>
      <c r="M232" s="109">
        <v>3.10430780581393</v>
      </c>
      <c r="N232" s="110">
        <v>0.514295357862504</v>
      </c>
      <c r="O232" s="10">
        <v>0.1</v>
      </c>
      <c r="P232" s="10">
        <v>8.8</v>
      </c>
      <c r="Q232" s="113">
        <v>0.621</v>
      </c>
      <c r="R232" s="110">
        <v>0.192422550032375</v>
      </c>
      <c r="S232" s="58">
        <v>182.834542649447</v>
      </c>
      <c r="T232" s="58">
        <v>1207.70174366318</v>
      </c>
      <c r="U232" s="58">
        <v>117.327299450098</v>
      </c>
      <c r="V232" s="58">
        <v>429.995623366539</v>
      </c>
      <c r="W232" s="58">
        <v>31.3985</v>
      </c>
      <c r="X232" s="10"/>
      <c r="Y232" s="109">
        <f t="shared" si="58"/>
        <v>-0.000108289294442176</v>
      </c>
      <c r="Z232" s="10"/>
      <c r="AA232" s="10"/>
      <c r="AB232" s="10"/>
      <c r="AC232" s="58">
        <f t="shared" si="51"/>
        <v>218.6015</v>
      </c>
      <c r="AD232" s="10">
        <f t="shared" si="59"/>
        <v>6.5</v>
      </c>
      <c r="AE232" s="58">
        <f t="shared" si="52"/>
        <v>0</v>
      </c>
      <c r="AF232" s="58">
        <f t="shared" si="46"/>
        <v>0</v>
      </c>
      <c r="AG232" s="58">
        <f t="shared" si="47"/>
        <v>0</v>
      </c>
      <c r="AH232" s="58">
        <f t="shared" si="48"/>
        <v>0</v>
      </c>
      <c r="AI232" s="64">
        <f t="shared" si="49"/>
        <v>-50.4502252649575</v>
      </c>
      <c r="AJ232" s="65"/>
      <c r="AL232" s="58">
        <f t="shared" si="53"/>
        <v>250</v>
      </c>
      <c r="AM232" s="58">
        <f t="shared" si="54"/>
        <v>31.3985</v>
      </c>
      <c r="AN232" s="58">
        <f t="shared" si="50"/>
        <v>0</v>
      </c>
      <c r="AO232" s="58">
        <f t="shared" si="60"/>
        <v>54.560725809738</v>
      </c>
      <c r="AP232" s="58">
        <f t="shared" si="55"/>
        <v>554.799305838526</v>
      </c>
      <c r="AQ232" s="58">
        <f t="shared" si="56"/>
        <v>218.6015</v>
      </c>
      <c r="AR232" s="58">
        <f t="shared" si="57"/>
        <v>0</v>
      </c>
    </row>
    <row r="233" spans="1:44">
      <c r="A233" s="35" t="s">
        <v>507</v>
      </c>
      <c r="B233" s="93">
        <v>7.21</v>
      </c>
      <c r="C233" s="58">
        <v>354.688083255574</v>
      </c>
      <c r="D233" s="58">
        <v>130.136063053554</v>
      </c>
      <c r="E233" s="58">
        <v>130.136063053554</v>
      </c>
      <c r="F233" s="58">
        <v>354.688083255574</v>
      </c>
      <c r="G233" s="58">
        <v>130.136063053554</v>
      </c>
      <c r="H233" s="58">
        <v>222.3065</v>
      </c>
      <c r="I233" s="58">
        <v>222.3065</v>
      </c>
      <c r="J233" s="108">
        <v>69.2573849489777</v>
      </c>
      <c r="K233" s="109">
        <v>1.90117771112019</v>
      </c>
      <c r="L233" s="109">
        <v>3.10630113613595</v>
      </c>
      <c r="M233" s="109">
        <v>3.13066931709655</v>
      </c>
      <c r="N233" s="110">
        <v>0.5173235204864</v>
      </c>
      <c r="O233" s="10">
        <v>0</v>
      </c>
      <c r="P233" s="10">
        <v>8.8</v>
      </c>
      <c r="Q233" s="113">
        <v>1.593</v>
      </c>
      <c r="R233" s="110">
        <v>0.514435797025329</v>
      </c>
      <c r="S233" s="58">
        <v>198.231135714663</v>
      </c>
      <c r="T233" s="58">
        <v>1132.77876047305</v>
      </c>
      <c r="U233" s="58">
        <v>104.267546666042</v>
      </c>
      <c r="V233" s="58">
        <v>1249.90654621301</v>
      </c>
      <c r="W233" s="58">
        <v>27.6934999999999</v>
      </c>
      <c r="X233" s="10"/>
      <c r="Y233" s="109">
        <f t="shared" si="58"/>
        <v>-0.00199333032202054</v>
      </c>
      <c r="Z233" s="10"/>
      <c r="AA233" s="10"/>
      <c r="AB233" s="10"/>
      <c r="AC233" s="58">
        <f t="shared" si="51"/>
        <v>222.3065</v>
      </c>
      <c r="AD233" s="10">
        <f t="shared" si="59"/>
        <v>6.5</v>
      </c>
      <c r="AE233" s="58">
        <f t="shared" si="52"/>
        <v>0</v>
      </c>
      <c r="AF233" s="58">
        <f t="shared" si="46"/>
        <v>0</v>
      </c>
      <c r="AG233" s="58">
        <f t="shared" si="47"/>
        <v>0</v>
      </c>
      <c r="AH233" s="58">
        <f t="shared" si="48"/>
        <v>0</v>
      </c>
      <c r="AI233" s="64">
        <f t="shared" si="49"/>
        <v>-130.136063053554</v>
      </c>
      <c r="AJ233" s="65"/>
      <c r="AL233" s="58">
        <f t="shared" si="53"/>
        <v>250</v>
      </c>
      <c r="AM233" s="58">
        <f t="shared" si="54"/>
        <v>27.6934999999999</v>
      </c>
      <c r="AN233" s="58">
        <f t="shared" si="50"/>
        <v>0</v>
      </c>
      <c r="AO233" s="58">
        <f t="shared" si="60"/>
        <v>58.4419471806893</v>
      </c>
      <c r="AP233" s="58">
        <f t="shared" si="55"/>
        <v>558.680527209478</v>
      </c>
      <c r="AQ233" s="58">
        <f t="shared" si="56"/>
        <v>222.3065</v>
      </c>
      <c r="AR233" s="58">
        <f t="shared" si="57"/>
        <v>0</v>
      </c>
    </row>
    <row r="234" spans="1:44">
      <c r="A234" s="35" t="s">
        <v>508</v>
      </c>
      <c r="B234" s="93">
        <v>7.81</v>
      </c>
      <c r="C234" s="58">
        <v>458.272315277969</v>
      </c>
      <c r="D234" s="58">
        <v>258.23645669211</v>
      </c>
      <c r="E234" s="58">
        <v>258.23645669211</v>
      </c>
      <c r="F234" s="58">
        <v>349.734050800186</v>
      </c>
      <c r="G234" s="58">
        <v>149.698192214327</v>
      </c>
      <c r="H234" s="58">
        <v>198.0355</v>
      </c>
      <c r="I234" s="58">
        <v>198.0355</v>
      </c>
      <c r="J234" s="108">
        <v>85.4566206080263</v>
      </c>
      <c r="K234" s="109">
        <v>1.79830323548489</v>
      </c>
      <c r="L234" s="109">
        <v>3.13051381276273</v>
      </c>
      <c r="M234" s="109">
        <v>3.16086285109661</v>
      </c>
      <c r="N234" s="110">
        <v>0.394831834479373</v>
      </c>
      <c r="O234" s="10">
        <v>4.1</v>
      </c>
      <c r="P234" s="10">
        <v>7.5</v>
      </c>
      <c r="Q234" s="113">
        <v>1.7775</v>
      </c>
      <c r="R234" s="110">
        <v>0.585121631731099</v>
      </c>
      <c r="S234" s="58">
        <v>183.006379625621</v>
      </c>
      <c r="T234" s="58">
        <v>1093.05401808984</v>
      </c>
      <c r="U234" s="58">
        <v>101.766140445316</v>
      </c>
      <c r="V234" s="58">
        <v>1471.00196154897</v>
      </c>
      <c r="W234" s="58">
        <v>51.9645</v>
      </c>
      <c r="X234" s="10"/>
      <c r="Y234" s="109">
        <f t="shared" si="58"/>
        <v>0.000155504333818612</v>
      </c>
      <c r="Z234" s="10"/>
      <c r="AA234" s="10"/>
      <c r="AB234" s="10"/>
      <c r="AC234" s="58">
        <f t="shared" si="51"/>
        <v>198.0355</v>
      </c>
      <c r="AD234" s="10">
        <f t="shared" si="59"/>
        <v>6.5</v>
      </c>
      <c r="AE234" s="58">
        <f t="shared" si="52"/>
        <v>0</v>
      </c>
      <c r="AF234" s="58">
        <f t="shared" si="46"/>
        <v>0</v>
      </c>
      <c r="AG234" s="58">
        <f t="shared" si="47"/>
        <v>0</v>
      </c>
      <c r="AH234" s="58">
        <f t="shared" si="48"/>
        <v>0</v>
      </c>
      <c r="AI234" s="64">
        <f t="shared" si="49"/>
        <v>-149.698192214327</v>
      </c>
      <c r="AJ234" s="65"/>
      <c r="AL234" s="58">
        <f t="shared" si="53"/>
        <v>250</v>
      </c>
      <c r="AM234" s="58">
        <f t="shared" si="54"/>
        <v>51.9645</v>
      </c>
      <c r="AN234" s="58">
        <f t="shared" si="50"/>
        <v>0</v>
      </c>
      <c r="AO234" s="58">
        <f t="shared" si="60"/>
        <v>65.9444124447859</v>
      </c>
      <c r="AP234" s="58">
        <f t="shared" si="55"/>
        <v>566.182992473574</v>
      </c>
      <c r="AQ234" s="58">
        <f t="shared" si="56"/>
        <v>198.0355</v>
      </c>
      <c r="AR234" s="58">
        <f t="shared" si="57"/>
        <v>0</v>
      </c>
    </row>
    <row r="235" spans="1:44">
      <c r="A235" s="35" t="s">
        <v>509</v>
      </c>
      <c r="B235" s="93">
        <v>8.44</v>
      </c>
      <c r="C235" s="58">
        <v>585.574660282787</v>
      </c>
      <c r="D235" s="58">
        <v>401.526175434303</v>
      </c>
      <c r="E235" s="58">
        <v>388.500388500388</v>
      </c>
      <c r="F235" s="58">
        <v>337.986808257566</v>
      </c>
      <c r="G235" s="58">
        <v>153.938323409082</v>
      </c>
      <c r="H235" s="58">
        <v>182.208</v>
      </c>
      <c r="I235" s="58">
        <v>182.208</v>
      </c>
      <c r="J235" s="108">
        <v>102.110762589222</v>
      </c>
      <c r="K235" s="109">
        <v>1.55879559841239</v>
      </c>
      <c r="L235" s="109">
        <v>3.16162203876619</v>
      </c>
      <c r="M235" s="109">
        <v>3.1917651234263</v>
      </c>
      <c r="N235" s="110">
        <v>0.29823234965869</v>
      </c>
      <c r="O235" s="10">
        <v>7.3</v>
      </c>
      <c r="P235" s="10">
        <v>6</v>
      </c>
      <c r="Q235" s="113">
        <v>1.7955</v>
      </c>
      <c r="R235" s="110">
        <v>0.596902604182061</v>
      </c>
      <c r="S235" s="58">
        <v>158.214990426657</v>
      </c>
      <c r="T235" s="58">
        <v>1163.28095303841</v>
      </c>
      <c r="U235" s="58">
        <v>101.498227598151</v>
      </c>
      <c r="V235" s="58">
        <v>1516.66021222114</v>
      </c>
      <c r="W235" s="58">
        <v>67.792</v>
      </c>
      <c r="X235" s="10"/>
      <c r="Y235" s="109">
        <f t="shared" si="58"/>
        <v>-0.00075918766958516</v>
      </c>
      <c r="Z235" s="10"/>
      <c r="AA235" s="10"/>
      <c r="AB235" s="10"/>
      <c r="AC235" s="58">
        <f t="shared" si="51"/>
        <v>182.208</v>
      </c>
      <c r="AD235" s="10">
        <f t="shared" si="59"/>
        <v>6.5</v>
      </c>
      <c r="AE235" s="58">
        <f t="shared" si="52"/>
        <v>0</v>
      </c>
      <c r="AF235" s="58">
        <f t="shared" si="46"/>
        <v>0</v>
      </c>
      <c r="AG235" s="58">
        <f t="shared" si="47"/>
        <v>0</v>
      </c>
      <c r="AH235" s="58">
        <f t="shared" si="48"/>
        <v>0</v>
      </c>
      <c r="AI235" s="64">
        <f t="shared" si="49"/>
        <v>-153.938323409082</v>
      </c>
      <c r="AJ235" s="65"/>
      <c r="AL235" s="58">
        <f t="shared" si="53"/>
        <v>250</v>
      </c>
      <c r="AM235" s="58">
        <f t="shared" si="54"/>
        <v>67.792</v>
      </c>
      <c r="AN235" s="58">
        <f t="shared" si="50"/>
        <v>0</v>
      </c>
      <c r="AO235" s="58">
        <f t="shared" si="60"/>
        <v>75.783490382562</v>
      </c>
      <c r="AP235" s="58">
        <f t="shared" si="55"/>
        <v>576.02207041135</v>
      </c>
      <c r="AQ235" s="58">
        <f t="shared" si="56"/>
        <v>182.208</v>
      </c>
      <c r="AR235" s="58">
        <f t="shared" si="57"/>
        <v>0</v>
      </c>
    </row>
    <row r="236" spans="1:44">
      <c r="A236" s="35" t="s">
        <v>510</v>
      </c>
      <c r="B236" s="93">
        <v>9.04</v>
      </c>
      <c r="C236" s="58">
        <v>641.025641025641</v>
      </c>
      <c r="D236" s="58">
        <v>467.107964257964</v>
      </c>
      <c r="E236" s="58">
        <v>388.500388500388</v>
      </c>
      <c r="F236" s="58">
        <v>328.904052392978</v>
      </c>
      <c r="G236" s="58">
        <v>154.986375625301</v>
      </c>
      <c r="H236" s="58">
        <v>172.1785</v>
      </c>
      <c r="I236" s="58">
        <v>172.1785</v>
      </c>
      <c r="J236" s="108">
        <v>118.873793817733</v>
      </c>
      <c r="K236" s="109">
        <v>1.44471587860207</v>
      </c>
      <c r="L236" s="109">
        <v>3.19369107454178</v>
      </c>
      <c r="M236" s="109">
        <v>3.22273022828774</v>
      </c>
      <c r="N236" s="110">
        <v>0.23527464246864</v>
      </c>
      <c r="O236" s="10">
        <v>9.5</v>
      </c>
      <c r="P236" s="10">
        <v>5.2</v>
      </c>
      <c r="Q236" s="113">
        <v>1.782</v>
      </c>
      <c r="R236" s="110">
        <v>0.596902604182061</v>
      </c>
      <c r="S236" s="58">
        <v>146.867501381838</v>
      </c>
      <c r="T236" s="58">
        <v>1184.18081012702</v>
      </c>
      <c r="U236" s="58">
        <v>101.658397721737</v>
      </c>
      <c r="V236" s="58">
        <v>1524.5801537177</v>
      </c>
      <c r="W236" s="58">
        <v>77.8215</v>
      </c>
      <c r="X236" s="10"/>
      <c r="Y236" s="109">
        <f t="shared" si="58"/>
        <v>-0.001925951115473</v>
      </c>
      <c r="Z236" s="10"/>
      <c r="AA236" s="10"/>
      <c r="AB236" s="10"/>
      <c r="AC236" s="58">
        <f t="shared" si="51"/>
        <v>172.1785</v>
      </c>
      <c r="AD236" s="10">
        <f t="shared" si="59"/>
        <v>6.5</v>
      </c>
      <c r="AE236" s="58">
        <f t="shared" si="52"/>
        <v>0</v>
      </c>
      <c r="AF236" s="58">
        <f t="shared" ref="AF236:AF299" si="61">H236-I236</f>
        <v>0</v>
      </c>
      <c r="AG236" s="58">
        <f t="shared" ref="AG236:AG299" si="62">IF(H236/I236&lt;$AH$2,1,0)</f>
        <v>0</v>
      </c>
      <c r="AH236" s="58">
        <f t="shared" ref="AH236:AH299" si="63">IF(AC236/I236&lt;$AH$2,1,0)</f>
        <v>0</v>
      </c>
      <c r="AI236" s="64">
        <f t="shared" ref="AI236:AI299" si="64">-G236</f>
        <v>-154.986375625301</v>
      </c>
      <c r="AJ236" s="65"/>
      <c r="AL236" s="58">
        <f t="shared" si="53"/>
        <v>250</v>
      </c>
      <c r="AM236" s="58">
        <f t="shared" si="54"/>
        <v>77.8215</v>
      </c>
      <c r="AN236" s="58">
        <f t="shared" ref="AN236:AN299" si="65">IF(AM236&gt;0,0,(AO235*$AO$1-AO236)*6)*$AP$1</f>
        <v>0</v>
      </c>
      <c r="AO236" s="58">
        <f t="shared" si="60"/>
        <v>87.0777979306491</v>
      </c>
      <c r="AP236" s="58">
        <f t="shared" si="55"/>
        <v>587.316377959438</v>
      </c>
      <c r="AQ236" s="58">
        <f t="shared" si="56"/>
        <v>172.1785</v>
      </c>
      <c r="AR236" s="58">
        <f t="shared" si="57"/>
        <v>0</v>
      </c>
    </row>
    <row r="237" spans="1:44">
      <c r="A237" s="35" t="s">
        <v>511</v>
      </c>
      <c r="B237" s="93">
        <v>9.2</v>
      </c>
      <c r="C237" s="58">
        <v>641.025641025641</v>
      </c>
      <c r="D237" s="58">
        <v>474.789782439782</v>
      </c>
      <c r="E237" s="58">
        <v>388.500388500388</v>
      </c>
      <c r="F237" s="58">
        <v>325.561385852033</v>
      </c>
      <c r="G237" s="58">
        <v>159.325527266174</v>
      </c>
      <c r="H237" s="58">
        <v>164.5735</v>
      </c>
      <c r="I237" s="58">
        <v>164.5735</v>
      </c>
      <c r="J237" s="108">
        <v>136.102134424178</v>
      </c>
      <c r="K237" s="109">
        <v>1.41734194145084</v>
      </c>
      <c r="L237" s="109">
        <v>3.22436932783678</v>
      </c>
      <c r="M237" s="109">
        <v>3.25441266346947</v>
      </c>
      <c r="N237" s="110">
        <v>0.219440489210615</v>
      </c>
      <c r="O237" s="10">
        <v>10.1</v>
      </c>
      <c r="P237" s="10">
        <v>5</v>
      </c>
      <c r="Q237" s="113">
        <v>1.8</v>
      </c>
      <c r="R237" s="110">
        <v>0.608683576633022</v>
      </c>
      <c r="S237" s="58">
        <v>143.718198254862</v>
      </c>
      <c r="T237" s="58">
        <v>1156.67925568525</v>
      </c>
      <c r="U237" s="58">
        <v>101.399806251233</v>
      </c>
      <c r="V237" s="58">
        <v>1571.26066761332</v>
      </c>
      <c r="W237" s="58">
        <v>85.4265</v>
      </c>
      <c r="X237" s="10"/>
      <c r="Y237" s="109">
        <f t="shared" si="58"/>
        <v>-0.00163909954903785</v>
      </c>
      <c r="Z237" s="10"/>
      <c r="AA237" s="10"/>
      <c r="AB237" s="10"/>
      <c r="AC237" s="58">
        <f t="shared" si="51"/>
        <v>164.5735</v>
      </c>
      <c r="AD237" s="10">
        <f t="shared" si="59"/>
        <v>6.5</v>
      </c>
      <c r="AE237" s="58">
        <f t="shared" si="52"/>
        <v>0</v>
      </c>
      <c r="AF237" s="58">
        <f t="shared" si="61"/>
        <v>0</v>
      </c>
      <c r="AG237" s="58">
        <f t="shared" si="62"/>
        <v>0</v>
      </c>
      <c r="AH237" s="58">
        <f t="shared" si="63"/>
        <v>0</v>
      </c>
      <c r="AI237" s="64">
        <f t="shared" si="64"/>
        <v>-159.325527266174</v>
      </c>
      <c r="AJ237" s="65"/>
      <c r="AL237" s="58">
        <f t="shared" si="53"/>
        <v>250</v>
      </c>
      <c r="AM237" s="58">
        <f t="shared" si="54"/>
        <v>85.4265</v>
      </c>
      <c r="AN237" s="58">
        <f t="shared" si="65"/>
        <v>0</v>
      </c>
      <c r="AO237" s="58">
        <f t="shared" si="60"/>
        <v>99.4563839409959</v>
      </c>
      <c r="AP237" s="58">
        <f t="shared" si="55"/>
        <v>599.694963969784</v>
      </c>
      <c r="AQ237" s="58">
        <f t="shared" si="56"/>
        <v>164.5735</v>
      </c>
      <c r="AR237" s="58">
        <f t="shared" si="57"/>
        <v>0</v>
      </c>
    </row>
    <row r="238" spans="1:44">
      <c r="A238" s="35" t="s">
        <v>512</v>
      </c>
      <c r="B238" s="93">
        <v>9.11</v>
      </c>
      <c r="C238" s="58">
        <v>641.025641025641</v>
      </c>
      <c r="D238" s="58">
        <v>479.832206682207</v>
      </c>
      <c r="E238" s="58">
        <v>388.500388500388</v>
      </c>
      <c r="F238" s="58">
        <v>320.419146950825</v>
      </c>
      <c r="G238" s="58">
        <v>159.225712607391</v>
      </c>
      <c r="H238" s="58">
        <v>159.5815</v>
      </c>
      <c r="I238" s="58">
        <v>159.5815</v>
      </c>
      <c r="J238" s="108">
        <v>153.314675580829</v>
      </c>
      <c r="K238" s="109">
        <v>1.39944910970702</v>
      </c>
      <c r="L238" s="109">
        <v>3.25503418053903</v>
      </c>
      <c r="M238" s="109">
        <v>3.28592537555944</v>
      </c>
      <c r="N238" s="110">
        <v>0.222019124999998</v>
      </c>
      <c r="O238" s="10">
        <v>10</v>
      </c>
      <c r="P238" s="10">
        <v>5</v>
      </c>
      <c r="Q238" s="113">
        <v>1.7775</v>
      </c>
      <c r="R238" s="110">
        <v>0.604756585816035</v>
      </c>
      <c r="S238" s="58">
        <v>142.312259358891</v>
      </c>
      <c r="T238" s="58">
        <v>1132.67426903067</v>
      </c>
      <c r="U238" s="58">
        <v>101.691628778616</v>
      </c>
      <c r="V238" s="58">
        <v>1565.7701083147</v>
      </c>
      <c r="W238" s="58">
        <v>90.4185</v>
      </c>
      <c r="X238" s="10"/>
      <c r="Y238" s="109">
        <f t="shared" si="58"/>
        <v>-0.000621517069559818</v>
      </c>
      <c r="Z238" s="10"/>
      <c r="AA238" s="10"/>
      <c r="AB238" s="10"/>
      <c r="AC238" s="58">
        <f t="shared" si="51"/>
        <v>159.5815</v>
      </c>
      <c r="AD238" s="10">
        <f t="shared" si="59"/>
        <v>6.5</v>
      </c>
      <c r="AE238" s="58">
        <f t="shared" si="52"/>
        <v>0</v>
      </c>
      <c r="AF238" s="58">
        <f t="shared" si="61"/>
        <v>0</v>
      </c>
      <c r="AG238" s="58">
        <f t="shared" si="62"/>
        <v>0</v>
      </c>
      <c r="AH238" s="58">
        <f t="shared" si="63"/>
        <v>0</v>
      </c>
      <c r="AI238" s="64">
        <f t="shared" si="64"/>
        <v>-159.225712607391</v>
      </c>
      <c r="AJ238" s="65"/>
      <c r="AL238" s="58">
        <f t="shared" si="53"/>
        <v>250</v>
      </c>
      <c r="AM238" s="58">
        <f t="shared" si="54"/>
        <v>90.4185</v>
      </c>
      <c r="AN238" s="58">
        <f t="shared" si="65"/>
        <v>0</v>
      </c>
      <c r="AO238" s="58">
        <f t="shared" si="60"/>
        <v>112.521877021291</v>
      </c>
      <c r="AP238" s="58">
        <f t="shared" si="55"/>
        <v>612.760457050079</v>
      </c>
      <c r="AQ238" s="58">
        <f t="shared" si="56"/>
        <v>159.5815</v>
      </c>
      <c r="AR238" s="58">
        <f t="shared" si="57"/>
        <v>0</v>
      </c>
    </row>
    <row r="239" spans="1:44">
      <c r="A239" s="35" t="s">
        <v>513</v>
      </c>
      <c r="B239" s="93">
        <v>8.99</v>
      </c>
      <c r="C239" s="58">
        <v>641.025641025641</v>
      </c>
      <c r="D239" s="58">
        <v>484.001398601399</v>
      </c>
      <c r="E239" s="58">
        <v>388.500388500388</v>
      </c>
      <c r="F239" s="58">
        <v>320.679212430241</v>
      </c>
      <c r="G239" s="58">
        <v>163.654970005999</v>
      </c>
      <c r="H239" s="58">
        <v>155.454</v>
      </c>
      <c r="I239" s="58">
        <v>155.454</v>
      </c>
      <c r="J239" s="108">
        <v>171.001982282901</v>
      </c>
      <c r="K239" s="109">
        <v>1.43979455545623</v>
      </c>
      <c r="L239" s="109">
        <v>3.28559150710654</v>
      </c>
      <c r="M239" s="109">
        <v>3.31816415613105</v>
      </c>
      <c r="N239" s="110">
        <v>0.232567441153502</v>
      </c>
      <c r="O239" s="10">
        <v>9.6</v>
      </c>
      <c r="P239" s="10">
        <v>5.2</v>
      </c>
      <c r="Q239" s="113">
        <v>1.7955</v>
      </c>
      <c r="R239" s="110">
        <v>0.616537558266997</v>
      </c>
      <c r="S239" s="58">
        <v>146.055181130833</v>
      </c>
      <c r="T239" s="58">
        <v>1075.10217171676</v>
      </c>
      <c r="U239" s="58">
        <v>101.441681785324</v>
      </c>
      <c r="V239" s="58">
        <v>1613.29117504513</v>
      </c>
      <c r="W239" s="58">
        <v>94.546</v>
      </c>
      <c r="X239" s="10"/>
      <c r="Y239" s="109">
        <f t="shared" si="58"/>
        <v>0.000333868452894404</v>
      </c>
      <c r="Z239" s="10"/>
      <c r="AA239" s="10"/>
      <c r="AB239" s="10"/>
      <c r="AC239" s="58">
        <f t="shared" si="51"/>
        <v>155.454</v>
      </c>
      <c r="AD239" s="10">
        <f t="shared" si="59"/>
        <v>6.5</v>
      </c>
      <c r="AE239" s="58">
        <f t="shared" si="52"/>
        <v>0</v>
      </c>
      <c r="AF239" s="58">
        <f t="shared" si="61"/>
        <v>0</v>
      </c>
      <c r="AG239" s="58">
        <f t="shared" si="62"/>
        <v>0</v>
      </c>
      <c r="AH239" s="58">
        <f t="shared" si="63"/>
        <v>0</v>
      </c>
      <c r="AI239" s="64">
        <f t="shared" si="64"/>
        <v>-163.654970005999</v>
      </c>
      <c r="AJ239" s="65"/>
      <c r="AL239" s="58">
        <f t="shared" si="53"/>
        <v>250</v>
      </c>
      <c r="AM239" s="58">
        <f t="shared" si="54"/>
        <v>94.546</v>
      </c>
      <c r="AN239" s="58">
        <f t="shared" si="65"/>
        <v>0</v>
      </c>
      <c r="AO239" s="58">
        <f t="shared" si="60"/>
        <v>126.141167636184</v>
      </c>
      <c r="AP239" s="58">
        <f t="shared" si="55"/>
        <v>626.379747664973</v>
      </c>
      <c r="AQ239" s="58">
        <f t="shared" si="56"/>
        <v>155.454</v>
      </c>
      <c r="AR239" s="58">
        <f t="shared" si="57"/>
        <v>0</v>
      </c>
    </row>
    <row r="240" spans="1:44">
      <c r="A240" s="35" t="s">
        <v>514</v>
      </c>
      <c r="B240" s="93">
        <v>9.12</v>
      </c>
      <c r="C240" s="58">
        <v>641.025641025641</v>
      </c>
      <c r="D240" s="58">
        <v>489.135742035742</v>
      </c>
      <c r="E240" s="58">
        <v>388.500388500388</v>
      </c>
      <c r="F240" s="58">
        <v>315.496402212732</v>
      </c>
      <c r="G240" s="58">
        <v>163.606503222833</v>
      </c>
      <c r="H240" s="58">
        <v>150.371</v>
      </c>
      <c r="I240" s="58">
        <v>150.371</v>
      </c>
      <c r="J240" s="108">
        <v>188.678735744688</v>
      </c>
      <c r="K240" s="109">
        <v>1.4002877764414</v>
      </c>
      <c r="L240" s="109">
        <v>3.31811931967672</v>
      </c>
      <c r="M240" s="109">
        <v>3.35024203317508</v>
      </c>
      <c r="N240" s="110">
        <v>0.219440489210615</v>
      </c>
      <c r="O240" s="10">
        <v>10.1</v>
      </c>
      <c r="P240" s="10">
        <v>5</v>
      </c>
      <c r="Q240" s="113">
        <v>1.773</v>
      </c>
      <c r="R240" s="110">
        <v>0.61261056745001</v>
      </c>
      <c r="S240" s="58">
        <v>142.468474791777</v>
      </c>
      <c r="T240" s="58">
        <v>1066.12988741469</v>
      </c>
      <c r="U240" s="58">
        <v>101.742282685518</v>
      </c>
      <c r="V240" s="58">
        <v>1608.04828537742</v>
      </c>
      <c r="W240" s="58">
        <v>99.629</v>
      </c>
      <c r="X240" s="10"/>
      <c r="Y240" s="109">
        <f t="shared" si="58"/>
        <v>4.48364543288449e-5</v>
      </c>
      <c r="Z240" s="10"/>
      <c r="AA240" s="10"/>
      <c r="AB240" s="10"/>
      <c r="AC240" s="58">
        <f t="shared" si="51"/>
        <v>150.371</v>
      </c>
      <c r="AD240" s="10">
        <f t="shared" si="59"/>
        <v>6.5</v>
      </c>
      <c r="AE240" s="58">
        <f t="shared" si="52"/>
        <v>0</v>
      </c>
      <c r="AF240" s="58">
        <f t="shared" si="61"/>
        <v>0</v>
      </c>
      <c r="AG240" s="58">
        <f t="shared" si="62"/>
        <v>0</v>
      </c>
      <c r="AH240" s="58">
        <f t="shared" si="63"/>
        <v>0</v>
      </c>
      <c r="AI240" s="64">
        <f t="shared" si="64"/>
        <v>-163.606503222833</v>
      </c>
      <c r="AJ240" s="65"/>
      <c r="AL240" s="58">
        <f t="shared" si="53"/>
        <v>250</v>
      </c>
      <c r="AM240" s="58">
        <f t="shared" si="54"/>
        <v>99.629</v>
      </c>
      <c r="AN240" s="58">
        <f t="shared" si="65"/>
        <v>0</v>
      </c>
      <c r="AO240" s="58">
        <f t="shared" si="60"/>
        <v>140.454811798004</v>
      </c>
      <c r="AP240" s="58">
        <f t="shared" si="55"/>
        <v>640.693391826792</v>
      </c>
      <c r="AQ240" s="58">
        <f t="shared" si="56"/>
        <v>150.371</v>
      </c>
      <c r="AR240" s="58">
        <f t="shared" si="57"/>
        <v>0</v>
      </c>
    </row>
    <row r="241" spans="1:44">
      <c r="A241" s="35" t="s">
        <v>515</v>
      </c>
      <c r="B241" s="93">
        <v>9.24</v>
      </c>
      <c r="C241" s="58">
        <v>641.025641025641</v>
      </c>
      <c r="D241" s="58">
        <v>492.215034965035</v>
      </c>
      <c r="E241" s="58">
        <v>388.500388500388</v>
      </c>
      <c r="F241" s="58">
        <v>318.184824292196</v>
      </c>
      <c r="G241" s="58">
        <v>169.37421823159</v>
      </c>
      <c r="H241" s="58">
        <v>147.3225</v>
      </c>
      <c r="I241" s="58">
        <v>147.3225</v>
      </c>
      <c r="J241" s="108">
        <v>206.974932767172</v>
      </c>
      <c r="K241" s="109">
        <v>1.39531026840615</v>
      </c>
      <c r="L241" s="109">
        <v>3.35050287830996</v>
      </c>
      <c r="M241" s="109">
        <v>3.38329824175514</v>
      </c>
      <c r="N241" s="110">
        <v>0.211824163866079</v>
      </c>
      <c r="O241" s="10">
        <v>10.4</v>
      </c>
      <c r="P241" s="10">
        <v>4.9</v>
      </c>
      <c r="Q241" s="113">
        <v>1.8</v>
      </c>
      <c r="R241" s="110">
        <v>0.628318530717959</v>
      </c>
      <c r="S241" s="58">
        <v>141.456198786677</v>
      </c>
      <c r="T241" s="58">
        <v>1051.99070339095</v>
      </c>
      <c r="U241" s="58">
        <v>101.379744698834</v>
      </c>
      <c r="V241" s="58">
        <v>1670.69091300975</v>
      </c>
      <c r="W241" s="58">
        <v>102.6775</v>
      </c>
      <c r="X241" s="10"/>
      <c r="Y241" s="109">
        <f t="shared" si="58"/>
        <v>-0.000260845134874899</v>
      </c>
      <c r="Z241" s="10"/>
      <c r="AA241" s="10"/>
      <c r="AB241" s="10"/>
      <c r="AC241" s="58">
        <f t="shared" si="51"/>
        <v>147.3225</v>
      </c>
      <c r="AD241" s="10">
        <f t="shared" si="59"/>
        <v>6.5</v>
      </c>
      <c r="AE241" s="58">
        <f t="shared" si="52"/>
        <v>0</v>
      </c>
      <c r="AF241" s="58">
        <f t="shared" si="61"/>
        <v>0</v>
      </c>
      <c r="AG241" s="58">
        <f t="shared" si="62"/>
        <v>0</v>
      </c>
      <c r="AH241" s="58">
        <f t="shared" si="63"/>
        <v>0</v>
      </c>
      <c r="AI241" s="64">
        <f t="shared" si="64"/>
        <v>-169.37421823159</v>
      </c>
      <c r="AJ241" s="65"/>
      <c r="AL241" s="58">
        <f t="shared" si="53"/>
        <v>250</v>
      </c>
      <c r="AM241" s="58">
        <f t="shared" si="54"/>
        <v>102.6775</v>
      </c>
      <c r="AN241" s="58">
        <f t="shared" si="65"/>
        <v>0</v>
      </c>
      <c r="AO241" s="58">
        <f t="shared" si="60"/>
        <v>155.154162739014</v>
      </c>
      <c r="AP241" s="58">
        <f t="shared" si="55"/>
        <v>655.392742767802</v>
      </c>
      <c r="AQ241" s="58">
        <f t="shared" si="56"/>
        <v>147.3225</v>
      </c>
      <c r="AR241" s="58">
        <f t="shared" si="57"/>
        <v>0</v>
      </c>
    </row>
    <row r="242" spans="1:44">
      <c r="A242" s="35" t="s">
        <v>516</v>
      </c>
      <c r="B242" s="93">
        <v>9.04</v>
      </c>
      <c r="C242" s="58">
        <v>641.025641025641</v>
      </c>
      <c r="D242" s="58">
        <v>493.698873348873</v>
      </c>
      <c r="E242" s="58">
        <v>388.500388500388</v>
      </c>
      <c r="F242" s="58">
        <v>315.463146884839</v>
      </c>
      <c r="G242" s="58">
        <v>168.136379208071</v>
      </c>
      <c r="H242" s="58">
        <v>145.8535</v>
      </c>
      <c r="I242" s="58">
        <v>145.8535</v>
      </c>
      <c r="J242" s="108">
        <v>225.131352354203</v>
      </c>
      <c r="K242" s="109">
        <v>1.41480922244366</v>
      </c>
      <c r="L242" s="109">
        <v>3.38301871655287</v>
      </c>
      <c r="M242" s="109">
        <v>3.41595863198416</v>
      </c>
      <c r="N242" s="110">
        <v>0.224608269714646</v>
      </c>
      <c r="O242" s="10">
        <v>9.9</v>
      </c>
      <c r="P242" s="10">
        <v>5.1</v>
      </c>
      <c r="Q242" s="113">
        <v>1.7685</v>
      </c>
      <c r="R242" s="110">
        <v>0.620464549083984</v>
      </c>
      <c r="S242" s="58">
        <v>144.043126355265</v>
      </c>
      <c r="T242" s="58">
        <v>1022.7962375199</v>
      </c>
      <c r="U242" s="58">
        <v>101.810989121539</v>
      </c>
      <c r="V242" s="58">
        <v>1651.45610173136</v>
      </c>
      <c r="W242" s="58">
        <v>104.1465</v>
      </c>
      <c r="X242" s="10"/>
      <c r="Y242" s="109">
        <f t="shared" si="58"/>
        <v>0.000279525202268704</v>
      </c>
      <c r="Z242" s="10"/>
      <c r="AA242" s="10"/>
      <c r="AB242" s="10"/>
      <c r="AC242" s="58">
        <f t="shared" si="51"/>
        <v>145.8535</v>
      </c>
      <c r="AD242" s="10">
        <f t="shared" si="59"/>
        <v>6.5</v>
      </c>
      <c r="AE242" s="58">
        <f t="shared" si="52"/>
        <v>0</v>
      </c>
      <c r="AF242" s="58">
        <f t="shared" si="61"/>
        <v>0</v>
      </c>
      <c r="AG242" s="58">
        <f t="shared" si="62"/>
        <v>0</v>
      </c>
      <c r="AH242" s="58">
        <f t="shared" si="63"/>
        <v>0</v>
      </c>
      <c r="AI242" s="64">
        <f t="shared" si="64"/>
        <v>-168.136379208071</v>
      </c>
      <c r="AJ242" s="65"/>
      <c r="AL242" s="58">
        <f t="shared" si="53"/>
        <v>250</v>
      </c>
      <c r="AM242" s="58">
        <f t="shared" si="54"/>
        <v>104.1465</v>
      </c>
      <c r="AN242" s="58">
        <f t="shared" si="65"/>
        <v>0</v>
      </c>
      <c r="AO242" s="58">
        <f t="shared" si="60"/>
        <v>170.000366925318</v>
      </c>
      <c r="AP242" s="58">
        <f t="shared" si="55"/>
        <v>670.238946954107</v>
      </c>
      <c r="AQ242" s="58">
        <f t="shared" si="56"/>
        <v>145.8535</v>
      </c>
      <c r="AR242" s="58">
        <f t="shared" si="57"/>
        <v>0</v>
      </c>
    </row>
    <row r="243" spans="1:44">
      <c r="A243" s="35" t="s">
        <v>517</v>
      </c>
      <c r="B243" s="93">
        <v>8.73</v>
      </c>
      <c r="C243" s="58">
        <v>641.025641025641</v>
      </c>
      <c r="D243" s="58">
        <v>495.681701631702</v>
      </c>
      <c r="E243" s="58">
        <v>388.500388500388</v>
      </c>
      <c r="F243" s="58">
        <v>319.360708063719</v>
      </c>
      <c r="G243" s="58">
        <v>174.01676866978</v>
      </c>
      <c r="H243" s="58">
        <v>143.8905</v>
      </c>
      <c r="I243" s="58">
        <v>143.8905</v>
      </c>
      <c r="J243" s="108">
        <v>243.919082344562</v>
      </c>
      <c r="K243" s="109">
        <v>1.47858734295195</v>
      </c>
      <c r="L243" s="109">
        <v>3.41480229374021</v>
      </c>
      <c r="M243" s="109">
        <v>3.44960778497181</v>
      </c>
      <c r="N243" s="110">
        <v>0.254592804966668</v>
      </c>
      <c r="O243" s="10">
        <v>8.8</v>
      </c>
      <c r="P243" s="10">
        <v>5.5</v>
      </c>
      <c r="Q243" s="113">
        <v>1.7955</v>
      </c>
      <c r="R243" s="110">
        <v>0.636172512351933</v>
      </c>
      <c r="S243" s="58">
        <v>150.013680200157</v>
      </c>
      <c r="T243" s="58">
        <v>968.87123361025</v>
      </c>
      <c r="U243" s="58">
        <v>101.457435649801</v>
      </c>
      <c r="V243" s="58">
        <v>1715.17018496733</v>
      </c>
      <c r="W243" s="58">
        <v>106.1095</v>
      </c>
      <c r="X243" s="10"/>
      <c r="Y243" s="109">
        <f t="shared" si="58"/>
        <v>0.001156338243955</v>
      </c>
      <c r="Z243" s="10"/>
      <c r="AA243" s="10"/>
      <c r="AB243" s="10"/>
      <c r="AC243" s="58">
        <f t="shared" si="51"/>
        <v>143.8905</v>
      </c>
      <c r="AD243" s="10">
        <f t="shared" si="59"/>
        <v>6.5</v>
      </c>
      <c r="AE243" s="58">
        <f t="shared" si="52"/>
        <v>0</v>
      </c>
      <c r="AF243" s="58">
        <f t="shared" si="61"/>
        <v>0</v>
      </c>
      <c r="AG243" s="58">
        <f t="shared" si="62"/>
        <v>0</v>
      </c>
      <c r="AH243" s="58">
        <f t="shared" si="63"/>
        <v>0</v>
      </c>
      <c r="AI243" s="64">
        <f t="shared" si="64"/>
        <v>-174.01676866978</v>
      </c>
      <c r="AJ243" s="65"/>
      <c r="AL243" s="58">
        <f t="shared" si="53"/>
        <v>250</v>
      </c>
      <c r="AM243" s="58">
        <f t="shared" si="54"/>
        <v>106.1095</v>
      </c>
      <c r="AN243" s="58">
        <f t="shared" si="65"/>
        <v>0</v>
      </c>
      <c r="AO243" s="58">
        <f t="shared" si="60"/>
        <v>185.066790090692</v>
      </c>
      <c r="AP243" s="58">
        <f t="shared" si="55"/>
        <v>685.30537011948</v>
      </c>
      <c r="AQ243" s="58">
        <f t="shared" si="56"/>
        <v>143.8905</v>
      </c>
      <c r="AR243" s="58">
        <f t="shared" si="57"/>
        <v>0</v>
      </c>
    </row>
    <row r="244" spans="1:44">
      <c r="A244" s="35" t="s">
        <v>518</v>
      </c>
      <c r="B244" s="93">
        <v>8.28</v>
      </c>
      <c r="C244" s="58">
        <v>551.362746087834</v>
      </c>
      <c r="D244" s="58">
        <v>408.231432956521</v>
      </c>
      <c r="E244" s="58">
        <v>388.500388500388</v>
      </c>
      <c r="F244" s="58">
        <v>315.954798636874</v>
      </c>
      <c r="G244" s="58">
        <v>172.823485505561</v>
      </c>
      <c r="H244" s="58">
        <v>141.7</v>
      </c>
      <c r="I244" s="58">
        <v>141.7</v>
      </c>
      <c r="J244" s="108">
        <v>262.571507843884</v>
      </c>
      <c r="K244" s="109">
        <v>1.52323920184056</v>
      </c>
      <c r="L244" s="109">
        <v>3.44980863193205</v>
      </c>
      <c r="M244" s="109">
        <v>3.48287015534026</v>
      </c>
      <c r="N244" s="110">
        <v>0.295274815504864</v>
      </c>
      <c r="O244" s="10">
        <v>7.4</v>
      </c>
      <c r="P244" s="10">
        <v>6</v>
      </c>
      <c r="Q244" s="113">
        <v>1.764</v>
      </c>
      <c r="R244" s="110">
        <v>0.628318530717959</v>
      </c>
      <c r="S244" s="58">
        <v>155.215654115251</v>
      </c>
      <c r="T244" s="58">
        <v>922.144830991304</v>
      </c>
      <c r="U244" s="58">
        <v>101.8984109178</v>
      </c>
      <c r="V244" s="58">
        <v>1696.03710154984</v>
      </c>
      <c r="W244" s="58">
        <v>108.3</v>
      </c>
      <c r="X244" s="10"/>
      <c r="Y244" s="109">
        <f t="shared" si="58"/>
        <v>-0.000200846960242362</v>
      </c>
      <c r="Z244" s="10"/>
      <c r="AA244" s="10"/>
      <c r="AB244" s="10"/>
      <c r="AC244" s="58">
        <f t="shared" si="51"/>
        <v>141.7</v>
      </c>
      <c r="AD244" s="10">
        <f t="shared" si="59"/>
        <v>6.5</v>
      </c>
      <c r="AE244" s="58">
        <f t="shared" si="52"/>
        <v>0</v>
      </c>
      <c r="AF244" s="58">
        <f t="shared" si="61"/>
        <v>0</v>
      </c>
      <c r="AG244" s="58">
        <f t="shared" si="62"/>
        <v>0</v>
      </c>
      <c r="AH244" s="58">
        <f t="shared" si="63"/>
        <v>0</v>
      </c>
      <c r="AI244" s="64">
        <f t="shared" si="64"/>
        <v>-172.823485505561</v>
      </c>
      <c r="AJ244" s="65"/>
      <c r="AL244" s="58">
        <f t="shared" si="53"/>
        <v>250</v>
      </c>
      <c r="AM244" s="58">
        <f t="shared" si="54"/>
        <v>108.3</v>
      </c>
      <c r="AN244" s="58">
        <f t="shared" si="65"/>
        <v>0</v>
      </c>
      <c r="AO244" s="58">
        <f t="shared" si="60"/>
        <v>200.386456140238</v>
      </c>
      <c r="AP244" s="58">
        <f t="shared" si="55"/>
        <v>700.625036169027</v>
      </c>
      <c r="AQ244" s="58">
        <f t="shared" si="56"/>
        <v>141.7</v>
      </c>
      <c r="AR244" s="58">
        <f t="shared" si="57"/>
        <v>0</v>
      </c>
    </row>
    <row r="245" spans="1:44">
      <c r="A245" s="35" t="s">
        <v>519</v>
      </c>
      <c r="B245" s="93">
        <v>7.82</v>
      </c>
      <c r="C245" s="58">
        <v>460.140800228433</v>
      </c>
      <c r="D245" s="58">
        <v>318.729689117322</v>
      </c>
      <c r="E245" s="58">
        <v>318.729689117322</v>
      </c>
      <c r="F245" s="58">
        <v>321.511270858371</v>
      </c>
      <c r="G245" s="58">
        <v>180.10015974726</v>
      </c>
      <c r="H245" s="58">
        <v>139.997</v>
      </c>
      <c r="I245" s="58">
        <v>139.997</v>
      </c>
      <c r="J245" s="108">
        <v>282.006149944145</v>
      </c>
      <c r="K245" s="109">
        <v>1.66199597358585</v>
      </c>
      <c r="L245" s="109">
        <v>3.48194595994934</v>
      </c>
      <c r="M245" s="109">
        <v>3.51737777423193</v>
      </c>
      <c r="N245" s="110">
        <v>0.361480436117989</v>
      </c>
      <c r="O245" s="10">
        <v>5.2</v>
      </c>
      <c r="P245" s="10">
        <v>6.9</v>
      </c>
      <c r="Q245" s="113">
        <v>1.8</v>
      </c>
      <c r="R245" s="110">
        <v>0.647953484802895</v>
      </c>
      <c r="S245" s="58">
        <v>168.581446552953</v>
      </c>
      <c r="T245" s="58">
        <v>838.829622135744</v>
      </c>
      <c r="U245" s="58">
        <v>101.433125730882</v>
      </c>
      <c r="V245" s="58">
        <v>1775.55565254978</v>
      </c>
      <c r="W245" s="58">
        <v>110.003</v>
      </c>
      <c r="X245" s="10"/>
      <c r="Y245" s="109">
        <f t="shared" si="58"/>
        <v>0.000924195390922478</v>
      </c>
      <c r="Z245" s="10"/>
      <c r="AA245" s="10"/>
      <c r="AB245" s="10"/>
      <c r="AC245" s="58">
        <f t="shared" si="51"/>
        <v>139.997</v>
      </c>
      <c r="AD245" s="10">
        <f t="shared" si="59"/>
        <v>6.5</v>
      </c>
      <c r="AE245" s="58">
        <f t="shared" si="52"/>
        <v>0</v>
      </c>
      <c r="AF245" s="58">
        <f t="shared" si="61"/>
        <v>0</v>
      </c>
      <c r="AG245" s="58">
        <f t="shared" si="62"/>
        <v>0</v>
      </c>
      <c r="AH245" s="58">
        <f t="shared" si="63"/>
        <v>0</v>
      </c>
      <c r="AI245" s="64">
        <f t="shared" si="64"/>
        <v>-180.10015974726</v>
      </c>
      <c r="AJ245" s="65"/>
      <c r="AL245" s="58">
        <f t="shared" si="53"/>
        <v>250</v>
      </c>
      <c r="AM245" s="58">
        <f t="shared" si="54"/>
        <v>110.003</v>
      </c>
      <c r="AN245" s="58">
        <f t="shared" si="65"/>
        <v>0</v>
      </c>
      <c r="AO245" s="58">
        <f t="shared" si="60"/>
        <v>215.884973859537</v>
      </c>
      <c r="AP245" s="58">
        <f t="shared" si="55"/>
        <v>716.123553888326</v>
      </c>
      <c r="AQ245" s="58">
        <f t="shared" si="56"/>
        <v>139.997</v>
      </c>
      <c r="AR245" s="58">
        <f t="shared" si="57"/>
        <v>0</v>
      </c>
    </row>
    <row r="246" spans="1:44">
      <c r="A246" s="35" t="s">
        <v>520</v>
      </c>
      <c r="B246" s="93">
        <v>7.64</v>
      </c>
      <c r="C246" s="58">
        <v>427.23422411903</v>
      </c>
      <c r="D246" s="58">
        <v>287.398870583676</v>
      </c>
      <c r="E246" s="58">
        <v>287.398870583676</v>
      </c>
      <c r="F246" s="58">
        <v>322.649738578961</v>
      </c>
      <c r="G246" s="58">
        <v>182.814385043607</v>
      </c>
      <c r="H246" s="58">
        <v>138.437</v>
      </c>
      <c r="I246" s="58">
        <v>138.437</v>
      </c>
      <c r="J246" s="108">
        <v>301.728381476868</v>
      </c>
      <c r="K246" s="109">
        <v>1.73984180555736</v>
      </c>
      <c r="L246" s="109">
        <v>3.52210886859517</v>
      </c>
      <c r="M246" s="109">
        <v>3.55224340907408</v>
      </c>
      <c r="N246" s="110">
        <v>0.391795013443452</v>
      </c>
      <c r="O246" s="10">
        <v>4.2</v>
      </c>
      <c r="P246" s="10">
        <v>7.4</v>
      </c>
      <c r="Q246" s="113">
        <v>1.7955</v>
      </c>
      <c r="R246" s="110">
        <v>0.651880475619882</v>
      </c>
      <c r="S246" s="58">
        <v>176.635914272541</v>
      </c>
      <c r="T246" s="58">
        <v>791.658673216331</v>
      </c>
      <c r="U246" s="58">
        <v>101.524123462452</v>
      </c>
      <c r="V246" s="58">
        <v>1800.69897487191</v>
      </c>
      <c r="W246" s="58">
        <v>111.563</v>
      </c>
      <c r="X246" s="10"/>
      <c r="Y246" s="109">
        <f t="shared" si="58"/>
        <v>-0.00473109436324526</v>
      </c>
      <c r="Z246" s="10"/>
      <c r="AA246" s="10"/>
      <c r="AB246" s="10"/>
      <c r="AC246" s="58">
        <f t="shared" si="51"/>
        <v>138.437</v>
      </c>
      <c r="AD246" s="10">
        <f t="shared" si="59"/>
        <v>6.5</v>
      </c>
      <c r="AE246" s="58">
        <f t="shared" si="52"/>
        <v>0</v>
      </c>
      <c r="AF246" s="58">
        <f t="shared" si="61"/>
        <v>0</v>
      </c>
      <c r="AG246" s="58">
        <f t="shared" si="62"/>
        <v>0</v>
      </c>
      <c r="AH246" s="58">
        <f t="shared" si="63"/>
        <v>0</v>
      </c>
      <c r="AI246" s="64">
        <f t="shared" si="64"/>
        <v>-182.814385043607</v>
      </c>
      <c r="AJ246" s="65"/>
      <c r="AL246" s="58">
        <f t="shared" si="53"/>
        <v>250</v>
      </c>
      <c r="AM246" s="58">
        <f t="shared" si="54"/>
        <v>111.563</v>
      </c>
      <c r="AN246" s="58">
        <f t="shared" si="65"/>
        <v>0</v>
      </c>
      <c r="AO246" s="58">
        <f t="shared" si="60"/>
        <v>231.539998990239</v>
      </c>
      <c r="AP246" s="58">
        <f t="shared" si="55"/>
        <v>731.778579019028</v>
      </c>
      <c r="AQ246" s="58">
        <f t="shared" si="56"/>
        <v>138.437</v>
      </c>
      <c r="AR246" s="58">
        <f t="shared" si="57"/>
        <v>0</v>
      </c>
    </row>
    <row r="247" spans="1:44">
      <c r="A247" s="35" t="s">
        <v>521</v>
      </c>
      <c r="B247" s="93">
        <v>7.4</v>
      </c>
      <c r="C247" s="58">
        <v>385.708676874755</v>
      </c>
      <c r="D247" s="58">
        <v>245.36120212728</v>
      </c>
      <c r="E247" s="58">
        <v>245.36120212728</v>
      </c>
      <c r="F247" s="58">
        <v>325.436536942142</v>
      </c>
      <c r="G247" s="58">
        <v>185.089062194667</v>
      </c>
      <c r="H247" s="58">
        <v>138.944</v>
      </c>
      <c r="I247" s="58">
        <v>138.944</v>
      </c>
      <c r="J247" s="108">
        <v>321.690378826754</v>
      </c>
      <c r="K247" s="109">
        <v>1.8669209780048</v>
      </c>
      <c r="L247" s="109">
        <v>3.54949922203495</v>
      </c>
      <c r="M247" s="109">
        <v>3.58737990200718</v>
      </c>
      <c r="N247" s="110">
        <v>0.437186995347083</v>
      </c>
      <c r="O247" s="10">
        <v>2.7</v>
      </c>
      <c r="P247" s="10">
        <v>8.2</v>
      </c>
      <c r="Q247" s="113">
        <v>1.7955</v>
      </c>
      <c r="R247" s="110">
        <v>0.655807466436869</v>
      </c>
      <c r="S247" s="58">
        <v>189.58304935011</v>
      </c>
      <c r="T247" s="58">
        <v>740.295481207764</v>
      </c>
      <c r="U247" s="58">
        <v>101.548513077784</v>
      </c>
      <c r="V247" s="58">
        <v>1822.66639446402</v>
      </c>
      <c r="W247" s="58">
        <v>111.056</v>
      </c>
      <c r="X247" s="10"/>
      <c r="Y247" s="109">
        <f t="shared" si="58"/>
        <v>0.0027441870391316</v>
      </c>
      <c r="Z247" s="10"/>
      <c r="AA247" s="10"/>
      <c r="AB247" s="10"/>
      <c r="AC247" s="58">
        <f t="shared" si="51"/>
        <v>138.944</v>
      </c>
      <c r="AD247" s="10">
        <f t="shared" si="59"/>
        <v>6.5</v>
      </c>
      <c r="AE247" s="58">
        <f t="shared" si="52"/>
        <v>0</v>
      </c>
      <c r="AF247" s="58">
        <f t="shared" si="61"/>
        <v>0</v>
      </c>
      <c r="AG247" s="58">
        <f t="shared" si="62"/>
        <v>0</v>
      </c>
      <c r="AH247" s="58">
        <f t="shared" si="63"/>
        <v>0</v>
      </c>
      <c r="AI247" s="64">
        <f t="shared" si="64"/>
        <v>-185.089062194667</v>
      </c>
      <c r="AJ247" s="65"/>
      <c r="AL247" s="58">
        <f t="shared" si="53"/>
        <v>250</v>
      </c>
      <c r="AM247" s="58">
        <f t="shared" si="54"/>
        <v>111.056</v>
      </c>
      <c r="AN247" s="58">
        <f t="shared" si="65"/>
        <v>0</v>
      </c>
      <c r="AO247" s="58">
        <f t="shared" si="60"/>
        <v>247.040698995288</v>
      </c>
      <c r="AP247" s="58">
        <f t="shared" si="55"/>
        <v>747.279279024077</v>
      </c>
      <c r="AQ247" s="58">
        <f t="shared" si="56"/>
        <v>138.944</v>
      </c>
      <c r="AR247" s="58">
        <f t="shared" si="57"/>
        <v>0</v>
      </c>
    </row>
    <row r="248" spans="1:44">
      <c r="A248" s="35" t="s">
        <v>522</v>
      </c>
      <c r="B248" s="93">
        <v>7.22</v>
      </c>
      <c r="C248" s="58">
        <v>356.280674488448</v>
      </c>
      <c r="D248" s="58">
        <v>214.442795700569</v>
      </c>
      <c r="E248" s="58">
        <v>214.442795700569</v>
      </c>
      <c r="F248" s="58">
        <v>331.052380952973</v>
      </c>
      <c r="G248" s="58">
        <v>189.214502165094</v>
      </c>
      <c r="H248" s="58">
        <v>140.4195</v>
      </c>
      <c r="I248" s="58">
        <v>140.4195</v>
      </c>
      <c r="J248" s="108">
        <v>342.092447761334</v>
      </c>
      <c r="K248" s="109">
        <v>1.91069803365556</v>
      </c>
      <c r="L248" s="109">
        <v>3.59108691997357</v>
      </c>
      <c r="M248" s="109">
        <v>3.62313553789487</v>
      </c>
      <c r="N248" s="110">
        <v>0.481718228553675</v>
      </c>
      <c r="O248" s="10">
        <v>1.2</v>
      </c>
      <c r="P248" s="10">
        <v>8.6</v>
      </c>
      <c r="Q248" s="113">
        <v>1.8</v>
      </c>
      <c r="R248" s="110">
        <v>0.663661448070844</v>
      </c>
      <c r="S248" s="58">
        <v>193.994573174802</v>
      </c>
      <c r="T248" s="58">
        <v>731.143539051854</v>
      </c>
      <c r="U248" s="58">
        <v>101.530733667868</v>
      </c>
      <c r="V248" s="58">
        <v>1863.61799358272</v>
      </c>
      <c r="W248" s="58">
        <v>109.5805</v>
      </c>
      <c r="X248" s="10"/>
      <c r="Y248" s="109">
        <f t="shared" si="58"/>
        <v>-0.00370701796638251</v>
      </c>
      <c r="Z248" s="10"/>
      <c r="AA248" s="10"/>
      <c r="AB248" s="10"/>
      <c r="AC248" s="58">
        <f t="shared" si="51"/>
        <v>140.4195</v>
      </c>
      <c r="AD248" s="10">
        <f t="shared" si="59"/>
        <v>6.5</v>
      </c>
      <c r="AE248" s="58">
        <f t="shared" si="52"/>
        <v>0</v>
      </c>
      <c r="AF248" s="58">
        <f t="shared" si="61"/>
        <v>0</v>
      </c>
      <c r="AG248" s="58">
        <f t="shared" si="62"/>
        <v>0</v>
      </c>
      <c r="AH248" s="58">
        <f t="shared" si="63"/>
        <v>0</v>
      </c>
      <c r="AI248" s="64">
        <f t="shared" si="64"/>
        <v>-189.214502165094</v>
      </c>
      <c r="AJ248" s="65"/>
      <c r="AL248" s="58">
        <f t="shared" si="53"/>
        <v>250</v>
      </c>
      <c r="AM248" s="58">
        <f t="shared" si="54"/>
        <v>109.5805</v>
      </c>
      <c r="AN248" s="58">
        <f t="shared" si="65"/>
        <v>0</v>
      </c>
      <c r="AO248" s="58">
        <f t="shared" si="60"/>
        <v>262.242570500312</v>
      </c>
      <c r="AP248" s="58">
        <f t="shared" si="55"/>
        <v>762.4811505291</v>
      </c>
      <c r="AQ248" s="58">
        <f t="shared" si="56"/>
        <v>140.4195</v>
      </c>
      <c r="AR248" s="58">
        <f t="shared" si="57"/>
        <v>0</v>
      </c>
    </row>
    <row r="249" spans="1:44">
      <c r="A249" s="35" t="s">
        <v>523</v>
      </c>
      <c r="B249" s="93">
        <v>7.51</v>
      </c>
      <c r="C249" s="58">
        <v>404.412373100005</v>
      </c>
      <c r="D249" s="58">
        <v>262.653282190915</v>
      </c>
      <c r="E249" s="58">
        <v>262.653282190915</v>
      </c>
      <c r="F249" s="58">
        <v>333.331228451709</v>
      </c>
      <c r="G249" s="58">
        <v>191.572137542618</v>
      </c>
      <c r="H249" s="58">
        <v>140.3415</v>
      </c>
      <c r="I249" s="58">
        <v>140.3415</v>
      </c>
      <c r="J249" s="108">
        <v>362.742808719723</v>
      </c>
      <c r="K249" s="109">
        <v>1.84819793248772</v>
      </c>
      <c r="L249" s="109">
        <v>3.61894252413188</v>
      </c>
      <c r="M249" s="109">
        <v>3.65916990494833</v>
      </c>
      <c r="N249" s="110">
        <v>0.425127787636251</v>
      </c>
      <c r="O249" s="10">
        <v>3.1</v>
      </c>
      <c r="P249" s="10">
        <v>8</v>
      </c>
      <c r="Q249" s="113">
        <v>1.8</v>
      </c>
      <c r="R249" s="110">
        <v>0.667588438887831</v>
      </c>
      <c r="S249" s="58">
        <v>187.708464155481</v>
      </c>
      <c r="T249" s="58">
        <v>755.208836995599</v>
      </c>
      <c r="U249" s="58">
        <v>101.562966203961</v>
      </c>
      <c r="V249" s="58">
        <v>1886.24008044328</v>
      </c>
      <c r="W249" s="58">
        <v>109.6585</v>
      </c>
      <c r="X249" s="10"/>
      <c r="Y249" s="109">
        <f t="shared" si="58"/>
        <v>0.00419301376299064</v>
      </c>
      <c r="Z249" s="10"/>
      <c r="AA249" s="10"/>
      <c r="AB249" s="10"/>
      <c r="AC249" s="58">
        <f t="shared" si="51"/>
        <v>140.3415</v>
      </c>
      <c r="AD249" s="10">
        <f t="shared" si="59"/>
        <v>6.5</v>
      </c>
      <c r="AE249" s="58">
        <f t="shared" si="52"/>
        <v>0</v>
      </c>
      <c r="AF249" s="58">
        <f t="shared" si="61"/>
        <v>0</v>
      </c>
      <c r="AG249" s="58">
        <f t="shared" si="62"/>
        <v>0</v>
      </c>
      <c r="AH249" s="58">
        <f t="shared" si="63"/>
        <v>0</v>
      </c>
      <c r="AI249" s="64">
        <f t="shared" si="64"/>
        <v>-191.572137542618</v>
      </c>
      <c r="AJ249" s="65"/>
      <c r="AL249" s="58">
        <f t="shared" si="53"/>
        <v>250</v>
      </c>
      <c r="AM249" s="58">
        <f t="shared" si="54"/>
        <v>109.6585</v>
      </c>
      <c r="AN249" s="58">
        <f t="shared" si="65"/>
        <v>0</v>
      </c>
      <c r="AO249" s="58">
        <f t="shared" si="60"/>
        <v>277.38013264781</v>
      </c>
      <c r="AP249" s="58">
        <f t="shared" si="55"/>
        <v>777.618712676599</v>
      </c>
      <c r="AQ249" s="58">
        <f t="shared" si="56"/>
        <v>140.3415</v>
      </c>
      <c r="AR249" s="58">
        <f t="shared" si="57"/>
        <v>0</v>
      </c>
    </row>
    <row r="250" spans="1:44">
      <c r="A250" s="35" t="s">
        <v>524</v>
      </c>
      <c r="B250" s="93">
        <v>7.9</v>
      </c>
      <c r="C250" s="58">
        <v>475.261448406325</v>
      </c>
      <c r="D250" s="58">
        <v>334.316498911375</v>
      </c>
      <c r="E250" s="58">
        <v>334.316498911375</v>
      </c>
      <c r="F250" s="58">
        <v>335.452029477808</v>
      </c>
      <c r="G250" s="58">
        <v>194.507079982859</v>
      </c>
      <c r="H250" s="58">
        <v>139.5355</v>
      </c>
      <c r="I250" s="58">
        <v>139.5355</v>
      </c>
      <c r="J250" s="108">
        <v>383.703797587124</v>
      </c>
      <c r="K250" s="109">
        <v>1.69923465034317</v>
      </c>
      <c r="L250" s="109">
        <v>3.66137746284189</v>
      </c>
      <c r="M250" s="109">
        <v>3.69558902139251</v>
      </c>
      <c r="N250" s="110">
        <v>0.364523742717158</v>
      </c>
      <c r="O250" s="10">
        <v>5.1</v>
      </c>
      <c r="P250" s="10">
        <v>7</v>
      </c>
      <c r="Q250" s="113">
        <v>1.7955</v>
      </c>
      <c r="R250" s="110">
        <v>0.671515429704818</v>
      </c>
      <c r="S250" s="58">
        <v>172.774268771606</v>
      </c>
      <c r="T250" s="58">
        <v>815.775118002482</v>
      </c>
      <c r="U250" s="58">
        <v>101.677698684354</v>
      </c>
      <c r="V250" s="58">
        <v>1912.97681300482</v>
      </c>
      <c r="W250" s="58">
        <v>110.4645</v>
      </c>
      <c r="X250" s="10"/>
      <c r="Y250" s="109">
        <f t="shared" si="58"/>
        <v>-0.0022075578935592</v>
      </c>
      <c r="Z250" s="10"/>
      <c r="AA250" s="10"/>
      <c r="AB250" s="10"/>
      <c r="AC250" s="58">
        <f t="shared" si="51"/>
        <v>139.5355</v>
      </c>
      <c r="AD250" s="10">
        <f t="shared" si="59"/>
        <v>6.5</v>
      </c>
      <c r="AE250" s="58">
        <f t="shared" si="52"/>
        <v>0</v>
      </c>
      <c r="AF250" s="58">
        <f t="shared" si="61"/>
        <v>0</v>
      </c>
      <c r="AG250" s="58">
        <f t="shared" si="62"/>
        <v>0</v>
      </c>
      <c r="AH250" s="58">
        <f t="shared" si="63"/>
        <v>0</v>
      </c>
      <c r="AI250" s="64">
        <f t="shared" si="64"/>
        <v>-194.507079982859</v>
      </c>
      <c r="AJ250" s="65"/>
      <c r="AL250" s="58">
        <f t="shared" si="53"/>
        <v>250</v>
      </c>
      <c r="AM250" s="58">
        <f t="shared" si="54"/>
        <v>110.4645</v>
      </c>
      <c r="AN250" s="58">
        <f t="shared" si="65"/>
        <v>0</v>
      </c>
      <c r="AO250" s="58">
        <f t="shared" si="60"/>
        <v>292.562906984571</v>
      </c>
      <c r="AP250" s="58">
        <f t="shared" si="55"/>
        <v>792.80148701336</v>
      </c>
      <c r="AQ250" s="58">
        <f t="shared" si="56"/>
        <v>139.5355</v>
      </c>
      <c r="AR250" s="58">
        <f t="shared" si="57"/>
        <v>0</v>
      </c>
    </row>
    <row r="251" spans="1:44">
      <c r="A251" s="35" t="s">
        <v>525</v>
      </c>
      <c r="B251" s="93">
        <v>8.15</v>
      </c>
      <c r="C251" s="58">
        <v>524.521718956348</v>
      </c>
      <c r="D251" s="58">
        <v>384.981819966449</v>
      </c>
      <c r="E251" s="58">
        <v>384.981819966449</v>
      </c>
      <c r="F251" s="58">
        <v>336.484515629735</v>
      </c>
      <c r="G251" s="58">
        <v>196.944616639835</v>
      </c>
      <c r="H251" s="58">
        <v>138.1445</v>
      </c>
      <c r="I251" s="58">
        <v>138.1445</v>
      </c>
      <c r="J251" s="108">
        <v>404.921296761287</v>
      </c>
      <c r="K251" s="109">
        <v>1.62714763116928</v>
      </c>
      <c r="L251" s="109">
        <v>3.68993674955117</v>
      </c>
      <c r="M251" s="109">
        <v>3.73229606978917</v>
      </c>
      <c r="N251" s="110">
        <v>0.331250165277903</v>
      </c>
      <c r="O251" s="10">
        <v>6.2</v>
      </c>
      <c r="P251" s="10">
        <v>6.5</v>
      </c>
      <c r="Q251" s="113">
        <v>1.7955</v>
      </c>
      <c r="R251" s="110">
        <v>0.675442420521805</v>
      </c>
      <c r="S251" s="58">
        <v>165.51025114242</v>
      </c>
      <c r="T251" s="58">
        <v>843.089162313131</v>
      </c>
      <c r="U251" s="58">
        <v>101.718029742319</v>
      </c>
      <c r="V251" s="58">
        <v>1936.18198404701</v>
      </c>
      <c r="W251" s="58">
        <v>111.8555</v>
      </c>
      <c r="X251" s="10"/>
      <c r="Y251" s="109">
        <f t="shared" si="58"/>
        <v>0.00565227184133521</v>
      </c>
      <c r="Z251" s="10"/>
      <c r="AA251" s="10"/>
      <c r="AB251" s="10"/>
      <c r="AC251" s="58">
        <f t="shared" si="51"/>
        <v>138.1445</v>
      </c>
      <c r="AD251" s="10">
        <f t="shared" si="59"/>
        <v>6.5</v>
      </c>
      <c r="AE251" s="58">
        <f t="shared" si="52"/>
        <v>0</v>
      </c>
      <c r="AF251" s="58">
        <f t="shared" si="61"/>
        <v>0</v>
      </c>
      <c r="AG251" s="58">
        <f t="shared" si="62"/>
        <v>0</v>
      </c>
      <c r="AH251" s="58">
        <f t="shared" si="63"/>
        <v>0</v>
      </c>
      <c r="AI251" s="64">
        <f t="shared" si="64"/>
        <v>-196.944616639835</v>
      </c>
      <c r="AJ251" s="65"/>
      <c r="AL251" s="58">
        <f t="shared" si="53"/>
        <v>250</v>
      </c>
      <c r="AM251" s="58">
        <f t="shared" si="54"/>
        <v>111.8555</v>
      </c>
      <c r="AN251" s="58">
        <f t="shared" si="65"/>
        <v>0</v>
      </c>
      <c r="AO251" s="58">
        <f t="shared" si="60"/>
        <v>307.878417449648</v>
      </c>
      <c r="AP251" s="58">
        <f t="shared" si="55"/>
        <v>808.116997478437</v>
      </c>
      <c r="AQ251" s="58">
        <f t="shared" si="56"/>
        <v>138.1445</v>
      </c>
      <c r="AR251" s="58">
        <f t="shared" si="57"/>
        <v>0</v>
      </c>
    </row>
    <row r="252" spans="1:44">
      <c r="A252" s="35" t="s">
        <v>526</v>
      </c>
      <c r="B252" s="93">
        <v>8.12</v>
      </c>
      <c r="C252" s="58">
        <v>518.447807708585</v>
      </c>
      <c r="D252" s="58">
        <v>382.387706698484</v>
      </c>
      <c r="E252" s="58">
        <v>382.387706698484</v>
      </c>
      <c r="F252" s="58">
        <v>337.398156226463</v>
      </c>
      <c r="G252" s="58">
        <v>201.338055216362</v>
      </c>
      <c r="H252" s="58">
        <v>134.6995</v>
      </c>
      <c r="I252" s="58">
        <v>134.6995</v>
      </c>
      <c r="J252" s="108">
        <v>426.60697889602</v>
      </c>
      <c r="K252" s="109">
        <v>1.64600288353919</v>
      </c>
      <c r="L252" s="109">
        <v>3.73270794210857</v>
      </c>
      <c r="M252" s="109">
        <v>3.76965278733843</v>
      </c>
      <c r="N252" s="110">
        <v>0.337285424975458</v>
      </c>
      <c r="O252" s="10">
        <v>6</v>
      </c>
      <c r="P252" s="10">
        <v>6.6</v>
      </c>
      <c r="Q252" s="113">
        <v>1.8</v>
      </c>
      <c r="R252" s="110">
        <v>0.68329640215578</v>
      </c>
      <c r="S252" s="58">
        <v>167.43794958423</v>
      </c>
      <c r="T252" s="58">
        <v>812.600138427136</v>
      </c>
      <c r="U252" s="58">
        <v>101.723970995852</v>
      </c>
      <c r="V252" s="58">
        <v>1979.25870613694</v>
      </c>
      <c r="W252" s="58">
        <v>115.3005</v>
      </c>
      <c r="X252" s="10"/>
      <c r="Y252" s="109">
        <f t="shared" si="58"/>
        <v>-0.000411872319394657</v>
      </c>
      <c r="Z252" s="10"/>
      <c r="AA252" s="10"/>
      <c r="AB252" s="10"/>
      <c r="AC252" s="58">
        <f t="shared" ref="AC252:AC315" si="66">H252+MIN(0,G252)*0.99</f>
        <v>134.6995</v>
      </c>
      <c r="AD252" s="10">
        <f t="shared" si="59"/>
        <v>6.5</v>
      </c>
      <c r="AE252" s="58">
        <f t="shared" si="52"/>
        <v>0</v>
      </c>
      <c r="AF252" s="58">
        <f t="shared" si="61"/>
        <v>0</v>
      </c>
      <c r="AG252" s="58">
        <f t="shared" si="62"/>
        <v>0</v>
      </c>
      <c r="AH252" s="58">
        <f t="shared" si="63"/>
        <v>0</v>
      </c>
      <c r="AI252" s="64">
        <f t="shared" si="64"/>
        <v>-201.338055216362</v>
      </c>
      <c r="AJ252" s="65"/>
      <c r="AL252" s="58">
        <f t="shared" si="53"/>
        <v>250</v>
      </c>
      <c r="AM252" s="58">
        <f t="shared" si="54"/>
        <v>115.3005</v>
      </c>
      <c r="AN252" s="58">
        <f t="shared" si="65"/>
        <v>0</v>
      </c>
      <c r="AO252" s="58">
        <f t="shared" si="60"/>
        <v>323.6341003624</v>
      </c>
      <c r="AP252" s="58">
        <f t="shared" si="55"/>
        <v>823.872680391189</v>
      </c>
      <c r="AQ252" s="58">
        <f t="shared" si="56"/>
        <v>134.6995</v>
      </c>
      <c r="AR252" s="58">
        <f t="shared" si="57"/>
        <v>0</v>
      </c>
    </row>
    <row r="253" spans="1:44">
      <c r="A253" s="35" t="s">
        <v>527</v>
      </c>
      <c r="B253" s="93">
        <v>7.76</v>
      </c>
      <c r="C253" s="58">
        <v>449.001449120177</v>
      </c>
      <c r="D253" s="58">
        <v>314.687812756541</v>
      </c>
      <c r="E253" s="58">
        <v>314.687812756541</v>
      </c>
      <c r="F253" s="58">
        <v>338.780912401251</v>
      </c>
      <c r="G253" s="58">
        <v>204.467276037615</v>
      </c>
      <c r="H253" s="58">
        <v>132.9705</v>
      </c>
      <c r="I253" s="58">
        <v>132.9705</v>
      </c>
      <c r="J253" s="108">
        <v>448.623587117838</v>
      </c>
      <c r="K253" s="109">
        <v>1.7613641699002</v>
      </c>
      <c r="L253" s="109">
        <v>3.77706414944418</v>
      </c>
      <c r="M253" s="109">
        <v>3.80741752387883</v>
      </c>
      <c r="N253" s="110">
        <v>0.391795013443452</v>
      </c>
      <c r="O253" s="10">
        <v>4.2</v>
      </c>
      <c r="P253" s="10">
        <v>7.4</v>
      </c>
      <c r="Q253" s="113">
        <v>1.7955</v>
      </c>
      <c r="R253" s="110">
        <v>0.687223392972767</v>
      </c>
      <c r="S253" s="58">
        <v>179.410300360592</v>
      </c>
      <c r="T253" s="58">
        <v>748.639493349508</v>
      </c>
      <c r="U253" s="58">
        <v>101.85872031833</v>
      </c>
      <c r="V253" s="58">
        <v>2007.36152386965</v>
      </c>
      <c r="W253" s="58">
        <v>117.0295</v>
      </c>
      <c r="X253" s="10"/>
      <c r="Y253" s="109">
        <f t="shared" si="58"/>
        <v>-0.00741136210574478</v>
      </c>
      <c r="Z253" s="10"/>
      <c r="AA253" s="10"/>
      <c r="AB253" s="10"/>
      <c r="AC253" s="58">
        <f t="shared" si="66"/>
        <v>132.9705</v>
      </c>
      <c r="AD253" s="10">
        <f t="shared" si="59"/>
        <v>6.5</v>
      </c>
      <c r="AE253" s="58">
        <f t="shared" si="52"/>
        <v>0</v>
      </c>
      <c r="AF253" s="58">
        <f t="shared" si="61"/>
        <v>0</v>
      </c>
      <c r="AG253" s="58">
        <f t="shared" si="62"/>
        <v>0</v>
      </c>
      <c r="AH253" s="58">
        <f t="shared" si="63"/>
        <v>0</v>
      </c>
      <c r="AI253" s="64">
        <f t="shared" si="64"/>
        <v>-204.467276037615</v>
      </c>
      <c r="AJ253" s="65"/>
      <c r="AL253" s="58">
        <f t="shared" si="53"/>
        <v>250</v>
      </c>
      <c r="AM253" s="58">
        <f t="shared" si="54"/>
        <v>117.0295</v>
      </c>
      <c r="AN253" s="58">
        <f t="shared" si="65"/>
        <v>0</v>
      </c>
      <c r="AO253" s="58">
        <f t="shared" si="60"/>
        <v>339.570354860588</v>
      </c>
      <c r="AP253" s="58">
        <f t="shared" si="55"/>
        <v>839.808934889377</v>
      </c>
      <c r="AQ253" s="58">
        <f t="shared" si="56"/>
        <v>132.9705</v>
      </c>
      <c r="AR253" s="58">
        <f t="shared" si="57"/>
        <v>0</v>
      </c>
    </row>
    <row r="254" spans="1:44">
      <c r="A254" s="35" t="s">
        <v>528</v>
      </c>
      <c r="B254" s="93">
        <v>7.48</v>
      </c>
      <c r="C254" s="58">
        <v>399.256565656566</v>
      </c>
      <c r="D254" s="58">
        <v>264.430808080808</v>
      </c>
      <c r="E254" s="58">
        <v>264.430808080808</v>
      </c>
      <c r="F254" s="58">
        <v>341.872960159815</v>
      </c>
      <c r="G254" s="58">
        <v>207.047202584058</v>
      </c>
      <c r="H254" s="58">
        <v>133.4775</v>
      </c>
      <c r="I254" s="58">
        <v>133.4775</v>
      </c>
      <c r="J254" s="108">
        <v>470.911359288842</v>
      </c>
      <c r="K254" s="109">
        <v>1.88036823491242</v>
      </c>
      <c r="L254" s="109">
        <v>3.80659702932604</v>
      </c>
      <c r="M254" s="109">
        <v>3.84548482274621</v>
      </c>
      <c r="N254" s="110">
        <v>0.443188122104515</v>
      </c>
      <c r="O254" s="10">
        <v>2.5</v>
      </c>
      <c r="P254" s="10">
        <v>8.2</v>
      </c>
      <c r="Q254" s="113">
        <v>1.7955</v>
      </c>
      <c r="R254" s="110">
        <v>0.691150383789754</v>
      </c>
      <c r="S254" s="58">
        <v>191.63259582957</v>
      </c>
      <c r="T254" s="58">
        <v>703.563801304794</v>
      </c>
      <c r="U254" s="58">
        <v>101.912270305127</v>
      </c>
      <c r="V254" s="58">
        <v>2031.62192309281</v>
      </c>
      <c r="W254" s="58">
        <v>116.5225</v>
      </c>
      <c r="X254" s="10"/>
      <c r="Y254" s="109">
        <f t="shared" si="58"/>
        <v>0.000820494552792095</v>
      </c>
      <c r="Z254" s="10"/>
      <c r="AA254" s="10"/>
      <c r="AB254" s="10"/>
      <c r="AC254" s="58">
        <f t="shared" si="66"/>
        <v>133.4775</v>
      </c>
      <c r="AD254" s="10">
        <f t="shared" si="59"/>
        <v>6.5</v>
      </c>
      <c r="AE254" s="58">
        <f t="shared" si="52"/>
        <v>0</v>
      </c>
      <c r="AF254" s="58">
        <f t="shared" si="61"/>
        <v>0</v>
      </c>
      <c r="AG254" s="58">
        <f t="shared" si="62"/>
        <v>0</v>
      </c>
      <c r="AH254" s="58">
        <f t="shared" si="63"/>
        <v>0</v>
      </c>
      <c r="AI254" s="64">
        <f t="shared" si="64"/>
        <v>-207.047202584058</v>
      </c>
      <c r="AJ254" s="65"/>
      <c r="AL254" s="58">
        <f t="shared" si="53"/>
        <v>250</v>
      </c>
      <c r="AM254" s="58">
        <f t="shared" si="54"/>
        <v>116.5225</v>
      </c>
      <c r="AN254" s="58">
        <f t="shared" si="65"/>
        <v>0</v>
      </c>
      <c r="AO254" s="58">
        <f t="shared" si="60"/>
        <v>355.350878086285</v>
      </c>
      <c r="AP254" s="58">
        <f t="shared" si="55"/>
        <v>855.589458115074</v>
      </c>
      <c r="AQ254" s="58">
        <f t="shared" si="56"/>
        <v>133.4775</v>
      </c>
      <c r="AR254" s="58">
        <f t="shared" si="57"/>
        <v>0</v>
      </c>
    </row>
    <row r="255" spans="1:44">
      <c r="A255" s="35" t="s">
        <v>529</v>
      </c>
      <c r="B255" s="93">
        <v>7.3</v>
      </c>
      <c r="C255" s="58">
        <v>369.180956460108</v>
      </c>
      <c r="D255" s="58">
        <v>232.884491813644</v>
      </c>
      <c r="E255" s="58">
        <v>232.884491813644</v>
      </c>
      <c r="F255" s="58">
        <v>347.969971910268</v>
      </c>
      <c r="G255" s="58">
        <v>211.673507263803</v>
      </c>
      <c r="H255" s="58">
        <v>134.9335</v>
      </c>
      <c r="I255" s="58">
        <v>134.9335</v>
      </c>
      <c r="J255" s="108">
        <v>493.691749035338</v>
      </c>
      <c r="K255" s="109">
        <v>1.94653395929956</v>
      </c>
      <c r="L255" s="109">
        <v>3.85032276582928</v>
      </c>
      <c r="M255" s="109">
        <v>3.88422829370553</v>
      </c>
      <c r="N255" s="110">
        <v>0.487604551060367</v>
      </c>
      <c r="O255" s="10">
        <v>1</v>
      </c>
      <c r="P255" s="10">
        <v>8.7</v>
      </c>
      <c r="Q255" s="113">
        <v>1.8</v>
      </c>
      <c r="R255" s="110">
        <v>0.699004365423729</v>
      </c>
      <c r="S255" s="58">
        <v>198.424842851441</v>
      </c>
      <c r="T255" s="58">
        <v>686.892138543904</v>
      </c>
      <c r="U255" s="58">
        <v>101.937519200971</v>
      </c>
      <c r="V255" s="58">
        <v>2076.50243917047</v>
      </c>
      <c r="W255" s="58">
        <v>115.0665</v>
      </c>
      <c r="X255" s="10"/>
      <c r="Y255" s="109">
        <f t="shared" si="58"/>
        <v>-0.00483794308307539</v>
      </c>
      <c r="Z255" s="10"/>
      <c r="AA255" s="10"/>
      <c r="AB255" s="10"/>
      <c r="AC255" s="58">
        <f t="shared" si="66"/>
        <v>134.9335</v>
      </c>
      <c r="AD255" s="10">
        <f t="shared" si="59"/>
        <v>6.5</v>
      </c>
      <c r="AE255" s="58">
        <f t="shared" si="52"/>
        <v>0</v>
      </c>
      <c r="AF255" s="58">
        <f t="shared" si="61"/>
        <v>0</v>
      </c>
      <c r="AG255" s="58">
        <f t="shared" si="62"/>
        <v>0</v>
      </c>
      <c r="AH255" s="58">
        <f t="shared" si="63"/>
        <v>0</v>
      </c>
      <c r="AI255" s="64">
        <f t="shared" si="64"/>
        <v>-211.673507263803</v>
      </c>
      <c r="AJ255" s="65"/>
      <c r="AL255" s="58">
        <f t="shared" si="53"/>
        <v>250</v>
      </c>
      <c r="AM255" s="58">
        <f t="shared" si="54"/>
        <v>115.0665</v>
      </c>
      <c r="AN255" s="58">
        <f t="shared" si="65"/>
        <v>0</v>
      </c>
      <c r="AO255" s="58">
        <f t="shared" si="60"/>
        <v>370.834098695854</v>
      </c>
      <c r="AP255" s="58">
        <f t="shared" si="55"/>
        <v>871.072678724642</v>
      </c>
      <c r="AQ255" s="58">
        <f t="shared" si="56"/>
        <v>134.9335</v>
      </c>
      <c r="AR255" s="58">
        <f t="shared" si="57"/>
        <v>0</v>
      </c>
    </row>
    <row r="256" spans="1:44">
      <c r="A256" s="35" t="s">
        <v>530</v>
      </c>
      <c r="B256" s="93">
        <v>6.98</v>
      </c>
      <c r="C256" s="58">
        <v>319.263704179605</v>
      </c>
      <c r="D256" s="58">
        <v>179.50713852304</v>
      </c>
      <c r="E256" s="58">
        <v>179.50713852304</v>
      </c>
      <c r="F256" s="58">
        <v>319.263704179605</v>
      </c>
      <c r="G256" s="58">
        <v>179.50713852304</v>
      </c>
      <c r="H256" s="58">
        <v>138.359</v>
      </c>
      <c r="I256" s="58">
        <v>138.359</v>
      </c>
      <c r="J256" s="108">
        <v>512.978554753669</v>
      </c>
      <c r="K256" s="109">
        <v>1.83061501710139</v>
      </c>
      <c r="L256" s="109">
        <v>3.87668468744393</v>
      </c>
      <c r="M256" s="109">
        <v>3.9169023084387</v>
      </c>
      <c r="N256" s="110">
        <v>0.5173235204864</v>
      </c>
      <c r="O256" s="10">
        <v>0</v>
      </c>
      <c r="P256" s="10">
        <v>8.8</v>
      </c>
      <c r="Q256" s="113">
        <v>1.584</v>
      </c>
      <c r="R256" s="110">
        <v>0.604756585816035</v>
      </c>
      <c r="S256" s="58">
        <v>191.907534991449</v>
      </c>
      <c r="T256" s="58">
        <v>728.249496106512</v>
      </c>
      <c r="U256" s="58">
        <v>104.83227396185</v>
      </c>
      <c r="V256" s="58">
        <v>1713.33868536318</v>
      </c>
      <c r="W256" s="58">
        <v>111.641</v>
      </c>
      <c r="X256" s="10"/>
      <c r="Y256" s="109">
        <f t="shared" si="58"/>
        <v>0.00754360626160544</v>
      </c>
      <c r="Z256" s="10"/>
      <c r="AA256" s="10"/>
      <c r="AB256" s="10"/>
      <c r="AC256" s="58">
        <f t="shared" si="66"/>
        <v>138.359</v>
      </c>
      <c r="AD256" s="10">
        <f t="shared" si="59"/>
        <v>6.5</v>
      </c>
      <c r="AE256" s="58">
        <f t="shared" si="52"/>
        <v>0</v>
      </c>
      <c r="AF256" s="58">
        <f t="shared" si="61"/>
        <v>0</v>
      </c>
      <c r="AG256" s="58">
        <f t="shared" si="62"/>
        <v>0</v>
      </c>
      <c r="AH256" s="58">
        <f t="shared" si="63"/>
        <v>0</v>
      </c>
      <c r="AI256" s="64">
        <f t="shared" si="64"/>
        <v>-179.50713852304</v>
      </c>
      <c r="AJ256" s="65"/>
      <c r="AL256" s="58">
        <f t="shared" si="53"/>
        <v>250</v>
      </c>
      <c r="AM256" s="58">
        <f t="shared" si="54"/>
        <v>111.641</v>
      </c>
      <c r="AN256" s="58">
        <f t="shared" si="65"/>
        <v>0</v>
      </c>
      <c r="AO256" s="58">
        <f t="shared" si="60"/>
        <v>385.726078202374</v>
      </c>
      <c r="AP256" s="58">
        <f t="shared" si="55"/>
        <v>885.964658231163</v>
      </c>
      <c r="AQ256" s="58">
        <f t="shared" si="56"/>
        <v>138.359</v>
      </c>
      <c r="AR256" s="58">
        <f t="shared" si="57"/>
        <v>0</v>
      </c>
    </row>
    <row r="257" spans="1:44">
      <c r="A257" s="35" t="s">
        <v>531</v>
      </c>
      <c r="B257" s="93">
        <v>6.28</v>
      </c>
      <c r="C257" s="58">
        <v>225.040054252775</v>
      </c>
      <c r="D257" s="58">
        <v>82.8344986972195</v>
      </c>
      <c r="E257" s="58">
        <v>82.8344986972195</v>
      </c>
      <c r="F257" s="58">
        <v>223.620998550064</v>
      </c>
      <c r="G257" s="58">
        <v>81.4154429945086</v>
      </c>
      <c r="H257" s="58">
        <v>140.7835</v>
      </c>
      <c r="I257" s="58">
        <v>140.7835</v>
      </c>
      <c r="J257" s="108">
        <v>521.6311205043</v>
      </c>
      <c r="K257" s="109">
        <v>1.49080639277673</v>
      </c>
      <c r="L257" s="109">
        <v>3.91784117823871</v>
      </c>
      <c r="M257" s="109">
        <v>3.93152328340563</v>
      </c>
      <c r="N257" s="110">
        <v>0.514295357862504</v>
      </c>
      <c r="O257" s="10">
        <v>0.1</v>
      </c>
      <c r="P257" s="10">
        <v>8.8</v>
      </c>
      <c r="Q257" s="113">
        <v>0.7515</v>
      </c>
      <c r="R257" s="110">
        <v>0.274889357189107</v>
      </c>
      <c r="S257" s="58">
        <v>172.661793659929</v>
      </c>
      <c r="T257" s="58">
        <v>823.607542474863</v>
      </c>
      <c r="U257" s="58">
        <v>115.817717509471</v>
      </c>
      <c r="V257" s="58">
        <v>702.96190207557</v>
      </c>
      <c r="W257" s="58">
        <v>109.2165</v>
      </c>
      <c r="X257" s="10"/>
      <c r="Y257" s="109">
        <f t="shared" si="58"/>
        <v>-0.000938869800010345</v>
      </c>
      <c r="Z257" s="10"/>
      <c r="AA257" s="10"/>
      <c r="AB257" s="10"/>
      <c r="AC257" s="58">
        <f t="shared" si="66"/>
        <v>140.7835</v>
      </c>
      <c r="AD257" s="10">
        <f t="shared" si="59"/>
        <v>6.5</v>
      </c>
      <c r="AE257" s="58">
        <f t="shared" si="52"/>
        <v>0</v>
      </c>
      <c r="AF257" s="58">
        <f t="shared" si="61"/>
        <v>0</v>
      </c>
      <c r="AG257" s="58">
        <f t="shared" si="62"/>
        <v>0</v>
      </c>
      <c r="AH257" s="58">
        <f t="shared" si="63"/>
        <v>0</v>
      </c>
      <c r="AI257" s="64">
        <f t="shared" si="64"/>
        <v>-81.4154429945086</v>
      </c>
      <c r="AJ257" s="65"/>
      <c r="AL257" s="58">
        <f t="shared" si="53"/>
        <v>222.789653710247</v>
      </c>
      <c r="AM257" s="58">
        <f t="shared" si="54"/>
        <v>82.0061537102473</v>
      </c>
      <c r="AN257" s="58">
        <f t="shared" si="65"/>
        <v>0</v>
      </c>
      <c r="AO257" s="58">
        <f t="shared" si="60"/>
        <v>396.0983708679</v>
      </c>
      <c r="AP257" s="58">
        <f t="shared" si="55"/>
        <v>896.336950896688</v>
      </c>
      <c r="AQ257" s="58">
        <f t="shared" si="56"/>
        <v>140.7835</v>
      </c>
      <c r="AR257" s="58">
        <f t="shared" si="57"/>
        <v>0</v>
      </c>
    </row>
    <row r="258" spans="1:44">
      <c r="A258" s="35" t="s">
        <v>532</v>
      </c>
      <c r="B258" s="93">
        <v>6.03</v>
      </c>
      <c r="C258" s="58">
        <v>196.06078656326</v>
      </c>
      <c r="D258" s="58">
        <v>47.6375542400278</v>
      </c>
      <c r="E258" s="58">
        <v>47.6375542400278</v>
      </c>
      <c r="F258" s="58">
        <v>195.906751228366</v>
      </c>
      <c r="G258" s="58">
        <v>47.4835189051341</v>
      </c>
      <c r="H258" s="58">
        <v>146.939</v>
      </c>
      <c r="I258" s="58">
        <v>146.939</v>
      </c>
      <c r="J258" s="108">
        <v>526.604267977722</v>
      </c>
      <c r="K258" s="109">
        <v>1.38142099717333</v>
      </c>
      <c r="L258" s="109">
        <v>3.9347756987854</v>
      </c>
      <c r="M258" s="109">
        <v>3.93991644972081</v>
      </c>
      <c r="N258" s="110">
        <v>0.5173235204864</v>
      </c>
      <c r="O258" s="10">
        <v>0</v>
      </c>
      <c r="P258" s="10">
        <v>8.8</v>
      </c>
      <c r="Q258" s="113">
        <v>0.432</v>
      </c>
      <c r="R258" s="110">
        <v>0.15707963267949</v>
      </c>
      <c r="S258" s="58">
        <v>165.788314612957</v>
      </c>
      <c r="T258" s="58">
        <v>895.257501529801</v>
      </c>
      <c r="U258" s="58">
        <v>120.01288162855</v>
      </c>
      <c r="V258" s="58">
        <v>395.653518695598</v>
      </c>
      <c r="W258" s="58">
        <v>103.061</v>
      </c>
      <c r="X258" s="10"/>
      <c r="Y258" s="109">
        <f t="shared" si="58"/>
        <v>-0.00325241537977883</v>
      </c>
      <c r="Z258" s="10"/>
      <c r="AA258" s="10"/>
      <c r="AB258" s="10"/>
      <c r="AC258" s="58">
        <f t="shared" si="66"/>
        <v>146.939</v>
      </c>
      <c r="AD258" s="10">
        <f t="shared" si="59"/>
        <v>6.5</v>
      </c>
      <c r="AE258" s="58">
        <f t="shared" si="52"/>
        <v>0</v>
      </c>
      <c r="AF258" s="58">
        <f t="shared" si="61"/>
        <v>0</v>
      </c>
      <c r="AG258" s="58">
        <f t="shared" si="62"/>
        <v>0</v>
      </c>
      <c r="AH258" s="58">
        <f t="shared" si="63"/>
        <v>0</v>
      </c>
      <c r="AI258" s="64">
        <f t="shared" si="64"/>
        <v>-47.4835189051341</v>
      </c>
      <c r="AJ258" s="65"/>
      <c r="AL258" s="58">
        <f t="shared" si="53"/>
        <v>194.100178697627</v>
      </c>
      <c r="AM258" s="58">
        <f t="shared" si="54"/>
        <v>47.1611786976275</v>
      </c>
      <c r="AN258" s="58">
        <f t="shared" si="65"/>
        <v>0</v>
      </c>
      <c r="AO258" s="58">
        <f t="shared" si="60"/>
        <v>401.192055818204</v>
      </c>
      <c r="AP258" s="58">
        <f t="shared" si="55"/>
        <v>901.430635846993</v>
      </c>
      <c r="AQ258" s="58">
        <f t="shared" si="56"/>
        <v>146.939</v>
      </c>
      <c r="AR258" s="58">
        <f t="shared" si="57"/>
        <v>0</v>
      </c>
    </row>
    <row r="259" spans="1:44">
      <c r="A259" s="35" t="s">
        <v>533</v>
      </c>
      <c r="B259" s="93">
        <v>6.9</v>
      </c>
      <c r="C259" s="58">
        <v>307.475563305952</v>
      </c>
      <c r="D259" s="58">
        <v>147.903846134235</v>
      </c>
      <c r="E259" s="58">
        <v>147.903846134235</v>
      </c>
      <c r="F259" s="58">
        <v>304.788634314182</v>
      </c>
      <c r="G259" s="58">
        <v>145.216917142465</v>
      </c>
      <c r="H259" s="58">
        <v>157.976</v>
      </c>
      <c r="I259" s="58">
        <v>157.976</v>
      </c>
      <c r="J259" s="108">
        <v>542.163202599997</v>
      </c>
      <c r="K259" s="109">
        <v>1.74583375674473</v>
      </c>
      <c r="L259" s="109">
        <v>3.94138011142421</v>
      </c>
      <c r="M259" s="109">
        <v>3.96612672736617</v>
      </c>
      <c r="N259" s="110">
        <v>0.514295357862504</v>
      </c>
      <c r="O259" s="10">
        <v>0.1</v>
      </c>
      <c r="P259" s="10">
        <v>8.8</v>
      </c>
      <c r="Q259" s="113">
        <v>1.3005</v>
      </c>
      <c r="R259" s="110">
        <v>0.490873852123405</v>
      </c>
      <c r="S259" s="58">
        <v>189.708021696418</v>
      </c>
      <c r="T259" s="58">
        <v>841.143752092218</v>
      </c>
      <c r="U259" s="58">
        <v>108.66327962987</v>
      </c>
      <c r="V259" s="58">
        <v>1336.39365236449</v>
      </c>
      <c r="W259" s="58">
        <v>92.024</v>
      </c>
      <c r="X259" s="10"/>
      <c r="Y259" s="109">
        <f t="shared" si="58"/>
        <v>-0.00146366170340206</v>
      </c>
      <c r="Z259" s="10"/>
      <c r="AA259" s="10"/>
      <c r="AB259" s="10"/>
      <c r="AC259" s="58">
        <f t="shared" si="66"/>
        <v>157.976</v>
      </c>
      <c r="AD259" s="10">
        <f t="shared" si="59"/>
        <v>6.5</v>
      </c>
      <c r="AE259" s="58">
        <f t="shared" si="52"/>
        <v>0</v>
      </c>
      <c r="AF259" s="58">
        <f t="shared" si="61"/>
        <v>0</v>
      </c>
      <c r="AG259" s="58">
        <f t="shared" si="62"/>
        <v>0</v>
      </c>
      <c r="AH259" s="58">
        <f t="shared" si="63"/>
        <v>0</v>
      </c>
      <c r="AI259" s="64">
        <f t="shared" si="64"/>
        <v>-145.216917142465</v>
      </c>
      <c r="AJ259" s="65"/>
      <c r="AL259" s="58">
        <f t="shared" si="53"/>
        <v>250</v>
      </c>
      <c r="AM259" s="58">
        <f t="shared" si="54"/>
        <v>92.024</v>
      </c>
      <c r="AN259" s="58">
        <f t="shared" si="65"/>
        <v>0</v>
      </c>
      <c r="AO259" s="58">
        <f t="shared" si="60"/>
        <v>412.989695539113</v>
      </c>
      <c r="AP259" s="58">
        <f t="shared" si="55"/>
        <v>913.228275567902</v>
      </c>
      <c r="AQ259" s="58">
        <f t="shared" si="56"/>
        <v>157.976</v>
      </c>
      <c r="AR259" s="58">
        <f t="shared" si="57"/>
        <v>0</v>
      </c>
    </row>
    <row r="260" spans="1:44">
      <c r="A260" s="35" t="s">
        <v>534</v>
      </c>
      <c r="B260" s="93">
        <v>7.71</v>
      </c>
      <c r="C260" s="58">
        <v>439.849286402643</v>
      </c>
      <c r="D260" s="58">
        <v>254.395751049108</v>
      </c>
      <c r="E260" s="58">
        <v>254.395751049108</v>
      </c>
      <c r="F260" s="58">
        <v>408.079186978267</v>
      </c>
      <c r="G260" s="58">
        <v>222.625651624731</v>
      </c>
      <c r="H260" s="58">
        <v>183.599</v>
      </c>
      <c r="I260" s="58">
        <v>183.599</v>
      </c>
      <c r="J260" s="108">
        <v>566.101790861974</v>
      </c>
      <c r="K260" s="109">
        <v>2.02690539587427</v>
      </c>
      <c r="L260" s="109">
        <v>3.9719238613004</v>
      </c>
      <c r="M260" s="109">
        <v>4.00631171414486</v>
      </c>
      <c r="N260" s="110">
        <v>0.478792084979727</v>
      </c>
      <c r="O260" s="10">
        <v>1.3</v>
      </c>
      <c r="P260" s="10">
        <v>8.6</v>
      </c>
      <c r="Q260" s="113">
        <v>1.8</v>
      </c>
      <c r="R260" s="110">
        <v>0.714712328691678</v>
      </c>
      <c r="S260" s="58">
        <v>207.160409858411</v>
      </c>
      <c r="T260" s="58">
        <v>895.217071062412</v>
      </c>
      <c r="U260" s="58">
        <v>102.205268326821</v>
      </c>
      <c r="V260" s="58">
        <v>2178.22090063736</v>
      </c>
      <c r="W260" s="58">
        <v>66.4009999999999</v>
      </c>
      <c r="X260" s="10"/>
      <c r="Y260" s="109">
        <f t="shared" si="58"/>
        <v>-0.00579713393422443</v>
      </c>
      <c r="Z260" s="10"/>
      <c r="AA260" s="10"/>
      <c r="AB260" s="10"/>
      <c r="AC260" s="58">
        <f t="shared" si="66"/>
        <v>183.599</v>
      </c>
      <c r="AD260" s="10">
        <f t="shared" si="59"/>
        <v>6.5</v>
      </c>
      <c r="AE260" s="58">
        <f t="shared" si="52"/>
        <v>0</v>
      </c>
      <c r="AF260" s="58">
        <f t="shared" si="61"/>
        <v>0</v>
      </c>
      <c r="AG260" s="58">
        <f t="shared" si="62"/>
        <v>0</v>
      </c>
      <c r="AH260" s="58">
        <f t="shared" si="63"/>
        <v>0</v>
      </c>
      <c r="AI260" s="64">
        <f t="shared" si="64"/>
        <v>-222.625651624731</v>
      </c>
      <c r="AJ260" s="65"/>
      <c r="AL260" s="58">
        <f t="shared" si="53"/>
        <v>250</v>
      </c>
      <c r="AM260" s="58">
        <f t="shared" si="54"/>
        <v>66.401</v>
      </c>
      <c r="AN260" s="58">
        <f t="shared" si="65"/>
        <v>0</v>
      </c>
      <c r="AO260" s="58">
        <f t="shared" si="60"/>
        <v>420.884897061418</v>
      </c>
      <c r="AP260" s="58">
        <f t="shared" si="55"/>
        <v>921.123477090206</v>
      </c>
      <c r="AQ260" s="58">
        <f t="shared" si="56"/>
        <v>183.599</v>
      </c>
      <c r="AR260" s="58">
        <f t="shared" si="57"/>
        <v>0</v>
      </c>
    </row>
    <row r="261" spans="1:44">
      <c r="A261" s="35" t="s">
        <v>535</v>
      </c>
      <c r="B261" s="93">
        <v>7.72</v>
      </c>
      <c r="C261" s="58">
        <v>441.670259383333</v>
      </c>
      <c r="D261" s="58">
        <v>248.554602817677</v>
      </c>
      <c r="E261" s="58">
        <v>248.554602817677</v>
      </c>
      <c r="F261" s="58">
        <v>417.176809601506</v>
      </c>
      <c r="G261" s="58">
        <v>224.061153035849</v>
      </c>
      <c r="H261" s="58">
        <v>191.1845</v>
      </c>
      <c r="I261" s="58">
        <v>191.1845</v>
      </c>
      <c r="J261" s="108">
        <v>590.186084087847</v>
      </c>
      <c r="K261" s="109">
        <v>2.04909971293112</v>
      </c>
      <c r="L261" s="109">
        <v>4.00647230542566</v>
      </c>
      <c r="M261" s="109">
        <v>4.04657165974867</v>
      </c>
      <c r="N261" s="110">
        <v>0.487604551060367</v>
      </c>
      <c r="O261" s="10">
        <v>1</v>
      </c>
      <c r="P261" s="10">
        <v>8.7</v>
      </c>
      <c r="Q261" s="113">
        <v>1.791</v>
      </c>
      <c r="R261" s="110">
        <v>0.714712328691678</v>
      </c>
      <c r="S261" s="58">
        <v>209.84106668673</v>
      </c>
      <c r="T261" s="58">
        <v>920.294867038384</v>
      </c>
      <c r="U261" s="58">
        <v>102.4064692228</v>
      </c>
      <c r="V261" s="58">
        <v>2187.95897111121</v>
      </c>
      <c r="W261" s="58">
        <v>58.8155</v>
      </c>
      <c r="X261" s="10"/>
      <c r="Y261" s="109">
        <f t="shared" si="58"/>
        <v>-0.000160591280798705</v>
      </c>
      <c r="Z261" s="10"/>
      <c r="AA261" s="10"/>
      <c r="AB261" s="10"/>
      <c r="AC261" s="58">
        <f t="shared" si="66"/>
        <v>191.1845</v>
      </c>
      <c r="AD261" s="10">
        <f t="shared" si="59"/>
        <v>6.5</v>
      </c>
      <c r="AE261" s="58">
        <f t="shared" ref="AE261:AE324" si="67">AC261-I261</f>
        <v>0</v>
      </c>
      <c r="AF261" s="58">
        <f t="shared" si="61"/>
        <v>0</v>
      </c>
      <c r="AG261" s="58">
        <f t="shared" si="62"/>
        <v>0</v>
      </c>
      <c r="AH261" s="58">
        <f t="shared" si="63"/>
        <v>0</v>
      </c>
      <c r="AI261" s="64">
        <f t="shared" si="64"/>
        <v>-224.061153035849</v>
      </c>
      <c r="AJ261" s="65"/>
      <c r="AL261" s="58">
        <f t="shared" ref="AL261:AL324" si="68">MIN(C261*0.99,$I$2)</f>
        <v>250</v>
      </c>
      <c r="AM261" s="58">
        <f t="shared" ref="AM261:AM324" si="69">AL261-I261</f>
        <v>58.8155</v>
      </c>
      <c r="AN261" s="58">
        <f t="shared" si="65"/>
        <v>0</v>
      </c>
      <c r="AO261" s="58">
        <f t="shared" si="60"/>
        <v>427.602797576111</v>
      </c>
      <c r="AP261" s="58">
        <f t="shared" ref="AP261:AP324" si="70">AO261+$AP$2*0.15</f>
        <v>927.841377604899</v>
      </c>
      <c r="AQ261" s="58">
        <f t="shared" ref="AQ261:AQ324" si="71">IF(AM261&gt;=0,I261,AL261+AN261)</f>
        <v>191.1845</v>
      </c>
      <c r="AR261" s="58">
        <f t="shared" ref="AR261:AR324" si="72">AQ261-I261</f>
        <v>0</v>
      </c>
    </row>
    <row r="262" spans="1:44">
      <c r="A262" s="35" t="s">
        <v>536</v>
      </c>
      <c r="B262" s="93">
        <v>7.86</v>
      </c>
      <c r="C262" s="58">
        <v>467.662649717773</v>
      </c>
      <c r="D262" s="58">
        <v>264.521235576359</v>
      </c>
      <c r="E262" s="58">
        <v>264.521235576359</v>
      </c>
      <c r="F262" s="58">
        <v>432.240196917675</v>
      </c>
      <c r="G262" s="58">
        <v>229.098782776261</v>
      </c>
      <c r="H262" s="58">
        <v>201.11</v>
      </c>
      <c r="I262" s="58">
        <v>201.11</v>
      </c>
      <c r="J262" s="108">
        <v>614.806099698454</v>
      </c>
      <c r="K262" s="109">
        <v>2.06111640113542</v>
      </c>
      <c r="L262" s="109">
        <v>4.05200653895838</v>
      </c>
      <c r="M262" s="109">
        <v>4.0875552071352</v>
      </c>
      <c r="N262" s="110">
        <v>0.478792084979727</v>
      </c>
      <c r="O262" s="10">
        <v>1.3</v>
      </c>
      <c r="P262" s="10">
        <v>8.6</v>
      </c>
      <c r="Q262" s="113">
        <v>1.7955</v>
      </c>
      <c r="R262" s="110">
        <v>0.722566310325652</v>
      </c>
      <c r="S262" s="58">
        <v>211.190768026862</v>
      </c>
      <c r="T262" s="58">
        <v>961.885862906543</v>
      </c>
      <c r="U262" s="58">
        <v>102.46426058738</v>
      </c>
      <c r="V262" s="58">
        <v>2235.88967961067</v>
      </c>
      <c r="W262" s="58">
        <v>48.89</v>
      </c>
      <c r="X262" s="10"/>
      <c r="Y262" s="109">
        <f t="shared" ref="Y262:Y325" si="73">M261-L262</f>
        <v>-0.00543487920970609</v>
      </c>
      <c r="Z262" s="10"/>
      <c r="AA262" s="10"/>
      <c r="AB262" s="10"/>
      <c r="AC262" s="58">
        <f t="shared" si="66"/>
        <v>201.11</v>
      </c>
      <c r="AD262" s="10">
        <f t="shared" ref="AD262:AD325" si="74">AD261</f>
        <v>6.5</v>
      </c>
      <c r="AE262" s="58">
        <f t="shared" si="67"/>
        <v>0</v>
      </c>
      <c r="AF262" s="58">
        <f t="shared" si="61"/>
        <v>0</v>
      </c>
      <c r="AG262" s="58">
        <f t="shared" si="62"/>
        <v>0</v>
      </c>
      <c r="AH262" s="58">
        <f t="shared" si="63"/>
        <v>0</v>
      </c>
      <c r="AI262" s="64">
        <f t="shared" si="64"/>
        <v>-229.098782776261</v>
      </c>
      <c r="AJ262" s="65"/>
      <c r="AL262" s="58">
        <f t="shared" si="68"/>
        <v>250</v>
      </c>
      <c r="AM262" s="58">
        <f t="shared" si="69"/>
        <v>48.89</v>
      </c>
      <c r="AN262" s="58">
        <f t="shared" si="65"/>
        <v>0</v>
      </c>
      <c r="AO262" s="58">
        <f t="shared" si="60"/>
        <v>432.79828358823</v>
      </c>
      <c r="AP262" s="58">
        <f t="shared" si="70"/>
        <v>933.036863617019</v>
      </c>
      <c r="AQ262" s="58">
        <f t="shared" si="71"/>
        <v>201.11</v>
      </c>
      <c r="AR262" s="58">
        <f t="shared" si="72"/>
        <v>0</v>
      </c>
    </row>
    <row r="263" spans="1:44">
      <c r="A263" s="35" t="s">
        <v>537</v>
      </c>
      <c r="B263" s="93">
        <v>8.56</v>
      </c>
      <c r="C263" s="58">
        <v>612.099812868718</v>
      </c>
      <c r="D263" s="58">
        <v>404.848297717202</v>
      </c>
      <c r="E263" s="58">
        <v>388.500388500388</v>
      </c>
      <c r="F263" s="58">
        <v>437.876592406684</v>
      </c>
      <c r="G263" s="58">
        <v>230.625077255169</v>
      </c>
      <c r="H263" s="58">
        <v>205.179</v>
      </c>
      <c r="I263" s="58">
        <v>205.179</v>
      </c>
      <c r="J263" s="108">
        <v>639.581061911581</v>
      </c>
      <c r="K263" s="109">
        <v>1.84933254244804</v>
      </c>
      <c r="L263" s="109">
        <v>4.08812373241833</v>
      </c>
      <c r="M263" s="109">
        <v>4.12862513456569</v>
      </c>
      <c r="N263" s="110">
        <v>0.370582031605412</v>
      </c>
      <c r="O263" s="10">
        <v>4.9</v>
      </c>
      <c r="P263" s="10">
        <v>7.1</v>
      </c>
      <c r="Q263" s="113">
        <v>1.7865</v>
      </c>
      <c r="R263" s="110">
        <v>0.722566310325652</v>
      </c>
      <c r="S263" s="58">
        <v>189.88298298125</v>
      </c>
      <c r="T263" s="58">
        <v>1091.46966145976</v>
      </c>
      <c r="U263" s="58">
        <v>102.676494693537</v>
      </c>
      <c r="V263" s="58">
        <v>2246.13313829545</v>
      </c>
      <c r="W263" s="58">
        <v>44.821</v>
      </c>
      <c r="X263" s="10"/>
      <c r="Y263" s="109">
        <f t="shared" si="73"/>
        <v>-0.000568525283124899</v>
      </c>
      <c r="Z263" s="10"/>
      <c r="AA263" s="10"/>
      <c r="AB263" s="10"/>
      <c r="AC263" s="58">
        <f t="shared" si="66"/>
        <v>205.179</v>
      </c>
      <c r="AD263" s="10">
        <f t="shared" si="74"/>
        <v>6.5</v>
      </c>
      <c r="AE263" s="58">
        <f t="shared" si="67"/>
        <v>0</v>
      </c>
      <c r="AF263" s="58">
        <f t="shared" si="61"/>
        <v>0</v>
      </c>
      <c r="AG263" s="58">
        <f t="shared" si="62"/>
        <v>0</v>
      </c>
      <c r="AH263" s="58">
        <f t="shared" si="63"/>
        <v>0</v>
      </c>
      <c r="AI263" s="64">
        <f t="shared" si="64"/>
        <v>-230.625077255169</v>
      </c>
      <c r="AJ263" s="65"/>
      <c r="AL263" s="58">
        <f t="shared" si="68"/>
        <v>250</v>
      </c>
      <c r="AM263" s="58">
        <f t="shared" si="69"/>
        <v>44.821</v>
      </c>
      <c r="AN263" s="58">
        <f t="shared" si="65"/>
        <v>0</v>
      </c>
      <c r="AO263" s="58">
        <f t="shared" si="60"/>
        <v>437.357442170289</v>
      </c>
      <c r="AP263" s="58">
        <f t="shared" si="70"/>
        <v>937.596022199077</v>
      </c>
      <c r="AQ263" s="58">
        <f t="shared" si="71"/>
        <v>205.179</v>
      </c>
      <c r="AR263" s="58">
        <f t="shared" si="72"/>
        <v>0</v>
      </c>
    </row>
    <row r="264" spans="1:44">
      <c r="A264" s="35" t="s">
        <v>538</v>
      </c>
      <c r="B264" s="93">
        <v>9.2</v>
      </c>
      <c r="C264" s="58">
        <v>641.025641025641</v>
      </c>
      <c r="D264" s="58">
        <v>441.941802641803</v>
      </c>
      <c r="E264" s="58">
        <v>388.500388500388</v>
      </c>
      <c r="F264" s="58">
        <v>436.34578308565</v>
      </c>
      <c r="G264" s="58">
        <v>237.261944701812</v>
      </c>
      <c r="H264" s="58">
        <v>197.093</v>
      </c>
      <c r="I264" s="58">
        <v>197.093</v>
      </c>
      <c r="J264" s="108">
        <v>665.064390050294</v>
      </c>
      <c r="K264" s="109">
        <v>1.68060751241056</v>
      </c>
      <c r="L264" s="109">
        <v>4.12974455520838</v>
      </c>
      <c r="M264" s="109">
        <v>4.17069380453673</v>
      </c>
      <c r="N264" s="110">
        <v>0.295274815504864</v>
      </c>
      <c r="O264" s="10">
        <v>7.4</v>
      </c>
      <c r="P264" s="10">
        <v>6</v>
      </c>
      <c r="Q264" s="113">
        <v>1.8</v>
      </c>
      <c r="R264" s="110">
        <v>0.734347282776614</v>
      </c>
      <c r="S264" s="58">
        <v>172.461837905835</v>
      </c>
      <c r="T264" s="58">
        <v>1154.36458755901</v>
      </c>
      <c r="U264" s="58">
        <v>102.618747466186</v>
      </c>
      <c r="V264" s="58">
        <v>2312.07211703681</v>
      </c>
      <c r="W264" s="58">
        <v>52.907</v>
      </c>
      <c r="X264" s="10"/>
      <c r="Y264" s="109">
        <f t="shared" si="73"/>
        <v>-0.001119420642687</v>
      </c>
      <c r="Z264" s="10"/>
      <c r="AA264" s="10"/>
      <c r="AB264" s="10"/>
      <c r="AC264" s="58">
        <f t="shared" si="66"/>
        <v>197.093</v>
      </c>
      <c r="AD264" s="10">
        <f t="shared" si="74"/>
        <v>6.5</v>
      </c>
      <c r="AE264" s="58">
        <f t="shared" si="67"/>
        <v>0</v>
      </c>
      <c r="AF264" s="58">
        <f t="shared" si="61"/>
        <v>0</v>
      </c>
      <c r="AG264" s="58">
        <f t="shared" si="62"/>
        <v>0</v>
      </c>
      <c r="AH264" s="58">
        <f t="shared" si="63"/>
        <v>0</v>
      </c>
      <c r="AI264" s="64">
        <f t="shared" si="64"/>
        <v>-237.261944701812</v>
      </c>
      <c r="AJ264" s="65"/>
      <c r="AL264" s="58">
        <f t="shared" si="68"/>
        <v>250</v>
      </c>
      <c r="AM264" s="58">
        <f t="shared" si="69"/>
        <v>52.907</v>
      </c>
      <c r="AN264" s="58">
        <f t="shared" si="65"/>
        <v>0</v>
      </c>
      <c r="AO264" s="58">
        <f t="shared" si="60"/>
        <v>443.106704959437</v>
      </c>
      <c r="AP264" s="58">
        <f t="shared" si="70"/>
        <v>943.345284988226</v>
      </c>
      <c r="AQ264" s="58">
        <f t="shared" si="71"/>
        <v>197.093</v>
      </c>
      <c r="AR264" s="58">
        <f t="shared" si="72"/>
        <v>0</v>
      </c>
    </row>
    <row r="265" spans="1:44">
      <c r="A265" s="35" t="s">
        <v>539</v>
      </c>
      <c r="B265" s="93">
        <v>9.27</v>
      </c>
      <c r="C265" s="58">
        <v>641.025641025641</v>
      </c>
      <c r="D265" s="58">
        <v>463.227661227661</v>
      </c>
      <c r="E265" s="58">
        <v>388.500388500388</v>
      </c>
      <c r="F265" s="58">
        <v>415.253233661869</v>
      </c>
      <c r="G265" s="58">
        <v>237.455253863889</v>
      </c>
      <c r="H265" s="58">
        <v>176.02</v>
      </c>
      <c r="I265" s="58">
        <v>176.02</v>
      </c>
      <c r="J265" s="108">
        <v>690.557560891282</v>
      </c>
      <c r="K265" s="109">
        <v>1.60321448977879</v>
      </c>
      <c r="L265" s="109">
        <v>4.17230170721553</v>
      </c>
      <c r="M265" s="109">
        <v>4.21260457622585</v>
      </c>
      <c r="N265" s="110">
        <v>0.274679532331563</v>
      </c>
      <c r="O265" s="10">
        <v>8.1</v>
      </c>
      <c r="P265" s="10">
        <v>5.7</v>
      </c>
      <c r="Q265" s="113">
        <v>1.782</v>
      </c>
      <c r="R265" s="110">
        <v>0.730420291959627</v>
      </c>
      <c r="S265" s="58">
        <v>165.085345164971</v>
      </c>
      <c r="T265" s="58">
        <v>1077.00643942868</v>
      </c>
      <c r="U265" s="58">
        <v>102.971465276458</v>
      </c>
      <c r="V265" s="58">
        <v>2306.02966779553</v>
      </c>
      <c r="W265" s="58">
        <v>73.98</v>
      </c>
      <c r="X265" s="10"/>
      <c r="Y265" s="109">
        <f t="shared" si="73"/>
        <v>-0.00160790267879385</v>
      </c>
      <c r="Z265" s="10"/>
      <c r="AA265" s="10"/>
      <c r="AB265" s="10"/>
      <c r="AC265" s="58">
        <f t="shared" si="66"/>
        <v>176.02</v>
      </c>
      <c r="AD265" s="10">
        <f t="shared" si="74"/>
        <v>6.5</v>
      </c>
      <c r="AE265" s="58">
        <f t="shared" si="67"/>
        <v>0</v>
      </c>
      <c r="AF265" s="58">
        <f t="shared" si="61"/>
        <v>0</v>
      </c>
      <c r="AG265" s="58">
        <f t="shared" si="62"/>
        <v>0</v>
      </c>
      <c r="AH265" s="58">
        <f t="shared" si="63"/>
        <v>0</v>
      </c>
      <c r="AI265" s="64">
        <f t="shared" si="64"/>
        <v>-237.455253863889</v>
      </c>
      <c r="AJ265" s="65"/>
      <c r="AL265" s="58">
        <f t="shared" si="68"/>
        <v>250</v>
      </c>
      <c r="AM265" s="58">
        <f t="shared" si="69"/>
        <v>73.98</v>
      </c>
      <c r="AN265" s="58">
        <f t="shared" si="65"/>
        <v>0</v>
      </c>
      <c r="AO265" s="58">
        <f t="shared" si="60"/>
        <v>451.98817143464</v>
      </c>
      <c r="AP265" s="58">
        <f t="shared" si="70"/>
        <v>952.226751463429</v>
      </c>
      <c r="AQ265" s="58">
        <f t="shared" si="71"/>
        <v>176.02</v>
      </c>
      <c r="AR265" s="58">
        <f t="shared" si="72"/>
        <v>0</v>
      </c>
    </row>
    <row r="266" spans="1:44">
      <c r="A266" s="35" t="s">
        <v>540</v>
      </c>
      <c r="B266" s="93">
        <v>8.51</v>
      </c>
      <c r="C266" s="58">
        <v>600.956614096543</v>
      </c>
      <c r="D266" s="58">
        <v>424.268230258159</v>
      </c>
      <c r="E266" s="58">
        <v>388.500388500388</v>
      </c>
      <c r="F266" s="58">
        <v>420.971002948576</v>
      </c>
      <c r="G266" s="58">
        <v>244.282619110192</v>
      </c>
      <c r="H266" s="58">
        <v>174.9215</v>
      </c>
      <c r="I266" s="58">
        <v>174.9215</v>
      </c>
      <c r="J266" s="108">
        <v>716.77909079979</v>
      </c>
      <c r="K266" s="109">
        <v>1.78242773453007</v>
      </c>
      <c r="L266" s="109">
        <v>4.21398926686707</v>
      </c>
      <c r="M266" s="109">
        <v>4.25553510311794</v>
      </c>
      <c r="N266" s="110">
        <v>0.361480436117989</v>
      </c>
      <c r="O266" s="10">
        <v>5.2</v>
      </c>
      <c r="P266" s="10">
        <v>6.9</v>
      </c>
      <c r="Q266" s="113">
        <v>1.7955</v>
      </c>
      <c r="R266" s="110">
        <v>0.742201264410589</v>
      </c>
      <c r="S266" s="58">
        <v>183.456280072332</v>
      </c>
      <c r="T266" s="58">
        <v>963.108942188954</v>
      </c>
      <c r="U266" s="58">
        <v>102.92494698008</v>
      </c>
      <c r="V266" s="58">
        <v>2373.40534319118</v>
      </c>
      <c r="W266" s="58">
        <v>75.0785</v>
      </c>
      <c r="X266" s="10"/>
      <c r="Y266" s="109">
        <f t="shared" si="73"/>
        <v>-0.00138469064121782</v>
      </c>
      <c r="Z266" s="10"/>
      <c r="AA266" s="10"/>
      <c r="AB266" s="10"/>
      <c r="AC266" s="58">
        <f t="shared" si="66"/>
        <v>174.9215</v>
      </c>
      <c r="AD266" s="10">
        <f t="shared" si="74"/>
        <v>6.5</v>
      </c>
      <c r="AE266" s="58">
        <f t="shared" si="67"/>
        <v>0</v>
      </c>
      <c r="AF266" s="58">
        <f t="shared" si="61"/>
        <v>0</v>
      </c>
      <c r="AG266" s="58">
        <f t="shared" si="62"/>
        <v>0</v>
      </c>
      <c r="AH266" s="58">
        <f t="shared" si="63"/>
        <v>0</v>
      </c>
      <c r="AI266" s="64">
        <f t="shared" si="64"/>
        <v>-244.282619110192</v>
      </c>
      <c r="AJ266" s="65"/>
      <c r="AL266" s="58">
        <f t="shared" si="68"/>
        <v>250</v>
      </c>
      <c r="AM266" s="58">
        <f t="shared" si="69"/>
        <v>75.0785</v>
      </c>
      <c r="AN266" s="58">
        <f t="shared" si="65"/>
        <v>0</v>
      </c>
      <c r="AO266" s="58">
        <f t="shared" si="60"/>
        <v>460.990005577467</v>
      </c>
      <c r="AP266" s="58">
        <f t="shared" si="70"/>
        <v>961.228585606256</v>
      </c>
      <c r="AQ266" s="58">
        <f t="shared" si="71"/>
        <v>174.9215</v>
      </c>
      <c r="AR266" s="58">
        <f t="shared" si="72"/>
        <v>0</v>
      </c>
    </row>
    <row r="267" spans="1:44">
      <c r="A267" s="35" t="s">
        <v>541</v>
      </c>
      <c r="B267" s="93">
        <v>7.43</v>
      </c>
      <c r="C267" s="58">
        <v>390.755007928859</v>
      </c>
      <c r="D267" s="58">
        <v>212.582785706637</v>
      </c>
      <c r="E267" s="58">
        <v>212.582785706637</v>
      </c>
      <c r="F267" s="58">
        <v>390.466570547989</v>
      </c>
      <c r="G267" s="58">
        <v>212.294348325767</v>
      </c>
      <c r="H267" s="58">
        <v>176.3905</v>
      </c>
      <c r="I267" s="58">
        <v>176.3905</v>
      </c>
      <c r="J267" s="108">
        <v>739.523455319908</v>
      </c>
      <c r="K267" s="109">
        <v>1.94076620245946</v>
      </c>
      <c r="L267" s="109">
        <v>4.2530561557244</v>
      </c>
      <c r="M267" s="109">
        <v>4.2926299034813</v>
      </c>
      <c r="N267" s="110">
        <v>0.5173235204864</v>
      </c>
      <c r="O267" s="10">
        <v>0</v>
      </c>
      <c r="P267" s="10">
        <v>8.8</v>
      </c>
      <c r="Q267" s="113">
        <v>1.62</v>
      </c>
      <c r="R267" s="110">
        <v>0.659734457253857</v>
      </c>
      <c r="S267" s="58">
        <v>204.279797275998</v>
      </c>
      <c r="T267" s="58">
        <v>872.196979819289</v>
      </c>
      <c r="U267" s="58">
        <v>105.257293236621</v>
      </c>
      <c r="V267" s="58">
        <v>2016.90867965343</v>
      </c>
      <c r="W267" s="58">
        <v>73.6095</v>
      </c>
      <c r="X267" s="10"/>
      <c r="Y267" s="109">
        <f t="shared" si="73"/>
        <v>0.00247894739353072</v>
      </c>
      <c r="Z267" s="10"/>
      <c r="AA267" s="10"/>
      <c r="AB267" s="10"/>
      <c r="AC267" s="58">
        <f t="shared" si="66"/>
        <v>176.3905</v>
      </c>
      <c r="AD267" s="10">
        <f t="shared" si="74"/>
        <v>6.5</v>
      </c>
      <c r="AE267" s="58">
        <f t="shared" si="67"/>
        <v>0</v>
      </c>
      <c r="AF267" s="58">
        <f t="shared" si="61"/>
        <v>0</v>
      </c>
      <c r="AG267" s="58">
        <f t="shared" si="62"/>
        <v>0</v>
      </c>
      <c r="AH267" s="58">
        <f t="shared" si="63"/>
        <v>0</v>
      </c>
      <c r="AI267" s="64">
        <f t="shared" si="64"/>
        <v>-212.294348325767</v>
      </c>
      <c r="AJ267" s="65"/>
      <c r="AL267" s="58">
        <f t="shared" si="68"/>
        <v>250</v>
      </c>
      <c r="AM267" s="58">
        <f t="shared" si="69"/>
        <v>73.6095</v>
      </c>
      <c r="AN267" s="58">
        <f t="shared" si="65"/>
        <v>0</v>
      </c>
      <c r="AO267" s="58">
        <f t="shared" si="60"/>
        <v>469.72648054958</v>
      </c>
      <c r="AP267" s="58">
        <f t="shared" si="70"/>
        <v>969.965060578368</v>
      </c>
      <c r="AQ267" s="58">
        <f t="shared" si="71"/>
        <v>176.3905</v>
      </c>
      <c r="AR267" s="58">
        <f t="shared" si="72"/>
        <v>0</v>
      </c>
    </row>
    <row r="268" spans="1:44">
      <c r="A268" s="35" t="s">
        <v>542</v>
      </c>
      <c r="B268" s="93">
        <v>6.55</v>
      </c>
      <c r="C268" s="58">
        <v>259.038007536241</v>
      </c>
      <c r="D268" s="58">
        <v>78.640027738261</v>
      </c>
      <c r="E268" s="58">
        <v>78.640027738261</v>
      </c>
      <c r="F268" s="58">
        <v>259.038007536241</v>
      </c>
      <c r="G268" s="58">
        <v>78.640027738261</v>
      </c>
      <c r="H268" s="58">
        <v>178.594</v>
      </c>
      <c r="I268" s="58">
        <v>178.594</v>
      </c>
      <c r="J268" s="108">
        <v>747.77824995</v>
      </c>
      <c r="K268" s="109">
        <v>1.53792107120501</v>
      </c>
      <c r="L268" s="109">
        <v>4.29291278861375</v>
      </c>
      <c r="M268" s="109">
        <v>4.30606072884566</v>
      </c>
      <c r="N268" s="110">
        <v>0.5173235204864</v>
      </c>
      <c r="O268" s="10">
        <v>0</v>
      </c>
      <c r="P268" s="10">
        <v>8.8</v>
      </c>
      <c r="Q268" s="113">
        <v>0.684</v>
      </c>
      <c r="R268" s="110">
        <v>0.263108384738145</v>
      </c>
      <c r="S268" s="58">
        <v>180.085151030658</v>
      </c>
      <c r="T268" s="58">
        <v>1001.73711583399</v>
      </c>
      <c r="U268" s="58">
        <v>117.096484600185</v>
      </c>
      <c r="V268" s="58">
        <v>703.740497573036</v>
      </c>
      <c r="W268" s="58">
        <v>71.406</v>
      </c>
      <c r="X268" s="10"/>
      <c r="Y268" s="109">
        <f t="shared" si="73"/>
        <v>-0.000282885132452115</v>
      </c>
      <c r="Z268" s="10"/>
      <c r="AA268" s="10"/>
      <c r="AB268" s="10"/>
      <c r="AC268" s="58">
        <f t="shared" si="66"/>
        <v>178.594</v>
      </c>
      <c r="AD268" s="10">
        <f t="shared" si="74"/>
        <v>6.5</v>
      </c>
      <c r="AE268" s="58">
        <f t="shared" si="67"/>
        <v>0</v>
      </c>
      <c r="AF268" s="58">
        <f t="shared" si="61"/>
        <v>0</v>
      </c>
      <c r="AG268" s="58">
        <f t="shared" si="62"/>
        <v>0</v>
      </c>
      <c r="AH268" s="58">
        <f t="shared" si="63"/>
        <v>0</v>
      </c>
      <c r="AI268" s="64">
        <f t="shared" si="64"/>
        <v>-78.640027738261</v>
      </c>
      <c r="AJ268" s="65"/>
      <c r="AL268" s="58">
        <f t="shared" si="68"/>
        <v>250</v>
      </c>
      <c r="AM268" s="58">
        <f t="shared" si="69"/>
        <v>71.406</v>
      </c>
      <c r="AN268" s="58">
        <f t="shared" si="65"/>
        <v>0</v>
      </c>
      <c r="AO268" s="58">
        <f t="shared" si="60"/>
        <v>478.088748146832</v>
      </c>
      <c r="AP268" s="58">
        <f t="shared" si="70"/>
        <v>978.32732817562</v>
      </c>
      <c r="AQ268" s="58">
        <f t="shared" si="71"/>
        <v>178.594</v>
      </c>
      <c r="AR268" s="58">
        <f t="shared" si="72"/>
        <v>0</v>
      </c>
    </row>
    <row r="269" spans="1:44">
      <c r="A269" s="35" t="s">
        <v>543</v>
      </c>
      <c r="B269" s="93">
        <v>6.45</v>
      </c>
      <c r="C269" s="58">
        <v>246.111926942316</v>
      </c>
      <c r="D269" s="58">
        <v>60.2316239120126</v>
      </c>
      <c r="E269" s="58">
        <v>60.2316239120126</v>
      </c>
      <c r="F269" s="58">
        <v>244.37732538959</v>
      </c>
      <c r="G269" s="58">
        <v>58.4970223592872</v>
      </c>
      <c r="H269" s="58">
        <v>184.0215</v>
      </c>
      <c r="I269" s="58">
        <v>184.0215</v>
      </c>
      <c r="J269" s="108">
        <v>753.847095825923</v>
      </c>
      <c r="K269" s="109">
        <v>1.48212305214131</v>
      </c>
      <c r="L269" s="109">
        <v>4.31216910280065</v>
      </c>
      <c r="M269" s="109">
        <v>4.31592408816343</v>
      </c>
      <c r="N269" s="110">
        <v>0.514295357862504</v>
      </c>
      <c r="O269" s="10">
        <v>0.1</v>
      </c>
      <c r="P269" s="10">
        <v>8.8</v>
      </c>
      <c r="Q269" s="113">
        <v>0.4815</v>
      </c>
      <c r="R269" s="110">
        <v>0.1845685683984</v>
      </c>
      <c r="S269" s="58">
        <v>177.335759411869</v>
      </c>
      <c r="T269" s="58">
        <v>1048.18285746074</v>
      </c>
      <c r="U269" s="58">
        <v>119.649822027706</v>
      </c>
      <c r="V269" s="58">
        <v>488.90187522169</v>
      </c>
      <c r="W269" s="58">
        <v>65.9785</v>
      </c>
      <c r="X269" s="10"/>
      <c r="Y269" s="109">
        <f t="shared" si="73"/>
        <v>-0.00610837395499519</v>
      </c>
      <c r="Z269" s="10"/>
      <c r="AA269" s="10"/>
      <c r="AB269" s="10"/>
      <c r="AC269" s="58">
        <f t="shared" si="66"/>
        <v>184.0215</v>
      </c>
      <c r="AD269" s="10">
        <f t="shared" si="74"/>
        <v>6.5</v>
      </c>
      <c r="AE269" s="58">
        <f t="shared" si="67"/>
        <v>0</v>
      </c>
      <c r="AF269" s="58">
        <f t="shared" si="61"/>
        <v>0</v>
      </c>
      <c r="AG269" s="58">
        <f t="shared" si="62"/>
        <v>0</v>
      </c>
      <c r="AH269" s="58">
        <f t="shared" si="63"/>
        <v>0</v>
      </c>
      <c r="AI269" s="64">
        <f t="shared" si="64"/>
        <v>-58.4970223592872</v>
      </c>
      <c r="AJ269" s="65"/>
      <c r="AL269" s="58">
        <f t="shared" si="68"/>
        <v>243.650807672892</v>
      </c>
      <c r="AM269" s="58">
        <f t="shared" si="69"/>
        <v>59.6293076728925</v>
      </c>
      <c r="AN269" s="58">
        <f t="shared" si="65"/>
        <v>0</v>
      </c>
      <c r="AO269" s="58">
        <f t="shared" si="60"/>
        <v>484.642700557032</v>
      </c>
      <c r="AP269" s="58">
        <f t="shared" si="70"/>
        <v>984.88128058582</v>
      </c>
      <c r="AQ269" s="58">
        <f t="shared" si="71"/>
        <v>184.0215</v>
      </c>
      <c r="AR269" s="58">
        <f t="shared" si="72"/>
        <v>0</v>
      </c>
    </row>
    <row r="270" spans="1:44">
      <c r="A270" s="35" t="s">
        <v>544</v>
      </c>
      <c r="B270" s="93">
        <v>6.84</v>
      </c>
      <c r="C270" s="58">
        <v>298.811949887568</v>
      </c>
      <c r="D270" s="58">
        <v>115.321545847164</v>
      </c>
      <c r="E270" s="58">
        <v>115.321545847164</v>
      </c>
      <c r="F270" s="58">
        <v>296.435419624651</v>
      </c>
      <c r="G270" s="58">
        <v>112.945015584247</v>
      </c>
      <c r="H270" s="58">
        <v>181.6555</v>
      </c>
      <c r="I270" s="58">
        <v>181.6555</v>
      </c>
      <c r="J270" s="108">
        <v>765.811676944244</v>
      </c>
      <c r="K270" s="109">
        <v>1.64831167074084</v>
      </c>
      <c r="L270" s="109">
        <v>4.31564075016434</v>
      </c>
      <c r="M270" s="109">
        <v>4.33534271393789</v>
      </c>
      <c r="N270" s="110">
        <v>0.514295357862504</v>
      </c>
      <c r="O270" s="10">
        <v>0.1</v>
      </c>
      <c r="P270" s="10">
        <v>8.8</v>
      </c>
      <c r="Q270" s="113">
        <v>0.927</v>
      </c>
      <c r="R270" s="110">
        <v>0.361283155162826</v>
      </c>
      <c r="S270" s="58">
        <v>188.058386725145</v>
      </c>
      <c r="T270" s="58">
        <v>975.709763524574</v>
      </c>
      <c r="U270" s="58">
        <v>114.091521684502</v>
      </c>
      <c r="V270" s="58">
        <v>989.95099650415</v>
      </c>
      <c r="W270" s="58">
        <v>68.3445</v>
      </c>
      <c r="X270" s="10"/>
      <c r="Y270" s="109">
        <f t="shared" si="73"/>
        <v>0.000283337999091415</v>
      </c>
      <c r="Z270" s="10"/>
      <c r="AA270" s="10"/>
      <c r="AB270" s="10"/>
      <c r="AC270" s="58">
        <f t="shared" si="66"/>
        <v>181.6555</v>
      </c>
      <c r="AD270" s="10">
        <f t="shared" si="74"/>
        <v>6.5</v>
      </c>
      <c r="AE270" s="58">
        <f t="shared" si="67"/>
        <v>0</v>
      </c>
      <c r="AF270" s="58">
        <f t="shared" si="61"/>
        <v>0</v>
      </c>
      <c r="AG270" s="58">
        <f t="shared" si="62"/>
        <v>0</v>
      </c>
      <c r="AH270" s="58">
        <f t="shared" si="63"/>
        <v>0</v>
      </c>
      <c r="AI270" s="64">
        <f t="shared" si="64"/>
        <v>-112.945015584247</v>
      </c>
      <c r="AJ270" s="65"/>
      <c r="AL270" s="58">
        <f t="shared" si="68"/>
        <v>250</v>
      </c>
      <c r="AM270" s="58">
        <f t="shared" si="69"/>
        <v>68.3445</v>
      </c>
      <c r="AN270" s="58">
        <f t="shared" si="65"/>
        <v>0</v>
      </c>
      <c r="AO270" s="58">
        <f t="shared" si="60"/>
        <v>492.471162054246</v>
      </c>
      <c r="AP270" s="58">
        <f t="shared" si="70"/>
        <v>992.709742083035</v>
      </c>
      <c r="AQ270" s="58">
        <f t="shared" si="71"/>
        <v>181.6555</v>
      </c>
      <c r="AR270" s="58">
        <f t="shared" si="72"/>
        <v>0</v>
      </c>
    </row>
    <row r="271" spans="1:44">
      <c r="A271" s="35" t="s">
        <v>545</v>
      </c>
      <c r="B271" s="93">
        <v>7.15</v>
      </c>
      <c r="C271" s="58">
        <v>345.224965454647</v>
      </c>
      <c r="D271" s="58">
        <v>167.991632121314</v>
      </c>
      <c r="E271" s="58">
        <v>167.991632121314</v>
      </c>
      <c r="F271" s="58">
        <v>345.224965454647</v>
      </c>
      <c r="G271" s="58">
        <v>167.991632121314</v>
      </c>
      <c r="H271" s="58">
        <v>175.461</v>
      </c>
      <c r="I271" s="58">
        <v>175.461</v>
      </c>
      <c r="J271" s="108">
        <v>783.734099084562</v>
      </c>
      <c r="K271" s="109">
        <v>1.80027626612992</v>
      </c>
      <c r="L271" s="109">
        <v>4.33475188364399</v>
      </c>
      <c r="M271" s="109">
        <v>4.36436522941204</v>
      </c>
      <c r="N271" s="110">
        <v>0.5173235204864</v>
      </c>
      <c r="O271" s="10">
        <v>0</v>
      </c>
      <c r="P271" s="10">
        <v>8.8</v>
      </c>
      <c r="Q271" s="113">
        <v>1.323</v>
      </c>
      <c r="R271" s="110">
        <v>0.530143760293278</v>
      </c>
      <c r="S271" s="58">
        <v>196.58150074339</v>
      </c>
      <c r="T271" s="58">
        <v>901.576865895876</v>
      </c>
      <c r="U271" s="58">
        <v>109.195185451166</v>
      </c>
      <c r="V271" s="58">
        <v>1539.0089524469</v>
      </c>
      <c r="W271" s="58">
        <v>74.539</v>
      </c>
      <c r="X271" s="10"/>
      <c r="Y271" s="109">
        <f t="shared" si="73"/>
        <v>0.000590830293897504</v>
      </c>
      <c r="Z271" s="10"/>
      <c r="AA271" s="10"/>
      <c r="AB271" s="10"/>
      <c r="AC271" s="58">
        <f t="shared" si="66"/>
        <v>175.461</v>
      </c>
      <c r="AD271" s="10">
        <f t="shared" si="74"/>
        <v>6.5</v>
      </c>
      <c r="AE271" s="58">
        <f t="shared" si="67"/>
        <v>0</v>
      </c>
      <c r="AF271" s="58">
        <f t="shared" si="61"/>
        <v>0</v>
      </c>
      <c r="AG271" s="58">
        <f t="shared" si="62"/>
        <v>0</v>
      </c>
      <c r="AH271" s="58">
        <f t="shared" si="63"/>
        <v>0</v>
      </c>
      <c r="AI271" s="64">
        <f t="shared" si="64"/>
        <v>-167.991632121314</v>
      </c>
      <c r="AJ271" s="65"/>
      <c r="AL271" s="58">
        <f t="shared" si="68"/>
        <v>250</v>
      </c>
      <c r="AM271" s="58">
        <f t="shared" si="69"/>
        <v>74.539</v>
      </c>
      <c r="AN271" s="58">
        <f t="shared" si="65"/>
        <v>0</v>
      </c>
      <c r="AO271" s="58">
        <f t="shared" si="60"/>
        <v>501.189656243975</v>
      </c>
      <c r="AP271" s="58">
        <f t="shared" si="70"/>
        <v>1001.42823627276</v>
      </c>
      <c r="AQ271" s="58">
        <f t="shared" si="71"/>
        <v>175.461</v>
      </c>
      <c r="AR271" s="58">
        <f t="shared" si="72"/>
        <v>0</v>
      </c>
    </row>
    <row r="272" spans="1:44">
      <c r="A272" s="35" t="s">
        <v>546</v>
      </c>
      <c r="B272" s="93">
        <v>6.92</v>
      </c>
      <c r="C272" s="58">
        <v>310.397144590784</v>
      </c>
      <c r="D272" s="58">
        <v>143.130477924117</v>
      </c>
      <c r="E272" s="58">
        <v>143.130477924117</v>
      </c>
      <c r="F272" s="58">
        <v>310.397144590784</v>
      </c>
      <c r="G272" s="58">
        <v>143.130477924117</v>
      </c>
      <c r="H272" s="58">
        <v>165.594</v>
      </c>
      <c r="I272" s="58">
        <v>165.594</v>
      </c>
      <c r="J272" s="108">
        <v>798.954859038746</v>
      </c>
      <c r="K272" s="109">
        <v>1.70900641644802</v>
      </c>
      <c r="L272" s="109">
        <v>4.3616083297152</v>
      </c>
      <c r="M272" s="109">
        <v>4.38895168019541</v>
      </c>
      <c r="N272" s="110">
        <v>0.5173235204864</v>
      </c>
      <c r="O272" s="10">
        <v>0</v>
      </c>
      <c r="P272" s="10">
        <v>8.8</v>
      </c>
      <c r="Q272" s="113">
        <v>1.1565</v>
      </c>
      <c r="R272" s="110">
        <v>0.459457925587507</v>
      </c>
      <c r="S272" s="58">
        <v>190.257900020176</v>
      </c>
      <c r="T272" s="58">
        <v>879.157536422555</v>
      </c>
      <c r="U272" s="58">
        <v>111.326615388376</v>
      </c>
      <c r="V272" s="58">
        <v>1303.31998761239</v>
      </c>
      <c r="W272" s="58">
        <v>84.406</v>
      </c>
      <c r="X272" s="10"/>
      <c r="Y272" s="109">
        <f t="shared" si="73"/>
        <v>0.00275689969684301</v>
      </c>
      <c r="Z272" s="10"/>
      <c r="AA272" s="10"/>
      <c r="AB272" s="10"/>
      <c r="AC272" s="58">
        <f t="shared" si="66"/>
        <v>165.594</v>
      </c>
      <c r="AD272" s="10">
        <f t="shared" si="74"/>
        <v>6.5</v>
      </c>
      <c r="AE272" s="58">
        <f t="shared" si="67"/>
        <v>0</v>
      </c>
      <c r="AF272" s="58">
        <f t="shared" si="61"/>
        <v>0</v>
      </c>
      <c r="AG272" s="58">
        <f t="shared" si="62"/>
        <v>0</v>
      </c>
      <c r="AH272" s="58">
        <f t="shared" si="63"/>
        <v>0</v>
      </c>
      <c r="AI272" s="64">
        <f t="shared" si="64"/>
        <v>-143.130477924117</v>
      </c>
      <c r="AJ272" s="65"/>
      <c r="AL272" s="58">
        <f t="shared" si="68"/>
        <v>250</v>
      </c>
      <c r="AM272" s="58">
        <f t="shared" si="69"/>
        <v>84.406</v>
      </c>
      <c r="AN272" s="58">
        <f t="shared" si="65"/>
        <v>0</v>
      </c>
      <c r="AO272" s="58">
        <f t="shared" si="60"/>
        <v>511.344607962755</v>
      </c>
      <c r="AP272" s="58">
        <f t="shared" si="70"/>
        <v>1011.58318799154</v>
      </c>
      <c r="AQ272" s="58">
        <f t="shared" si="71"/>
        <v>165.594</v>
      </c>
      <c r="AR272" s="58">
        <f t="shared" si="72"/>
        <v>0</v>
      </c>
    </row>
    <row r="273" spans="1:44">
      <c r="A273" s="35" t="s">
        <v>547</v>
      </c>
      <c r="B273" s="93">
        <v>6.53</v>
      </c>
      <c r="C273" s="58">
        <v>256.420925050607</v>
      </c>
      <c r="D273" s="58">
        <v>55.6562785859605</v>
      </c>
      <c r="E273" s="58">
        <v>55.6562785859605</v>
      </c>
      <c r="F273" s="58">
        <v>256.420925050607</v>
      </c>
      <c r="G273" s="58">
        <v>55.6562785859605</v>
      </c>
      <c r="H273" s="58">
        <v>198.757</v>
      </c>
      <c r="I273" s="58">
        <v>198.757</v>
      </c>
      <c r="J273" s="108">
        <v>804.69207469631</v>
      </c>
      <c r="K273" s="109">
        <v>1.49892237914169</v>
      </c>
      <c r="L273" s="109">
        <v>4.38968537200435</v>
      </c>
      <c r="M273" s="109">
        <v>4.39820471734805</v>
      </c>
      <c r="N273" s="110">
        <v>0.5173235204864</v>
      </c>
      <c r="O273" s="10">
        <v>0</v>
      </c>
      <c r="P273" s="10">
        <v>8.8</v>
      </c>
      <c r="Q273" s="113">
        <v>0.477</v>
      </c>
      <c r="R273" s="110">
        <v>0.1845685683984</v>
      </c>
      <c r="S273" s="58">
        <v>179.5352727069</v>
      </c>
      <c r="T273" s="58">
        <v>1118.24625566701</v>
      </c>
      <c r="U273" s="58">
        <v>119.776230714298</v>
      </c>
      <c r="V273" s="58">
        <v>493.411732416962</v>
      </c>
      <c r="W273" s="58">
        <v>51.2429999999999</v>
      </c>
      <c r="X273" s="10"/>
      <c r="Y273" s="109">
        <f t="shared" si="73"/>
        <v>-0.000733691808941117</v>
      </c>
      <c r="Z273" s="10"/>
      <c r="AA273" s="10"/>
      <c r="AB273" s="10"/>
      <c r="AC273" s="58">
        <f t="shared" si="66"/>
        <v>198.757</v>
      </c>
      <c r="AD273" s="10">
        <f t="shared" si="74"/>
        <v>6.5</v>
      </c>
      <c r="AE273" s="58">
        <f t="shared" si="67"/>
        <v>0</v>
      </c>
      <c r="AF273" s="58">
        <f t="shared" si="61"/>
        <v>0</v>
      </c>
      <c r="AG273" s="58">
        <f t="shared" si="62"/>
        <v>0</v>
      </c>
      <c r="AH273" s="58">
        <f t="shared" si="63"/>
        <v>0</v>
      </c>
      <c r="AI273" s="64">
        <f t="shared" si="64"/>
        <v>-55.6562785859605</v>
      </c>
      <c r="AJ273" s="65"/>
      <c r="AL273" s="58">
        <f t="shared" si="68"/>
        <v>250</v>
      </c>
      <c r="AM273" s="58">
        <f t="shared" si="69"/>
        <v>51.2429999999999</v>
      </c>
      <c r="AN273" s="58">
        <f t="shared" si="65"/>
        <v>0</v>
      </c>
      <c r="AO273" s="58">
        <f t="shared" si="60"/>
        <v>516.474334922941</v>
      </c>
      <c r="AP273" s="58">
        <f t="shared" si="70"/>
        <v>1016.71291495173</v>
      </c>
      <c r="AQ273" s="58">
        <f t="shared" si="71"/>
        <v>198.757</v>
      </c>
      <c r="AR273" s="58">
        <f t="shared" si="72"/>
        <v>0</v>
      </c>
    </row>
    <row r="274" spans="1:44">
      <c r="A274" s="35" t="s">
        <v>548</v>
      </c>
      <c r="B274" s="93">
        <v>6.18</v>
      </c>
      <c r="C274" s="58">
        <v>213.165508696251</v>
      </c>
      <c r="D274" s="58">
        <v>-39.3597438290018</v>
      </c>
      <c r="E274" s="58">
        <v>-39.3597438290018</v>
      </c>
      <c r="F274" s="58">
        <v>213.165508696251</v>
      </c>
      <c r="G274" s="58">
        <v>-39.3597438290018</v>
      </c>
      <c r="H274" s="58">
        <v>250</v>
      </c>
      <c r="I274" s="58">
        <v>250</v>
      </c>
      <c r="J274" s="108">
        <v>794.304899315628</v>
      </c>
      <c r="K274" s="109">
        <v>1.46461657318725</v>
      </c>
      <c r="L274" s="109">
        <v>4.39762757120787</v>
      </c>
      <c r="M274" s="109">
        <v>4.38144640338102</v>
      </c>
      <c r="N274" s="110">
        <v>0.5173235204864</v>
      </c>
      <c r="O274" s="10">
        <v>0</v>
      </c>
      <c r="P274" s="10">
        <v>8.8</v>
      </c>
      <c r="Q274" s="113">
        <v>-0.783</v>
      </c>
      <c r="R274" s="110">
        <v>-0.306305283725005</v>
      </c>
      <c r="S274" s="58">
        <v>169.91240204114</v>
      </c>
      <c r="T274" s="58">
        <v>1486.20847855538</v>
      </c>
      <c r="U274" s="58">
        <v>116.011524894452</v>
      </c>
      <c r="V274" s="58">
        <v>-353.471320304081</v>
      </c>
      <c r="W274" s="58">
        <v>0</v>
      </c>
      <c r="X274" s="10"/>
      <c r="Y274" s="109">
        <f t="shared" si="73"/>
        <v>0.000577146140175344</v>
      </c>
      <c r="Z274" s="10"/>
      <c r="AA274" s="10"/>
      <c r="AB274" s="10"/>
      <c r="AC274" s="58">
        <f t="shared" si="66"/>
        <v>211.033853609288</v>
      </c>
      <c r="AD274" s="10">
        <f t="shared" si="74"/>
        <v>6.5</v>
      </c>
      <c r="AE274" s="58">
        <f t="shared" si="67"/>
        <v>-38.9661463907118</v>
      </c>
      <c r="AF274" s="58">
        <f t="shared" si="61"/>
        <v>0</v>
      </c>
      <c r="AG274" s="58">
        <f t="shared" si="62"/>
        <v>0</v>
      </c>
      <c r="AH274" s="58">
        <f t="shared" si="63"/>
        <v>1</v>
      </c>
      <c r="AI274" s="64">
        <f t="shared" si="64"/>
        <v>39.3597438290018</v>
      </c>
      <c r="AJ274" s="65"/>
      <c r="AL274" s="58">
        <f t="shared" si="68"/>
        <v>211.033853609288</v>
      </c>
      <c r="AM274" s="58">
        <f t="shared" si="69"/>
        <v>-38.9661463907118</v>
      </c>
      <c r="AN274" s="58">
        <f t="shared" si="65"/>
        <v>38.9661463907118</v>
      </c>
      <c r="AO274" s="58">
        <f t="shared" si="60"/>
        <v>506.67601021301</v>
      </c>
      <c r="AP274" s="58">
        <f t="shared" si="70"/>
        <v>1006.9145902418</v>
      </c>
      <c r="AQ274" s="58">
        <f t="shared" si="71"/>
        <v>250</v>
      </c>
      <c r="AR274" s="58">
        <f t="shared" si="72"/>
        <v>0</v>
      </c>
    </row>
    <row r="275" spans="1:44">
      <c r="A275" s="35" t="s">
        <v>549</v>
      </c>
      <c r="B275" s="93">
        <v>5.84</v>
      </c>
      <c r="C275" s="58">
        <v>175.583909769069</v>
      </c>
      <c r="D275" s="58">
        <v>-76.9413427561838</v>
      </c>
      <c r="E275" s="58">
        <v>-76.9413427561838</v>
      </c>
      <c r="F275" s="58">
        <v>175.583909769069</v>
      </c>
      <c r="G275" s="58">
        <v>-75.0090998669539</v>
      </c>
      <c r="H275" s="58">
        <v>248.087079539662</v>
      </c>
      <c r="I275" s="58">
        <v>250</v>
      </c>
      <c r="J275" s="108">
        <v>774.781779756949</v>
      </c>
      <c r="K275" s="109">
        <v>1.47634298398171</v>
      </c>
      <c r="L275" s="109">
        <v>4.38193622651833</v>
      </c>
      <c r="M275" s="109">
        <v>4.34987816945821</v>
      </c>
      <c r="N275" s="110">
        <v>0.5173235204864</v>
      </c>
      <c r="O275" s="10">
        <v>0</v>
      </c>
      <c r="P275" s="10">
        <v>8.8</v>
      </c>
      <c r="Q275" s="113">
        <v>-1.368</v>
      </c>
      <c r="R275" s="110">
        <v>-0.553705705195201</v>
      </c>
      <c r="S275" s="58">
        <v>160.564470537258</v>
      </c>
      <c r="T275" s="58">
        <v>1560.70025203909</v>
      </c>
      <c r="U275" s="58">
        <v>108.758244039075</v>
      </c>
      <c r="V275" s="58">
        <v>-689.686566105321</v>
      </c>
      <c r="W275" s="58">
        <v>0</v>
      </c>
      <c r="X275" s="10"/>
      <c r="Y275" s="109">
        <f t="shared" si="73"/>
        <v>-0.000489823137314715</v>
      </c>
      <c r="Z275" s="10"/>
      <c r="AA275" s="10"/>
      <c r="AB275" s="10"/>
      <c r="AC275" s="58">
        <f t="shared" si="66"/>
        <v>173.828070671378</v>
      </c>
      <c r="AD275" s="10">
        <f t="shared" si="74"/>
        <v>6.5</v>
      </c>
      <c r="AE275" s="58">
        <f t="shared" si="67"/>
        <v>-76.171929328622</v>
      </c>
      <c r="AF275" s="58">
        <f t="shared" si="61"/>
        <v>-1.91292046033755</v>
      </c>
      <c r="AG275" s="58">
        <f t="shared" si="62"/>
        <v>0</v>
      </c>
      <c r="AH275" s="58">
        <f t="shared" si="63"/>
        <v>1</v>
      </c>
      <c r="AI275" s="64">
        <f t="shared" si="64"/>
        <v>75.0090998669539</v>
      </c>
      <c r="AJ275" s="65"/>
      <c r="AL275" s="58">
        <f t="shared" si="68"/>
        <v>173.828070671378</v>
      </c>
      <c r="AM275" s="58">
        <f t="shared" si="69"/>
        <v>-76.171929328622</v>
      </c>
      <c r="AN275" s="58">
        <f t="shared" si="65"/>
        <v>76.1719293286219</v>
      </c>
      <c r="AO275" s="58">
        <f t="shared" si="60"/>
        <v>490.036717323311</v>
      </c>
      <c r="AP275" s="58">
        <f t="shared" si="70"/>
        <v>990.2752973521</v>
      </c>
      <c r="AQ275" s="58">
        <f t="shared" si="71"/>
        <v>250</v>
      </c>
      <c r="AR275" s="58">
        <f t="shared" si="72"/>
        <v>0</v>
      </c>
    </row>
    <row r="276" spans="1:44">
      <c r="A276" s="35" t="s">
        <v>550</v>
      </c>
      <c r="B276" s="93">
        <v>5.57</v>
      </c>
      <c r="C276" s="58">
        <v>148.694102050286</v>
      </c>
      <c r="D276" s="58">
        <v>-103.831150474967</v>
      </c>
      <c r="E276" s="58">
        <v>-103.831150474967</v>
      </c>
      <c r="F276" s="58">
        <v>148.694102050286</v>
      </c>
      <c r="G276" s="58">
        <v>-103.831150474967</v>
      </c>
      <c r="H276" s="58">
        <v>250</v>
      </c>
      <c r="I276" s="58">
        <v>250</v>
      </c>
      <c r="J276" s="108">
        <v>747.877557311136</v>
      </c>
      <c r="K276" s="109">
        <v>1.47369570176941</v>
      </c>
      <c r="L276" s="109">
        <v>4.34767268465365</v>
      </c>
      <c r="M276" s="109">
        <v>4.30622220145627</v>
      </c>
      <c r="N276" s="110">
        <v>0.5173235204864</v>
      </c>
      <c r="O276" s="10">
        <v>0</v>
      </c>
      <c r="P276" s="10">
        <v>8.8</v>
      </c>
      <c r="Q276" s="113">
        <v>-1.7505</v>
      </c>
      <c r="R276" s="110">
        <v>-0.734347282776614</v>
      </c>
      <c r="S276" s="58">
        <v>153.141113166529</v>
      </c>
      <c r="T276" s="58">
        <v>1648.97098697886</v>
      </c>
      <c r="U276" s="58">
        <v>103.916373633076</v>
      </c>
      <c r="V276" s="58">
        <v>-1003.07937631978</v>
      </c>
      <c r="W276" s="58">
        <v>0</v>
      </c>
      <c r="X276" s="10"/>
      <c r="Y276" s="109">
        <f t="shared" si="73"/>
        <v>0.00220548480456273</v>
      </c>
      <c r="Z276" s="10"/>
      <c r="AA276" s="10"/>
      <c r="AB276" s="10"/>
      <c r="AC276" s="58">
        <f t="shared" si="66"/>
        <v>147.207161029783</v>
      </c>
      <c r="AD276" s="10">
        <f t="shared" si="74"/>
        <v>6.5</v>
      </c>
      <c r="AE276" s="58">
        <f t="shared" si="67"/>
        <v>-102.792838970217</v>
      </c>
      <c r="AF276" s="58">
        <f t="shared" si="61"/>
        <v>0</v>
      </c>
      <c r="AG276" s="58">
        <f t="shared" si="62"/>
        <v>0</v>
      </c>
      <c r="AH276" s="58">
        <f t="shared" si="63"/>
        <v>1</v>
      </c>
      <c r="AI276" s="64">
        <f t="shared" si="64"/>
        <v>103.831150474967</v>
      </c>
      <c r="AJ276" s="65"/>
      <c r="AL276" s="58">
        <f t="shared" si="68"/>
        <v>147.207161029783</v>
      </c>
      <c r="AM276" s="58">
        <f t="shared" si="69"/>
        <v>-102.792838970217</v>
      </c>
      <c r="AN276" s="58">
        <f t="shared" si="65"/>
        <v>102.792838970217</v>
      </c>
      <c r="AO276" s="58">
        <f t="shared" si="60"/>
        <v>468.550822816284</v>
      </c>
      <c r="AP276" s="58">
        <f t="shared" si="70"/>
        <v>968.789402845072</v>
      </c>
      <c r="AQ276" s="58">
        <f t="shared" si="71"/>
        <v>250</v>
      </c>
      <c r="AR276" s="58">
        <f t="shared" si="72"/>
        <v>0</v>
      </c>
    </row>
    <row r="277" spans="1:44">
      <c r="A277" s="35" t="s">
        <v>551</v>
      </c>
      <c r="B277" s="93">
        <v>5.37</v>
      </c>
      <c r="C277" s="58">
        <v>130.384259556698</v>
      </c>
      <c r="D277" s="58">
        <v>-122.140992968555</v>
      </c>
      <c r="E277" s="58">
        <v>-122.140992968555</v>
      </c>
      <c r="F277" s="58">
        <v>130.384259556698</v>
      </c>
      <c r="G277" s="58">
        <v>-105.683554485392</v>
      </c>
      <c r="H277" s="58">
        <v>233.707135901668</v>
      </c>
      <c r="I277" s="58">
        <v>250</v>
      </c>
      <c r="J277" s="108">
        <v>720.510832762084</v>
      </c>
      <c r="K277" s="109">
        <v>1.42800109242034</v>
      </c>
      <c r="L277" s="109">
        <v>4.30735464696176</v>
      </c>
      <c r="M277" s="109">
        <v>4.26163038932889</v>
      </c>
      <c r="N277" s="110">
        <v>0.5173235204864</v>
      </c>
      <c r="O277" s="10">
        <v>0</v>
      </c>
      <c r="P277" s="10">
        <v>8.8</v>
      </c>
      <c r="Q277" s="113">
        <v>-1.782</v>
      </c>
      <c r="R277" s="110">
        <v>-0.746128255227576</v>
      </c>
      <c r="S277" s="58">
        <v>147.642329928952</v>
      </c>
      <c r="T277" s="58">
        <v>1598.91688349601</v>
      </c>
      <c r="U277" s="58">
        <v>103.390908251134</v>
      </c>
      <c r="V277" s="58">
        <v>-1022.17454390369</v>
      </c>
      <c r="W277" s="58">
        <v>-0.142791410329345</v>
      </c>
      <c r="X277" s="10"/>
      <c r="Y277" s="109">
        <f t="shared" si="73"/>
        <v>-0.00113244550549574</v>
      </c>
      <c r="Z277" s="10"/>
      <c r="AA277" s="10"/>
      <c r="AB277" s="10"/>
      <c r="AC277" s="58">
        <f t="shared" si="66"/>
        <v>129.080416961131</v>
      </c>
      <c r="AD277" s="10">
        <f t="shared" si="74"/>
        <v>6.5</v>
      </c>
      <c r="AE277" s="58">
        <f t="shared" si="67"/>
        <v>-120.919583038869</v>
      </c>
      <c r="AF277" s="58">
        <f t="shared" si="61"/>
        <v>-16.2928640983316</v>
      </c>
      <c r="AG277" s="58">
        <f t="shared" si="62"/>
        <v>0</v>
      </c>
      <c r="AH277" s="58">
        <f t="shared" si="63"/>
        <v>1</v>
      </c>
      <c r="AI277" s="64">
        <f t="shared" si="64"/>
        <v>105.683554485392</v>
      </c>
      <c r="AJ277" s="65"/>
      <c r="AL277" s="58">
        <f t="shared" si="68"/>
        <v>129.080416961131</v>
      </c>
      <c r="AM277" s="58">
        <f t="shared" si="69"/>
        <v>-120.919583038869</v>
      </c>
      <c r="AN277" s="58">
        <f t="shared" si="65"/>
        <v>120.919583038869</v>
      </c>
      <c r="AO277" s="58">
        <f t="shared" si="60"/>
        <v>443.815553324634</v>
      </c>
      <c r="AP277" s="58">
        <f t="shared" si="70"/>
        <v>944.054133353423</v>
      </c>
      <c r="AQ277" s="58">
        <f t="shared" si="71"/>
        <v>250</v>
      </c>
      <c r="AR277" s="58">
        <f t="shared" si="72"/>
        <v>0</v>
      </c>
    </row>
    <row r="278" spans="1:44">
      <c r="A278" s="35" t="s">
        <v>552</v>
      </c>
      <c r="B278" s="93">
        <v>5.06</v>
      </c>
      <c r="C278" s="58">
        <v>104.58366196034</v>
      </c>
      <c r="D278" s="58">
        <v>-109.627449150771</v>
      </c>
      <c r="E278" s="58">
        <v>-109.627449150771</v>
      </c>
      <c r="F278" s="58">
        <v>104.58366196034</v>
      </c>
      <c r="G278" s="58">
        <v>-105.539320737584</v>
      </c>
      <c r="H278" s="58">
        <v>208.021752870945</v>
      </c>
      <c r="I278" s="58">
        <v>212.069</v>
      </c>
      <c r="J278" s="108">
        <v>693.193589232001</v>
      </c>
      <c r="K278" s="109">
        <v>1.35047982008982</v>
      </c>
      <c r="L278" s="109">
        <v>4.26083120823871</v>
      </c>
      <c r="M278" s="109">
        <v>4.21692842542714</v>
      </c>
      <c r="N278" s="110">
        <v>0.5173235204864</v>
      </c>
      <c r="O278" s="10">
        <v>0</v>
      </c>
      <c r="P278" s="10">
        <v>8.8</v>
      </c>
      <c r="Q278" s="113">
        <v>-1.8</v>
      </c>
      <c r="R278" s="110">
        <v>-0.750055246044563</v>
      </c>
      <c r="S278" s="58">
        <v>139.119215910707</v>
      </c>
      <c r="T278" s="58">
        <v>1510.38072866074</v>
      </c>
      <c r="U278" s="58">
        <v>103.014657339681</v>
      </c>
      <c r="V278" s="58">
        <v>-1024.50780755964</v>
      </c>
      <c r="W278" s="58">
        <v>-2.30661502189274</v>
      </c>
      <c r="X278" s="10"/>
      <c r="Y278" s="109">
        <f t="shared" si="73"/>
        <v>0.000799181090176404</v>
      </c>
      <c r="Z278" s="10"/>
      <c r="AA278" s="10"/>
      <c r="AB278" s="10"/>
      <c r="AC278" s="58">
        <f t="shared" si="66"/>
        <v>103.537825340737</v>
      </c>
      <c r="AD278" s="10">
        <f t="shared" si="74"/>
        <v>6.5</v>
      </c>
      <c r="AE278" s="58">
        <f t="shared" si="67"/>
        <v>-108.531174659263</v>
      </c>
      <c r="AF278" s="58">
        <f t="shared" si="61"/>
        <v>-4.04724712905465</v>
      </c>
      <c r="AG278" s="58">
        <f t="shared" si="62"/>
        <v>0</v>
      </c>
      <c r="AH278" s="58">
        <f t="shared" si="63"/>
        <v>1</v>
      </c>
      <c r="AI278" s="64">
        <f t="shared" si="64"/>
        <v>105.539320737584</v>
      </c>
      <c r="AJ278" s="65"/>
      <c r="AL278" s="58">
        <f t="shared" si="68"/>
        <v>103.537825340737</v>
      </c>
      <c r="AM278" s="58">
        <f t="shared" si="69"/>
        <v>-108.531174659263</v>
      </c>
      <c r="AN278" s="58">
        <f t="shared" si="65"/>
        <v>108.531174659263</v>
      </c>
      <c r="AO278" s="58">
        <f t="shared" si="60"/>
        <v>421.49810988037</v>
      </c>
      <c r="AP278" s="58">
        <f t="shared" si="70"/>
        <v>921.736689909158</v>
      </c>
      <c r="AQ278" s="58">
        <f t="shared" si="71"/>
        <v>212.069</v>
      </c>
      <c r="AR278" s="58">
        <f t="shared" si="72"/>
        <v>0</v>
      </c>
    </row>
    <row r="279" spans="1:44">
      <c r="A279" s="35" t="s">
        <v>553</v>
      </c>
      <c r="B279" s="93">
        <v>4.74</v>
      </c>
      <c r="C279" s="58">
        <v>81.0695791840668</v>
      </c>
      <c r="D279" s="58">
        <v>-67.5243602098726</v>
      </c>
      <c r="E279" s="58">
        <v>-67.5243602098726</v>
      </c>
      <c r="F279" s="58">
        <v>81.0695791840668</v>
      </c>
      <c r="G279" s="58">
        <v>-62.5977788571711</v>
      </c>
      <c r="H279" s="58">
        <v>142.230684460826</v>
      </c>
      <c r="I279" s="58">
        <v>147.108</v>
      </c>
      <c r="J279" s="108">
        <v>676.899281058625</v>
      </c>
      <c r="K279" s="109">
        <v>1.18291294795659</v>
      </c>
      <c r="L279" s="109">
        <v>4.21738519291775</v>
      </c>
      <c r="M279" s="109">
        <v>4.19017178912627</v>
      </c>
      <c r="N279" s="110">
        <v>0.5173235204864</v>
      </c>
      <c r="O279" s="10">
        <v>0</v>
      </c>
      <c r="P279" s="10">
        <v>8.8</v>
      </c>
      <c r="Q279" s="113">
        <v>-1.224</v>
      </c>
      <c r="R279" s="110">
        <v>-0.479092879672443</v>
      </c>
      <c r="S279" s="58">
        <v>130.321162730583</v>
      </c>
      <c r="T279" s="58">
        <v>1102.41003863851</v>
      </c>
      <c r="U279" s="58">
        <v>110.169698417542</v>
      </c>
      <c r="V279" s="58">
        <v>-568.194156436065</v>
      </c>
      <c r="W279" s="58">
        <v>37.6955575363534</v>
      </c>
      <c r="X279" s="10"/>
      <c r="Y279" s="109">
        <f t="shared" si="73"/>
        <v>-0.000456767490608634</v>
      </c>
      <c r="Z279" s="10"/>
      <c r="AA279" s="10"/>
      <c r="AB279" s="10"/>
      <c r="AC279" s="58">
        <f t="shared" si="66"/>
        <v>80.2588833922262</v>
      </c>
      <c r="AD279" s="10">
        <f t="shared" si="74"/>
        <v>6.5</v>
      </c>
      <c r="AE279" s="58">
        <f t="shared" si="67"/>
        <v>-66.8491166077738</v>
      </c>
      <c r="AF279" s="58">
        <f t="shared" si="61"/>
        <v>-4.87731553917442</v>
      </c>
      <c r="AG279" s="58">
        <f t="shared" si="62"/>
        <v>0</v>
      </c>
      <c r="AH279" s="58">
        <f t="shared" si="63"/>
        <v>1</v>
      </c>
      <c r="AI279" s="64">
        <f t="shared" si="64"/>
        <v>62.5977788571711</v>
      </c>
      <c r="AJ279" s="65"/>
      <c r="AL279" s="58">
        <f t="shared" si="68"/>
        <v>80.2588833922262</v>
      </c>
      <c r="AM279" s="58">
        <f t="shared" si="69"/>
        <v>-66.8491166077738</v>
      </c>
      <c r="AN279" s="58">
        <f t="shared" si="65"/>
        <v>66.849116607774</v>
      </c>
      <c r="AO279" s="58">
        <f t="shared" si="60"/>
        <v>407.011153292491</v>
      </c>
      <c r="AP279" s="58">
        <f t="shared" si="70"/>
        <v>907.24973332128</v>
      </c>
      <c r="AQ279" s="58">
        <f t="shared" si="71"/>
        <v>147.108</v>
      </c>
      <c r="AR279" s="58">
        <f t="shared" si="72"/>
        <v>0</v>
      </c>
    </row>
    <row r="280" spans="1:44">
      <c r="A280" s="35" t="s">
        <v>554</v>
      </c>
      <c r="B280" s="93">
        <v>4.46</v>
      </c>
      <c r="C280" s="58">
        <v>62.9378448798943</v>
      </c>
      <c r="D280" s="58">
        <v>-68.3227611807117</v>
      </c>
      <c r="E280" s="58">
        <v>-68.3227611807117</v>
      </c>
      <c r="F280" s="58">
        <v>62.9378448798943</v>
      </c>
      <c r="G280" s="58">
        <v>-62.8656680107221</v>
      </c>
      <c r="H280" s="58">
        <v>124.54547776171</v>
      </c>
      <c r="I280" s="58">
        <v>129.948</v>
      </c>
      <c r="J280" s="108">
        <v>660.543518648629</v>
      </c>
      <c r="K280" s="109">
        <v>1.11532765279455</v>
      </c>
      <c r="L280" s="109">
        <v>4.19089407855924</v>
      </c>
      <c r="M280" s="109">
        <v>4.16324342142312</v>
      </c>
      <c r="N280" s="110">
        <v>0.5173235204864</v>
      </c>
      <c r="O280" s="10">
        <v>0</v>
      </c>
      <c r="P280" s="10">
        <v>8.8</v>
      </c>
      <c r="Q280" s="113">
        <v>-1.2375</v>
      </c>
      <c r="R280" s="110">
        <v>-0.483019870489431</v>
      </c>
      <c r="S280" s="58">
        <v>122.622866197975</v>
      </c>
      <c r="T280" s="58">
        <v>1025.93844681062</v>
      </c>
      <c r="U280" s="58">
        <v>109.943356905688</v>
      </c>
      <c r="V280" s="58">
        <v>-571.800514192502</v>
      </c>
      <c r="W280" s="58">
        <v>38.2845477620398</v>
      </c>
      <c r="X280" s="10"/>
      <c r="Y280" s="109">
        <f t="shared" si="73"/>
        <v>-0.000722289432967926</v>
      </c>
      <c r="Z280" s="10"/>
      <c r="AA280" s="10"/>
      <c r="AB280" s="10"/>
      <c r="AC280" s="58">
        <f t="shared" si="66"/>
        <v>62.3084664310954</v>
      </c>
      <c r="AD280" s="10">
        <f t="shared" si="74"/>
        <v>6.5</v>
      </c>
      <c r="AE280" s="58">
        <f t="shared" si="67"/>
        <v>-67.6395335689047</v>
      </c>
      <c r="AF280" s="58">
        <f t="shared" si="61"/>
        <v>-5.40252223828981</v>
      </c>
      <c r="AG280" s="58">
        <f t="shared" si="62"/>
        <v>0</v>
      </c>
      <c r="AH280" s="58">
        <f t="shared" si="63"/>
        <v>1</v>
      </c>
      <c r="AI280" s="64">
        <f t="shared" si="64"/>
        <v>62.8656680107221</v>
      </c>
      <c r="AJ280" s="65"/>
      <c r="AL280" s="58">
        <f t="shared" si="68"/>
        <v>62.3084664310954</v>
      </c>
      <c r="AM280" s="58">
        <f t="shared" si="69"/>
        <v>-67.6395335689046</v>
      </c>
      <c r="AN280" s="58">
        <f t="shared" si="65"/>
        <v>67.6395335689045</v>
      </c>
      <c r="AO280" s="58">
        <f t="shared" si="60"/>
        <v>392.450257976232</v>
      </c>
      <c r="AP280" s="58">
        <f t="shared" si="70"/>
        <v>892.68883800502</v>
      </c>
      <c r="AQ280" s="58">
        <f t="shared" si="71"/>
        <v>129.948</v>
      </c>
      <c r="AR280" s="58">
        <f t="shared" si="72"/>
        <v>0</v>
      </c>
    </row>
    <row r="281" spans="1:44">
      <c r="A281" s="35" t="s">
        <v>555</v>
      </c>
      <c r="B281" s="93">
        <v>4.15</v>
      </c>
      <c r="C281" s="58">
        <v>45.3534588693599</v>
      </c>
      <c r="D281" s="58">
        <v>-85.7036118377108</v>
      </c>
      <c r="E281" s="58">
        <v>-85.7036118377108</v>
      </c>
      <c r="F281" s="58">
        <v>45.3534588693599</v>
      </c>
      <c r="G281" s="58">
        <v>-85.1844108084528</v>
      </c>
      <c r="H281" s="58">
        <v>129.232490981035</v>
      </c>
      <c r="I281" s="58">
        <v>129.7465</v>
      </c>
      <c r="J281" s="108">
        <v>638.472195076196</v>
      </c>
      <c r="K281" s="109">
        <v>1.08363535995084</v>
      </c>
      <c r="L281" s="109">
        <v>4.16181248106243</v>
      </c>
      <c r="M281" s="109">
        <v>4.12679057009068</v>
      </c>
      <c r="N281" s="110">
        <v>0.5173235204864</v>
      </c>
      <c r="O281" s="10">
        <v>0</v>
      </c>
      <c r="P281" s="10">
        <v>8.8</v>
      </c>
      <c r="Q281" s="113">
        <v>-1.5975</v>
      </c>
      <c r="R281" s="110">
        <v>-0.64009950316892</v>
      </c>
      <c r="S281" s="58">
        <v>114.09975217973</v>
      </c>
      <c r="T281" s="58">
        <v>1144.06795092937</v>
      </c>
      <c r="U281" s="58">
        <v>105.293492992796</v>
      </c>
      <c r="V281" s="58">
        <v>-809.018756878747</v>
      </c>
      <c r="W281" s="58">
        <v>14.9081732197819</v>
      </c>
      <c r="X281" s="10"/>
      <c r="Y281" s="109">
        <f t="shared" si="73"/>
        <v>0.00143094036068181</v>
      </c>
      <c r="Z281" s="10"/>
      <c r="AA281" s="10"/>
      <c r="AB281" s="10"/>
      <c r="AC281" s="58">
        <f t="shared" si="66"/>
        <v>44.8999242806663</v>
      </c>
      <c r="AD281" s="10">
        <f t="shared" si="74"/>
        <v>6.5</v>
      </c>
      <c r="AE281" s="58">
        <f t="shared" si="67"/>
        <v>-84.8465757193337</v>
      </c>
      <c r="AF281" s="58">
        <f t="shared" si="61"/>
        <v>-0.514009018965368</v>
      </c>
      <c r="AG281" s="58">
        <f t="shared" si="62"/>
        <v>0</v>
      </c>
      <c r="AH281" s="58">
        <f t="shared" si="63"/>
        <v>1</v>
      </c>
      <c r="AI281" s="64">
        <f t="shared" si="64"/>
        <v>85.1844108084528</v>
      </c>
      <c r="AJ281" s="65"/>
      <c r="AL281" s="58">
        <f t="shared" si="68"/>
        <v>44.8999242806663</v>
      </c>
      <c r="AM281" s="58">
        <f t="shared" si="69"/>
        <v>-84.8465757193337</v>
      </c>
      <c r="AN281" s="58">
        <f t="shared" si="65"/>
        <v>84.8465757193336</v>
      </c>
      <c r="AO281" s="58">
        <f t="shared" si="60"/>
        <v>374.775677849437</v>
      </c>
      <c r="AP281" s="58">
        <f t="shared" si="70"/>
        <v>875.014257878225</v>
      </c>
      <c r="AQ281" s="58">
        <f t="shared" si="71"/>
        <v>129.7465</v>
      </c>
      <c r="AR281" s="58">
        <f t="shared" si="72"/>
        <v>0</v>
      </c>
    </row>
    <row r="282" spans="1:44">
      <c r="A282" s="35" t="s">
        <v>556</v>
      </c>
      <c r="B282" s="93">
        <v>3.79</v>
      </c>
      <c r="C282" s="58">
        <v>27.9829481080364</v>
      </c>
      <c r="D282" s="58">
        <v>-103.317051891964</v>
      </c>
      <c r="E282" s="58">
        <v>-103.317051891964</v>
      </c>
      <c r="F282" s="58">
        <v>27.9829481080364</v>
      </c>
      <c r="G282" s="58">
        <v>-100.243171636515</v>
      </c>
      <c r="H282" s="58">
        <v>126.943858547106</v>
      </c>
      <c r="I282" s="58">
        <v>129.987</v>
      </c>
      <c r="J282" s="108">
        <v>612.549247647341</v>
      </c>
      <c r="K282" s="109">
        <v>1.01542793032458</v>
      </c>
      <c r="L282" s="109">
        <v>4.12974455520838</v>
      </c>
      <c r="M282" s="109">
        <v>4.08380548653283</v>
      </c>
      <c r="N282" s="110">
        <v>0.5173235204864</v>
      </c>
      <c r="O282" s="10">
        <v>0</v>
      </c>
      <c r="P282" s="10">
        <v>8.8</v>
      </c>
      <c r="Q282" s="113">
        <v>-1.8</v>
      </c>
      <c r="R282" s="110">
        <v>-0.734347282776614</v>
      </c>
      <c r="S282" s="58">
        <v>104.201942352091</v>
      </c>
      <c r="T282" s="58">
        <v>1230.55402663499</v>
      </c>
      <c r="U282" s="58">
        <v>102.618747466186</v>
      </c>
      <c r="V282" s="58">
        <v>-976.850469448054</v>
      </c>
      <c r="W282" s="58">
        <v>-2.18253534604005</v>
      </c>
      <c r="X282" s="10"/>
      <c r="Y282" s="109">
        <f t="shared" si="73"/>
        <v>-0.00295398511769296</v>
      </c>
      <c r="Z282" s="10"/>
      <c r="AA282" s="10"/>
      <c r="AB282" s="10"/>
      <c r="AC282" s="58">
        <f t="shared" si="66"/>
        <v>27.7031186269561</v>
      </c>
      <c r="AD282" s="10">
        <f t="shared" si="74"/>
        <v>6.5</v>
      </c>
      <c r="AE282" s="58">
        <f t="shared" si="67"/>
        <v>-102.283881373044</v>
      </c>
      <c r="AF282" s="58">
        <f t="shared" si="61"/>
        <v>-3.04314145289371</v>
      </c>
      <c r="AG282" s="58">
        <f t="shared" si="62"/>
        <v>0</v>
      </c>
      <c r="AH282" s="58">
        <f t="shared" si="63"/>
        <v>1</v>
      </c>
      <c r="AI282" s="64">
        <f t="shared" si="64"/>
        <v>100.243171636515</v>
      </c>
      <c r="AJ282" s="65"/>
      <c r="AL282" s="58">
        <f t="shared" si="68"/>
        <v>27.7031186269561</v>
      </c>
      <c r="AM282" s="58">
        <f t="shared" si="69"/>
        <v>-102.283881373044</v>
      </c>
      <c r="AN282" s="58">
        <f t="shared" si="65"/>
        <v>102.283881373044</v>
      </c>
      <c r="AO282" s="58">
        <f t="shared" si="60"/>
        <v>353.960339946663</v>
      </c>
      <c r="AP282" s="58">
        <f t="shared" si="70"/>
        <v>854.198919975451</v>
      </c>
      <c r="AQ282" s="58">
        <f t="shared" si="71"/>
        <v>129.987</v>
      </c>
      <c r="AR282" s="58">
        <f t="shared" si="72"/>
        <v>0</v>
      </c>
    </row>
    <row r="283" spans="1:44">
      <c r="A283" s="35" t="s">
        <v>557</v>
      </c>
      <c r="B283" s="93">
        <v>3.46</v>
      </c>
      <c r="C283" s="58">
        <v>14.707127815255</v>
      </c>
      <c r="D283" s="58">
        <v>-115.233781275654</v>
      </c>
      <c r="E283" s="58">
        <v>-115.233781275654</v>
      </c>
      <c r="F283" s="58">
        <v>14.707127815255</v>
      </c>
      <c r="G283" s="58">
        <v>-98.0385904788992</v>
      </c>
      <c r="H283" s="58">
        <v>111.618261111213</v>
      </c>
      <c r="I283" s="58">
        <v>128.6415</v>
      </c>
      <c r="J283" s="108">
        <v>587.202686526353</v>
      </c>
      <c r="K283" s="109">
        <v>0.927642829869751</v>
      </c>
      <c r="L283" s="109">
        <v>4.08385992412461</v>
      </c>
      <c r="M283" s="109">
        <v>4.04159363619096</v>
      </c>
      <c r="N283" s="110">
        <v>0.5173235204864</v>
      </c>
      <c r="O283" s="10">
        <v>0</v>
      </c>
      <c r="P283" s="10">
        <v>8.8</v>
      </c>
      <c r="Q283" s="113">
        <v>-1.7955</v>
      </c>
      <c r="R283" s="110">
        <v>-0.72649330114264</v>
      </c>
      <c r="S283" s="58">
        <v>95.128950010088</v>
      </c>
      <c r="T283" s="58">
        <v>1185.18829738159</v>
      </c>
      <c r="U283" s="58">
        <v>102.549113674974</v>
      </c>
      <c r="V283" s="58">
        <v>-956.015970938851</v>
      </c>
      <c r="W283" s="58">
        <v>-2.72456462607657</v>
      </c>
      <c r="X283" s="10"/>
      <c r="Y283" s="109">
        <f t="shared" si="73"/>
        <v>-5.4437591779255e-5</v>
      </c>
      <c r="Z283" s="10"/>
      <c r="AA283" s="10"/>
      <c r="AB283" s="10"/>
      <c r="AC283" s="58">
        <f t="shared" si="66"/>
        <v>14.5600565371025</v>
      </c>
      <c r="AD283" s="10">
        <f t="shared" si="74"/>
        <v>6.5</v>
      </c>
      <c r="AE283" s="58">
        <f t="shared" si="67"/>
        <v>-114.081443462898</v>
      </c>
      <c r="AF283" s="58">
        <f t="shared" si="61"/>
        <v>-17.0232388887873</v>
      </c>
      <c r="AG283" s="58">
        <f t="shared" si="62"/>
        <v>1</v>
      </c>
      <c r="AH283" s="58">
        <f t="shared" si="63"/>
        <v>1</v>
      </c>
      <c r="AI283" s="64">
        <f t="shared" si="64"/>
        <v>98.0385904788992</v>
      </c>
      <c r="AJ283" s="65"/>
      <c r="AL283" s="58">
        <f t="shared" si="68"/>
        <v>14.5600565371025</v>
      </c>
      <c r="AM283" s="58">
        <f t="shared" si="69"/>
        <v>-114.081443462898</v>
      </c>
      <c r="AN283" s="58">
        <f t="shared" si="65"/>
        <v>114.081443462898</v>
      </c>
      <c r="AO283" s="58">
        <f t="shared" si="60"/>
        <v>331.06434501306</v>
      </c>
      <c r="AP283" s="58">
        <f t="shared" si="70"/>
        <v>831.302925041848</v>
      </c>
      <c r="AQ283" s="58">
        <f t="shared" si="71"/>
        <v>128.6415</v>
      </c>
      <c r="AR283" s="58">
        <f t="shared" si="72"/>
        <v>0</v>
      </c>
    </row>
    <row r="284" spans="1:44">
      <c r="A284" s="35" t="s">
        <v>558</v>
      </c>
      <c r="B284" s="93">
        <v>3.19</v>
      </c>
      <c r="C284" s="58">
        <v>5.56984177973577</v>
      </c>
      <c r="D284" s="58">
        <v>-124.758441048547</v>
      </c>
      <c r="E284" s="58">
        <v>-124.758441048547</v>
      </c>
      <c r="F284" s="58">
        <v>5.56984177973577</v>
      </c>
      <c r="G284" s="58">
        <v>-95.2865049980138</v>
      </c>
      <c r="H284" s="58">
        <v>99.847783309972</v>
      </c>
      <c r="I284" s="58">
        <v>129.025</v>
      </c>
      <c r="J284" s="108">
        <v>562.572479793957</v>
      </c>
      <c r="K284" s="109">
        <v>0.854727011979825</v>
      </c>
      <c r="L284" s="109">
        <v>4.04183344443799</v>
      </c>
      <c r="M284" s="109">
        <v>4.00039782221921</v>
      </c>
      <c r="N284" s="110">
        <v>0.5173235204864</v>
      </c>
      <c r="O284" s="10">
        <v>0</v>
      </c>
      <c r="P284" s="10">
        <v>8.8</v>
      </c>
      <c r="Q284" s="113">
        <v>-1.782</v>
      </c>
      <c r="R284" s="110">
        <v>-0.714712328691678</v>
      </c>
      <c r="S284" s="58">
        <v>87.7055926393586</v>
      </c>
      <c r="T284" s="58">
        <v>1149.94202470607</v>
      </c>
      <c r="U284" s="58">
        <v>102.612403036385</v>
      </c>
      <c r="V284" s="58">
        <v>-928.606115619637</v>
      </c>
      <c r="W284" s="58">
        <v>-0.0268576898129663</v>
      </c>
      <c r="X284" s="10"/>
      <c r="Y284" s="109">
        <f t="shared" si="73"/>
        <v>-0.000239808247027185</v>
      </c>
      <c r="Z284" s="10"/>
      <c r="AA284" s="10"/>
      <c r="AB284" s="10"/>
      <c r="AC284" s="58">
        <f t="shared" si="66"/>
        <v>5.51414336193841</v>
      </c>
      <c r="AD284" s="10">
        <f t="shared" si="74"/>
        <v>6.5</v>
      </c>
      <c r="AE284" s="58">
        <f t="shared" si="67"/>
        <v>-123.510856638062</v>
      </c>
      <c r="AF284" s="58">
        <f t="shared" si="61"/>
        <v>-29.177216690028</v>
      </c>
      <c r="AG284" s="58">
        <f t="shared" si="62"/>
        <v>1</v>
      </c>
      <c r="AH284" s="58">
        <f t="shared" si="63"/>
        <v>1</v>
      </c>
      <c r="AI284" s="64">
        <f t="shared" si="64"/>
        <v>95.2865049980138</v>
      </c>
      <c r="AJ284" s="65"/>
      <c r="AL284" s="58">
        <f t="shared" si="68"/>
        <v>5.51414336193841</v>
      </c>
      <c r="AM284" s="58">
        <f t="shared" si="69"/>
        <v>-123.510856638062</v>
      </c>
      <c r="AN284" s="58">
        <f t="shared" si="65"/>
        <v>123.510856638061</v>
      </c>
      <c r="AO284" s="58">
        <f t="shared" si="60"/>
        <v>306.536642429094</v>
      </c>
      <c r="AP284" s="58">
        <f t="shared" si="70"/>
        <v>806.775222457883</v>
      </c>
      <c r="AQ284" s="58">
        <f t="shared" si="71"/>
        <v>129.025</v>
      </c>
      <c r="AR284" s="58">
        <f t="shared" si="72"/>
        <v>0</v>
      </c>
    </row>
    <row r="285" spans="1:44">
      <c r="A285" s="35" t="s">
        <v>559</v>
      </c>
      <c r="B285" s="93">
        <v>2.98</v>
      </c>
      <c r="C285" s="58">
        <v>0</v>
      </c>
      <c r="D285" s="58">
        <v>-134.792929292929</v>
      </c>
      <c r="E285" s="58">
        <v>-134.792929292929</v>
      </c>
      <c r="F285" s="58">
        <v>0</v>
      </c>
      <c r="G285" s="58">
        <v>-95.2593760184047</v>
      </c>
      <c r="H285" s="58">
        <v>94.3067822582207</v>
      </c>
      <c r="I285" s="58">
        <v>133.445</v>
      </c>
      <c r="J285" s="108">
        <v>537.959455953346</v>
      </c>
      <c r="K285" s="109">
        <v>0.80642398995778</v>
      </c>
      <c r="L285" s="109">
        <v>4.00296333517319</v>
      </c>
      <c r="M285" s="109">
        <v>3.95905238535993</v>
      </c>
      <c r="N285" s="110">
        <v>0.5173235204864</v>
      </c>
      <c r="O285" s="10">
        <v>0</v>
      </c>
      <c r="P285" s="10">
        <v>8.8</v>
      </c>
      <c r="Q285" s="113">
        <v>-1.8</v>
      </c>
      <c r="R285" s="110">
        <v>-0.718639319508665</v>
      </c>
      <c r="S285" s="58">
        <v>82.4817485636601</v>
      </c>
      <c r="T285" s="58">
        <v>1154.91460447014</v>
      </c>
      <c r="U285" s="58">
        <v>102.280871589619</v>
      </c>
      <c r="V285" s="58">
        <v>-931.350843397318</v>
      </c>
      <c r="W285" s="58">
        <v>-2.06741513557191</v>
      </c>
      <c r="X285" s="10"/>
      <c r="Y285" s="109">
        <f t="shared" si="73"/>
        <v>-0.00256551295397678</v>
      </c>
      <c r="Z285" s="10"/>
      <c r="AA285" s="10"/>
      <c r="AB285" s="10"/>
      <c r="AC285" s="58">
        <f t="shared" si="66"/>
        <v>0</v>
      </c>
      <c r="AD285" s="10">
        <f t="shared" si="74"/>
        <v>6.5</v>
      </c>
      <c r="AE285" s="58">
        <f t="shared" si="67"/>
        <v>-133.445</v>
      </c>
      <c r="AF285" s="58">
        <f t="shared" si="61"/>
        <v>-39.1382177417793</v>
      </c>
      <c r="AG285" s="58">
        <f t="shared" si="62"/>
        <v>1</v>
      </c>
      <c r="AH285" s="58">
        <f t="shared" si="63"/>
        <v>1</v>
      </c>
      <c r="AI285" s="64">
        <f t="shared" si="64"/>
        <v>95.2593760184047</v>
      </c>
      <c r="AJ285" s="65"/>
      <c r="AL285" s="58">
        <f t="shared" si="68"/>
        <v>0</v>
      </c>
      <c r="AM285" s="58">
        <f t="shared" si="69"/>
        <v>-133.445</v>
      </c>
      <c r="AN285" s="58">
        <f t="shared" si="65"/>
        <v>133.445</v>
      </c>
      <c r="AO285" s="58">
        <f t="shared" ref="AO285:AO348" si="75">MAX(0,MIN($AP$2,AO284*$AO$1+IF(AM285&gt;0,AM285*$AP$1,AM285/$AP$1)/6))</f>
        <v>280.291922179912</v>
      </c>
      <c r="AP285" s="58">
        <f t="shared" si="70"/>
        <v>780.5305022087</v>
      </c>
      <c r="AQ285" s="58">
        <f t="shared" si="71"/>
        <v>133.445</v>
      </c>
      <c r="AR285" s="58">
        <f t="shared" si="72"/>
        <v>0</v>
      </c>
    </row>
    <row r="286" spans="1:44">
      <c r="A286" s="35" t="s">
        <v>560</v>
      </c>
      <c r="B286" s="93">
        <v>2.77</v>
      </c>
      <c r="C286" s="58">
        <v>0</v>
      </c>
      <c r="D286" s="58">
        <v>-140.800505050505</v>
      </c>
      <c r="E286" s="58">
        <v>-140.800505050505</v>
      </c>
      <c r="F286" s="58">
        <v>0</v>
      </c>
      <c r="G286" s="58">
        <v>-93.1710779016654</v>
      </c>
      <c r="H286" s="58">
        <v>92.2393671226487</v>
      </c>
      <c r="I286" s="58">
        <v>139.3925</v>
      </c>
      <c r="J286" s="108">
        <v>513.891951839617</v>
      </c>
      <c r="K286" s="109">
        <v>0.806816501420538</v>
      </c>
      <c r="L286" s="109">
        <v>3.95803876603907</v>
      </c>
      <c r="M286" s="109">
        <v>3.91844684069231</v>
      </c>
      <c r="N286" s="110">
        <v>0.5173235204864</v>
      </c>
      <c r="O286" s="10">
        <v>0</v>
      </c>
      <c r="P286" s="10">
        <v>8.8</v>
      </c>
      <c r="Q286" s="113">
        <v>-1.7955</v>
      </c>
      <c r="R286" s="110">
        <v>-0.710785337874691</v>
      </c>
      <c r="S286" s="58">
        <v>82.4817485636601</v>
      </c>
      <c r="T286" s="58">
        <v>1129.59629886793</v>
      </c>
      <c r="U286" s="58">
        <v>102.231112549678</v>
      </c>
      <c r="V286" s="58">
        <v>-911.376933870209</v>
      </c>
      <c r="W286" s="58">
        <v>-3.17769090713078</v>
      </c>
      <c r="X286" s="10"/>
      <c r="Y286" s="109">
        <f t="shared" si="73"/>
        <v>0.00101361932086075</v>
      </c>
      <c r="Z286" s="10"/>
      <c r="AA286" s="10"/>
      <c r="AB286" s="10"/>
      <c r="AC286" s="58">
        <f t="shared" si="66"/>
        <v>0</v>
      </c>
      <c r="AD286" s="10">
        <f t="shared" si="74"/>
        <v>6.5</v>
      </c>
      <c r="AE286" s="58">
        <f t="shared" si="67"/>
        <v>-139.3925</v>
      </c>
      <c r="AF286" s="58">
        <f t="shared" si="61"/>
        <v>-47.1531328773513</v>
      </c>
      <c r="AG286" s="58">
        <f t="shared" si="62"/>
        <v>1</v>
      </c>
      <c r="AH286" s="58">
        <f t="shared" si="63"/>
        <v>1</v>
      </c>
      <c r="AI286" s="64">
        <f t="shared" si="64"/>
        <v>93.1710779016654</v>
      </c>
      <c r="AJ286" s="65"/>
      <c r="AL286" s="58">
        <f t="shared" si="68"/>
        <v>0</v>
      </c>
      <c r="AM286" s="58">
        <f t="shared" si="69"/>
        <v>-139.3925</v>
      </c>
      <c r="AN286" s="58">
        <f t="shared" si="65"/>
        <v>139.3925</v>
      </c>
      <c r="AO286" s="58">
        <f t="shared" si="75"/>
        <v>253.077036643086</v>
      </c>
      <c r="AP286" s="58">
        <f t="shared" si="70"/>
        <v>753.315616671875</v>
      </c>
      <c r="AQ286" s="58">
        <f t="shared" si="71"/>
        <v>139.3925</v>
      </c>
      <c r="AR286" s="58">
        <f t="shared" si="72"/>
        <v>0</v>
      </c>
    </row>
    <row r="287" spans="1:44">
      <c r="A287" s="35" t="s">
        <v>561</v>
      </c>
      <c r="B287" s="93">
        <v>2.52</v>
      </c>
      <c r="C287" s="58">
        <v>0</v>
      </c>
      <c r="D287" s="58">
        <v>-146.210606060606</v>
      </c>
      <c r="E287" s="58">
        <v>-146.210606060606</v>
      </c>
      <c r="F287" s="58">
        <v>0</v>
      </c>
      <c r="G287" s="58">
        <v>-89.9612891065838</v>
      </c>
      <c r="H287" s="58">
        <v>89.061676215518</v>
      </c>
      <c r="I287" s="58">
        <v>144.7485</v>
      </c>
      <c r="J287" s="108">
        <v>490.657149774872</v>
      </c>
      <c r="K287" s="109">
        <v>0.805209297802028</v>
      </c>
      <c r="L287" s="109">
        <v>3.9182604381105</v>
      </c>
      <c r="M287" s="109">
        <v>3.87907674318731</v>
      </c>
      <c r="N287" s="110">
        <v>0.5173235204864</v>
      </c>
      <c r="O287" s="10">
        <v>0</v>
      </c>
      <c r="P287" s="10">
        <v>8.8</v>
      </c>
      <c r="Q287" s="113">
        <v>-1.773</v>
      </c>
      <c r="R287" s="110">
        <v>-0.695077374606742</v>
      </c>
      <c r="S287" s="58">
        <v>82.4817485636601</v>
      </c>
      <c r="T287" s="58">
        <v>1090.68115884026</v>
      </c>
      <c r="U287" s="58">
        <v>102.435166594337</v>
      </c>
      <c r="V287" s="58">
        <v>-878.226610035669</v>
      </c>
      <c r="W287" s="58">
        <v>0.596320549153912</v>
      </c>
      <c r="X287" s="10"/>
      <c r="Y287" s="109">
        <f t="shared" si="73"/>
        <v>0.000186402581808132</v>
      </c>
      <c r="Z287" s="10"/>
      <c r="AA287" s="10"/>
      <c r="AB287" s="10"/>
      <c r="AC287" s="58">
        <f t="shared" si="66"/>
        <v>0</v>
      </c>
      <c r="AD287" s="10">
        <f t="shared" si="74"/>
        <v>6.5</v>
      </c>
      <c r="AE287" s="58">
        <f t="shared" si="67"/>
        <v>-144.7485</v>
      </c>
      <c r="AF287" s="58">
        <f t="shared" si="61"/>
        <v>-55.686823784482</v>
      </c>
      <c r="AG287" s="58">
        <f t="shared" si="62"/>
        <v>1</v>
      </c>
      <c r="AH287" s="58">
        <f t="shared" si="63"/>
        <v>1</v>
      </c>
      <c r="AI287" s="64">
        <f t="shared" si="64"/>
        <v>89.9612891065838</v>
      </c>
      <c r="AJ287" s="65"/>
      <c r="AL287" s="58">
        <f t="shared" si="68"/>
        <v>0</v>
      </c>
      <c r="AM287" s="58">
        <f t="shared" si="69"/>
        <v>-144.7485</v>
      </c>
      <c r="AN287" s="58">
        <f t="shared" si="65"/>
        <v>144.7485</v>
      </c>
      <c r="AO287" s="58">
        <f t="shared" si="75"/>
        <v>225.006373682093</v>
      </c>
      <c r="AP287" s="58">
        <f t="shared" si="70"/>
        <v>725.244953710881</v>
      </c>
      <c r="AQ287" s="58">
        <f t="shared" si="71"/>
        <v>144.7485</v>
      </c>
      <c r="AR287" s="58">
        <f t="shared" si="72"/>
        <v>0</v>
      </c>
    </row>
    <row r="288" spans="1:44">
      <c r="A288" s="35" t="s">
        <v>562</v>
      </c>
      <c r="B288" s="93">
        <v>2.26</v>
      </c>
      <c r="C288" s="58">
        <v>0</v>
      </c>
      <c r="D288" s="58">
        <v>-152.75</v>
      </c>
      <c r="E288" s="58">
        <v>-152.75</v>
      </c>
      <c r="F288" s="58">
        <v>0</v>
      </c>
      <c r="G288" s="58">
        <v>-90.5636330956282</v>
      </c>
      <c r="H288" s="58">
        <v>89.6579967646719</v>
      </c>
      <c r="I288" s="58">
        <v>151.2225</v>
      </c>
      <c r="J288" s="108">
        <v>467.27709732983</v>
      </c>
      <c r="K288" s="109">
        <v>0.808650066166884</v>
      </c>
      <c r="L288" s="109">
        <v>3.88034390876586</v>
      </c>
      <c r="M288" s="109">
        <v>3.8392885448773</v>
      </c>
      <c r="N288" s="110">
        <v>0.5173235204864</v>
      </c>
      <c r="O288" s="10">
        <v>0</v>
      </c>
      <c r="P288" s="10">
        <v>8.8</v>
      </c>
      <c r="Q288" s="113">
        <v>-1.8</v>
      </c>
      <c r="R288" s="110">
        <v>-0.702931356240716</v>
      </c>
      <c r="S288" s="58">
        <v>82.4817485636601</v>
      </c>
      <c r="T288" s="58">
        <v>1097.98391368644</v>
      </c>
      <c r="U288" s="58">
        <v>101.999309731879</v>
      </c>
      <c r="V288" s="58">
        <v>-887.884764452712</v>
      </c>
      <c r="W288" s="58">
        <v>-2.53189301027871</v>
      </c>
      <c r="X288" s="10"/>
      <c r="Y288" s="109">
        <f t="shared" si="73"/>
        <v>-0.00126716557854634</v>
      </c>
      <c r="Z288" s="10"/>
      <c r="AA288" s="10"/>
      <c r="AB288" s="10"/>
      <c r="AC288" s="58">
        <f t="shared" si="66"/>
        <v>0</v>
      </c>
      <c r="AD288" s="10">
        <f t="shared" si="74"/>
        <v>6.5</v>
      </c>
      <c r="AE288" s="58">
        <f t="shared" si="67"/>
        <v>-151.2225</v>
      </c>
      <c r="AF288" s="58">
        <f t="shared" si="61"/>
        <v>-61.5645032353281</v>
      </c>
      <c r="AG288" s="58">
        <f t="shared" si="62"/>
        <v>1</v>
      </c>
      <c r="AH288" s="58">
        <f t="shared" si="63"/>
        <v>1</v>
      </c>
      <c r="AI288" s="64">
        <f t="shared" si="64"/>
        <v>90.5636330956282</v>
      </c>
      <c r="AJ288" s="65"/>
      <c r="AL288" s="58">
        <f t="shared" si="68"/>
        <v>0</v>
      </c>
      <c r="AM288" s="58">
        <f t="shared" si="69"/>
        <v>-151.2225</v>
      </c>
      <c r="AN288" s="58">
        <f t="shared" si="65"/>
        <v>151.2225</v>
      </c>
      <c r="AO288" s="58">
        <f t="shared" si="75"/>
        <v>195.877175147016</v>
      </c>
      <c r="AP288" s="58">
        <f t="shared" si="70"/>
        <v>696.115755175804</v>
      </c>
      <c r="AQ288" s="58">
        <f t="shared" si="71"/>
        <v>151.2225</v>
      </c>
      <c r="AR288" s="58">
        <f t="shared" si="72"/>
        <v>0</v>
      </c>
    </row>
    <row r="289" spans="1:44">
      <c r="A289" s="35" t="s">
        <v>563</v>
      </c>
      <c r="B289" s="93">
        <v>2.08</v>
      </c>
      <c r="C289" s="58">
        <v>0</v>
      </c>
      <c r="D289" s="58">
        <v>-156.177272727273</v>
      </c>
      <c r="E289" s="58">
        <v>-156.177272727273</v>
      </c>
      <c r="F289" s="58">
        <v>0</v>
      </c>
      <c r="G289" s="58">
        <v>-88.0061654084779</v>
      </c>
      <c r="H289" s="58">
        <v>87.1261037543932</v>
      </c>
      <c r="I289" s="58">
        <v>154.6155</v>
      </c>
      <c r="J289" s="108">
        <v>444.561912924504</v>
      </c>
      <c r="K289" s="109">
        <v>0.807918671356874</v>
      </c>
      <c r="L289" s="109">
        <v>3.83826680834096</v>
      </c>
      <c r="M289" s="109">
        <v>3.80046271325717</v>
      </c>
      <c r="N289" s="110">
        <v>0.5173235204864</v>
      </c>
      <c r="O289" s="10">
        <v>0</v>
      </c>
      <c r="P289" s="10">
        <v>8.8</v>
      </c>
      <c r="Q289" s="113">
        <v>-1.7865</v>
      </c>
      <c r="R289" s="110">
        <v>-0.691150383789754</v>
      </c>
      <c r="S289" s="58">
        <v>82.4817485636601</v>
      </c>
      <c r="T289" s="58">
        <v>1066.97744581099</v>
      </c>
      <c r="U289" s="58">
        <v>102.091647944136</v>
      </c>
      <c r="V289" s="58">
        <v>-862.031000387362</v>
      </c>
      <c r="W289" s="58">
        <v>-4.72525917725584</v>
      </c>
      <c r="X289" s="10"/>
      <c r="Y289" s="109">
        <f t="shared" si="73"/>
        <v>0.00102173653633963</v>
      </c>
      <c r="Z289" s="10"/>
      <c r="AA289" s="10"/>
      <c r="AB289" s="10"/>
      <c r="AC289" s="58">
        <f t="shared" si="66"/>
        <v>0</v>
      </c>
      <c r="AD289" s="10">
        <f t="shared" si="74"/>
        <v>6.5</v>
      </c>
      <c r="AE289" s="58">
        <f t="shared" si="67"/>
        <v>-154.6155</v>
      </c>
      <c r="AF289" s="58">
        <f t="shared" si="61"/>
        <v>-67.4893962456068</v>
      </c>
      <c r="AG289" s="58">
        <f t="shared" si="62"/>
        <v>1</v>
      </c>
      <c r="AH289" s="58">
        <f t="shared" si="63"/>
        <v>1</v>
      </c>
      <c r="AI289" s="64">
        <f t="shared" si="64"/>
        <v>88.0061654084779</v>
      </c>
      <c r="AJ289" s="65"/>
      <c r="AL289" s="58">
        <f t="shared" si="68"/>
        <v>0</v>
      </c>
      <c r="AM289" s="58">
        <f t="shared" si="69"/>
        <v>-154.6155</v>
      </c>
      <c r="AN289" s="58">
        <f t="shared" si="65"/>
        <v>154.6155</v>
      </c>
      <c r="AO289" s="58">
        <f t="shared" si="75"/>
        <v>166.265289271281</v>
      </c>
      <c r="AP289" s="58">
        <f t="shared" si="70"/>
        <v>666.503869300069</v>
      </c>
      <c r="AQ289" s="58">
        <f t="shared" si="71"/>
        <v>154.6155</v>
      </c>
      <c r="AR289" s="58">
        <f t="shared" si="72"/>
        <v>0</v>
      </c>
    </row>
    <row r="290" spans="1:44">
      <c r="A290" s="35" t="s">
        <v>564</v>
      </c>
      <c r="B290" s="93">
        <v>2.07</v>
      </c>
      <c r="C290" s="58">
        <v>0</v>
      </c>
      <c r="D290" s="58">
        <v>-157.75303030303</v>
      </c>
      <c r="E290" s="58">
        <v>-157.75303030303</v>
      </c>
      <c r="F290" s="58">
        <v>0</v>
      </c>
      <c r="G290" s="58">
        <v>-83.2331763405428</v>
      </c>
      <c r="H290" s="58">
        <v>82.4008445771373</v>
      </c>
      <c r="I290" s="58">
        <v>156.1755</v>
      </c>
      <c r="J290" s="108">
        <v>423.079277756035</v>
      </c>
      <c r="K290" s="109">
        <v>0.80333363826894</v>
      </c>
      <c r="L290" s="109">
        <v>3.80001464122095</v>
      </c>
      <c r="M290" s="109">
        <v>3.7635866972362</v>
      </c>
      <c r="N290" s="110">
        <v>0.5173235204864</v>
      </c>
      <c r="O290" s="10">
        <v>0</v>
      </c>
      <c r="P290" s="10">
        <v>8.8</v>
      </c>
      <c r="Q290" s="113">
        <v>-1.737</v>
      </c>
      <c r="R290" s="110">
        <v>-0.663661448070844</v>
      </c>
      <c r="S290" s="58">
        <v>82.4817485636601</v>
      </c>
      <c r="T290" s="58">
        <v>1009.11023092948</v>
      </c>
      <c r="U290" s="58">
        <v>102.674336831451</v>
      </c>
      <c r="V290" s="58">
        <v>-810.652193226994</v>
      </c>
      <c r="W290" s="58">
        <v>2.30667953047004</v>
      </c>
      <c r="X290" s="10"/>
      <c r="Y290" s="109">
        <f t="shared" si="73"/>
        <v>0.000448072036216551</v>
      </c>
      <c r="Z290" s="10"/>
      <c r="AA290" s="10"/>
      <c r="AB290" s="10"/>
      <c r="AC290" s="58">
        <f t="shared" si="66"/>
        <v>0</v>
      </c>
      <c r="AD290" s="10">
        <f t="shared" si="74"/>
        <v>6.5</v>
      </c>
      <c r="AE290" s="58">
        <f t="shared" si="67"/>
        <v>-156.1755</v>
      </c>
      <c r="AF290" s="58">
        <f t="shared" si="61"/>
        <v>-73.7746554228627</v>
      </c>
      <c r="AG290" s="58">
        <f t="shared" si="62"/>
        <v>1</v>
      </c>
      <c r="AH290" s="58">
        <f t="shared" si="63"/>
        <v>1</v>
      </c>
      <c r="AI290" s="64">
        <f t="shared" si="64"/>
        <v>83.2331763405428</v>
      </c>
      <c r="AJ290" s="65"/>
      <c r="AL290" s="58">
        <f t="shared" si="68"/>
        <v>0</v>
      </c>
      <c r="AM290" s="58">
        <f t="shared" si="69"/>
        <v>-156.1755</v>
      </c>
      <c r="AN290" s="58">
        <f t="shared" si="65"/>
        <v>156.1755</v>
      </c>
      <c r="AO290" s="58">
        <f t="shared" si="75"/>
        <v>136.512573936035</v>
      </c>
      <c r="AP290" s="58">
        <f t="shared" si="70"/>
        <v>636.751153964824</v>
      </c>
      <c r="AQ290" s="58">
        <f t="shared" si="71"/>
        <v>156.1755</v>
      </c>
      <c r="AR290" s="58">
        <f t="shared" si="72"/>
        <v>0</v>
      </c>
    </row>
    <row r="291" spans="1:44">
      <c r="A291" s="35" t="s">
        <v>565</v>
      </c>
      <c r="B291" s="93">
        <v>2.2</v>
      </c>
      <c r="C291" s="58">
        <v>0</v>
      </c>
      <c r="D291" s="58">
        <v>-158.357070707071</v>
      </c>
      <c r="E291" s="58">
        <v>-158.357070707071</v>
      </c>
      <c r="F291" s="58">
        <v>0</v>
      </c>
      <c r="G291" s="58">
        <v>-85.5631556642499</v>
      </c>
      <c r="H291" s="58">
        <v>84.7075241076074</v>
      </c>
      <c r="I291" s="58">
        <v>156.7735</v>
      </c>
      <c r="J291" s="108">
        <v>401.007315777758</v>
      </c>
      <c r="K291" s="109">
        <v>0.809485859950023</v>
      </c>
      <c r="L291" s="109">
        <v>3.76301505171953</v>
      </c>
      <c r="M291" s="109">
        <v>3.72553651470431</v>
      </c>
      <c r="N291" s="110">
        <v>0.5173235204864</v>
      </c>
      <c r="O291" s="10">
        <v>0</v>
      </c>
      <c r="P291" s="10">
        <v>8.8</v>
      </c>
      <c r="Q291" s="113">
        <v>-1.791</v>
      </c>
      <c r="R291" s="110">
        <v>-0.68329640215578</v>
      </c>
      <c r="S291" s="58">
        <v>82.4817485636601</v>
      </c>
      <c r="T291" s="58">
        <v>1037.35865393556</v>
      </c>
      <c r="U291" s="58">
        <v>101.893995490857</v>
      </c>
      <c r="V291" s="58">
        <v>-839.727162057626</v>
      </c>
      <c r="W291" s="58">
        <v>-3.52711365837913</v>
      </c>
      <c r="X291" s="10"/>
      <c r="Y291" s="109">
        <f t="shared" si="73"/>
        <v>0.000571645516669328</v>
      </c>
      <c r="Z291" s="10"/>
      <c r="AA291" s="10"/>
      <c r="AB291" s="10"/>
      <c r="AC291" s="58">
        <f t="shared" si="66"/>
        <v>0</v>
      </c>
      <c r="AD291" s="10">
        <f t="shared" si="74"/>
        <v>6.5</v>
      </c>
      <c r="AE291" s="58">
        <f t="shared" si="67"/>
        <v>-156.7735</v>
      </c>
      <c r="AF291" s="58">
        <f t="shared" si="61"/>
        <v>-72.0659758923927</v>
      </c>
      <c r="AG291" s="58">
        <f t="shared" si="62"/>
        <v>1</v>
      </c>
      <c r="AH291" s="58">
        <f t="shared" si="63"/>
        <v>1</v>
      </c>
      <c r="AI291" s="64">
        <f t="shared" si="64"/>
        <v>85.5631556642499</v>
      </c>
      <c r="AJ291" s="65"/>
      <c r="AL291" s="58">
        <f t="shared" si="68"/>
        <v>0</v>
      </c>
      <c r="AM291" s="58">
        <f t="shared" si="69"/>
        <v>-156.7735</v>
      </c>
      <c r="AN291" s="58">
        <f t="shared" si="65"/>
        <v>156.7735</v>
      </c>
      <c r="AO291" s="58">
        <f t="shared" si="75"/>
        <v>106.797881436726</v>
      </c>
      <c r="AP291" s="58">
        <f t="shared" si="70"/>
        <v>607.036461465514</v>
      </c>
      <c r="AQ291" s="58">
        <f t="shared" si="71"/>
        <v>156.7735</v>
      </c>
      <c r="AR291" s="58">
        <f t="shared" si="72"/>
        <v>0</v>
      </c>
    </row>
    <row r="292" spans="1:44">
      <c r="A292" s="35" t="s">
        <v>566</v>
      </c>
      <c r="B292" s="93">
        <v>2.82</v>
      </c>
      <c r="C292" s="58">
        <v>0</v>
      </c>
      <c r="D292" s="58">
        <v>-158.869191919192</v>
      </c>
      <c r="E292" s="58">
        <v>-158.869191919192</v>
      </c>
      <c r="F292" s="58">
        <v>0</v>
      </c>
      <c r="G292" s="58">
        <v>-82.00041459518</v>
      </c>
      <c r="H292" s="58">
        <v>81.1804104492282</v>
      </c>
      <c r="I292" s="58">
        <v>157.2805</v>
      </c>
      <c r="J292" s="108">
        <v>379.857071162528</v>
      </c>
      <c r="K292" s="109">
        <v>0.806704323354065</v>
      </c>
      <c r="L292" s="109">
        <v>3.72163804103943</v>
      </c>
      <c r="M292" s="109">
        <v>3.6889171539697</v>
      </c>
      <c r="N292" s="110">
        <v>0.5173235204864</v>
      </c>
      <c r="O292" s="10">
        <v>0</v>
      </c>
      <c r="P292" s="10">
        <v>8.8</v>
      </c>
      <c r="Q292" s="113">
        <v>-1.7595</v>
      </c>
      <c r="R292" s="110">
        <v>-0.663661448070844</v>
      </c>
      <c r="S292" s="58">
        <v>82.4817485636601</v>
      </c>
      <c r="T292" s="58">
        <v>994.16435785053</v>
      </c>
      <c r="U292" s="58">
        <v>102.245328524735</v>
      </c>
      <c r="V292" s="58">
        <v>-801.99668560254</v>
      </c>
      <c r="W292" s="58">
        <v>1.19659907579898</v>
      </c>
      <c r="X292" s="10"/>
      <c r="Y292" s="109">
        <f t="shared" si="73"/>
        <v>0.00389847366488461</v>
      </c>
      <c r="Z292" s="10"/>
      <c r="AA292" s="10"/>
      <c r="AB292" s="10"/>
      <c r="AC292" s="58">
        <f t="shared" si="66"/>
        <v>0</v>
      </c>
      <c r="AD292" s="10">
        <f t="shared" si="74"/>
        <v>6.5</v>
      </c>
      <c r="AE292" s="58">
        <f t="shared" si="67"/>
        <v>-157.2805</v>
      </c>
      <c r="AF292" s="58">
        <f t="shared" si="61"/>
        <v>-76.1000895507718</v>
      </c>
      <c r="AG292" s="58">
        <f t="shared" si="62"/>
        <v>1</v>
      </c>
      <c r="AH292" s="58">
        <f t="shared" si="63"/>
        <v>1</v>
      </c>
      <c r="AI292" s="64">
        <f t="shared" si="64"/>
        <v>82.00041459518</v>
      </c>
      <c r="AJ292" s="65" t="s">
        <v>567</v>
      </c>
      <c r="AL292" s="58">
        <f t="shared" si="68"/>
        <v>0</v>
      </c>
      <c r="AM292" s="58">
        <f t="shared" si="69"/>
        <v>-157.2805</v>
      </c>
      <c r="AN292" s="58">
        <f t="shared" si="65"/>
        <v>157.2805</v>
      </c>
      <c r="AO292" s="58">
        <f t="shared" si="75"/>
        <v>77.1378735110235</v>
      </c>
      <c r="AP292" s="58">
        <f t="shared" si="70"/>
        <v>577.376453539812</v>
      </c>
      <c r="AQ292" s="58">
        <f t="shared" si="71"/>
        <v>157.2805</v>
      </c>
      <c r="AR292" s="58">
        <f t="shared" si="72"/>
        <v>0</v>
      </c>
    </row>
    <row r="293" spans="1:44">
      <c r="A293" s="35" t="s">
        <v>568</v>
      </c>
      <c r="B293" s="93">
        <v>3.55</v>
      </c>
      <c r="C293" s="58">
        <v>18.0899096976835</v>
      </c>
      <c r="D293" s="58">
        <v>-141.232312524539</v>
      </c>
      <c r="E293" s="58">
        <v>-141.232312524539</v>
      </c>
      <c r="F293" s="58">
        <v>18.0899096976835</v>
      </c>
      <c r="G293" s="58">
        <v>-83.2091005303305</v>
      </c>
      <c r="H293" s="58">
        <v>100.286020125734</v>
      </c>
      <c r="I293" s="58">
        <v>157.729</v>
      </c>
      <c r="J293" s="108">
        <v>358.404632587723</v>
      </c>
      <c r="K293" s="109">
        <v>0.95954869273673</v>
      </c>
      <c r="L293" s="109">
        <v>3.68993674955117</v>
      </c>
      <c r="M293" s="109">
        <v>3.65161277490115</v>
      </c>
      <c r="N293" s="110">
        <v>0.5173235204864</v>
      </c>
      <c r="O293" s="10">
        <v>0</v>
      </c>
      <c r="P293" s="10">
        <v>8.8</v>
      </c>
      <c r="Q293" s="113">
        <v>-1.7955</v>
      </c>
      <c r="R293" s="110">
        <v>-0.675442420521805</v>
      </c>
      <c r="S293" s="58">
        <v>97.6034024669978</v>
      </c>
      <c r="T293" s="58">
        <v>1037.86351364406</v>
      </c>
      <c r="U293" s="58">
        <v>101.718029742319</v>
      </c>
      <c r="V293" s="58">
        <v>-818.036888259862</v>
      </c>
      <c r="W293" s="58">
        <v>-1.24728193757511</v>
      </c>
      <c r="X293" s="10"/>
      <c r="Y293" s="109">
        <f t="shared" si="73"/>
        <v>-0.00101959558147335</v>
      </c>
      <c r="Z293" s="10"/>
      <c r="AA293" s="10"/>
      <c r="AB293" s="10"/>
      <c r="AC293" s="58">
        <f t="shared" si="66"/>
        <v>17.9090106007067</v>
      </c>
      <c r="AD293" s="10">
        <f t="shared" si="74"/>
        <v>6.5</v>
      </c>
      <c r="AE293" s="58">
        <f t="shared" si="67"/>
        <v>-139.819989399293</v>
      </c>
      <c r="AF293" s="58">
        <f t="shared" si="61"/>
        <v>-57.4429798742661</v>
      </c>
      <c r="AG293" s="58">
        <f t="shared" si="62"/>
        <v>1</v>
      </c>
      <c r="AH293" s="58">
        <f t="shared" si="63"/>
        <v>1</v>
      </c>
      <c r="AI293" s="64">
        <f t="shared" si="64"/>
        <v>83.2091005303305</v>
      </c>
      <c r="AJ293" s="65"/>
      <c r="AL293" s="58">
        <f t="shared" si="68"/>
        <v>17.9090106007067</v>
      </c>
      <c r="AM293" s="58">
        <f t="shared" si="69"/>
        <v>-139.819989399293</v>
      </c>
      <c r="AN293" s="58">
        <f t="shared" si="65"/>
        <v>139.819989399293</v>
      </c>
      <c r="AO293" s="58">
        <f t="shared" si="75"/>
        <v>50.8595935139697</v>
      </c>
      <c r="AP293" s="58">
        <f t="shared" si="70"/>
        <v>551.098173542758</v>
      </c>
      <c r="AQ293" s="58">
        <f t="shared" si="71"/>
        <v>157.729</v>
      </c>
      <c r="AR293" s="58">
        <f t="shared" si="72"/>
        <v>0</v>
      </c>
    </row>
    <row r="294" spans="1:44">
      <c r="A294" s="35" t="s">
        <v>569</v>
      </c>
      <c r="B294" s="93">
        <v>4.42</v>
      </c>
      <c r="C294" s="58">
        <v>60.5253830582453</v>
      </c>
      <c r="D294" s="58">
        <v>-100.300374517512</v>
      </c>
      <c r="E294" s="58">
        <v>-100.300374517512</v>
      </c>
      <c r="F294" s="58">
        <v>60.5253830582453</v>
      </c>
      <c r="G294" s="58">
        <v>-81.9492197853051</v>
      </c>
      <c r="H294" s="58">
        <v>141.049856815115</v>
      </c>
      <c r="I294" s="58">
        <v>159.2175</v>
      </c>
      <c r="J294" s="108">
        <v>337.282949218708</v>
      </c>
      <c r="K294" s="109">
        <v>1.19611265889603</v>
      </c>
      <c r="L294" s="109">
        <v>3.64703035613704</v>
      </c>
      <c r="M294" s="109">
        <v>3.61472062131858</v>
      </c>
      <c r="N294" s="110">
        <v>0.5173235204864</v>
      </c>
      <c r="O294" s="10">
        <v>0</v>
      </c>
      <c r="P294" s="10">
        <v>8.8</v>
      </c>
      <c r="Q294" s="113">
        <v>-1.8</v>
      </c>
      <c r="R294" s="110">
        <v>-0.671515429704818</v>
      </c>
      <c r="S294" s="58">
        <v>121.523109550459</v>
      </c>
      <c r="T294" s="58">
        <v>1172.40748175878</v>
      </c>
      <c r="U294" s="58">
        <v>101.598380927279</v>
      </c>
      <c r="V294" s="58">
        <v>-806.599662685195</v>
      </c>
      <c r="W294" s="58">
        <v>-0.999891756813363</v>
      </c>
      <c r="X294" s="10"/>
      <c r="Y294" s="109">
        <f t="shared" si="73"/>
        <v>0.00458241876410925</v>
      </c>
      <c r="Z294" s="10"/>
      <c r="AA294" s="10"/>
      <c r="AB294" s="10"/>
      <c r="AC294" s="58">
        <f t="shared" si="66"/>
        <v>59.9201292276628</v>
      </c>
      <c r="AD294" s="10">
        <f t="shared" si="74"/>
        <v>6.5</v>
      </c>
      <c r="AE294" s="58">
        <f t="shared" si="67"/>
        <v>-99.2973707723372</v>
      </c>
      <c r="AF294" s="58">
        <f t="shared" si="61"/>
        <v>-18.1676431848851</v>
      </c>
      <c r="AG294" s="58">
        <f t="shared" si="62"/>
        <v>1</v>
      </c>
      <c r="AH294" s="58">
        <f t="shared" si="63"/>
        <v>1</v>
      </c>
      <c r="AI294" s="64">
        <f t="shared" si="64"/>
        <v>81.9492197853051</v>
      </c>
      <c r="AJ294" s="65"/>
      <c r="AL294" s="58">
        <f t="shared" si="68"/>
        <v>59.9201292276628</v>
      </c>
      <c r="AM294" s="58">
        <f t="shared" si="69"/>
        <v>-99.2973707723372</v>
      </c>
      <c r="AN294" s="58">
        <f t="shared" si="65"/>
        <v>99.2973707723372</v>
      </c>
      <c r="AO294" s="58">
        <f t="shared" si="75"/>
        <v>32.2168935515225</v>
      </c>
      <c r="AP294" s="58">
        <f t="shared" si="70"/>
        <v>532.455473580311</v>
      </c>
      <c r="AQ294" s="58">
        <f t="shared" si="71"/>
        <v>159.2175</v>
      </c>
      <c r="AR294" s="58">
        <f t="shared" si="72"/>
        <v>0</v>
      </c>
    </row>
    <row r="295" spans="1:44">
      <c r="A295" s="35" t="s">
        <v>570</v>
      </c>
      <c r="B295" s="93">
        <v>4.95</v>
      </c>
      <c r="C295" s="58">
        <v>96.1532283970447</v>
      </c>
      <c r="D295" s="58">
        <v>-64.9023271585109</v>
      </c>
      <c r="E295" s="58">
        <v>-64.9023271585109</v>
      </c>
      <c r="F295" s="58">
        <v>96.1532283970447</v>
      </c>
      <c r="G295" s="58">
        <v>-64.9023271585109</v>
      </c>
      <c r="H295" s="58">
        <v>159.445</v>
      </c>
      <c r="I295" s="58">
        <v>159.445</v>
      </c>
      <c r="J295" s="108">
        <v>320.539728234392</v>
      </c>
      <c r="K295" s="109">
        <v>1.2939991047852</v>
      </c>
      <c r="L295" s="109">
        <v>3.61481625438065</v>
      </c>
      <c r="M295" s="109">
        <v>3.58535868166681</v>
      </c>
      <c r="N295" s="110">
        <v>0.5173235204864</v>
      </c>
      <c r="O295" s="10">
        <v>0</v>
      </c>
      <c r="P295" s="10">
        <v>8.8</v>
      </c>
      <c r="Q295" s="113">
        <v>-1.53</v>
      </c>
      <c r="R295" s="110">
        <v>-0.553705705195201</v>
      </c>
      <c r="S295" s="58">
        <v>136.094885130039</v>
      </c>
      <c r="T295" s="58">
        <v>1183.4063815232</v>
      </c>
      <c r="U295" s="58">
        <v>105.173863433724</v>
      </c>
      <c r="V295" s="58">
        <v>-624.592459255413</v>
      </c>
      <c r="W295" s="58">
        <v>9.47571360248839</v>
      </c>
      <c r="X295" s="10"/>
      <c r="Y295" s="109">
        <f t="shared" si="73"/>
        <v>-9.5633062069389e-5</v>
      </c>
      <c r="Z295" s="10"/>
      <c r="AA295" s="10"/>
      <c r="AB295" s="10"/>
      <c r="AC295" s="58">
        <f t="shared" si="66"/>
        <v>95.1916961130742</v>
      </c>
      <c r="AD295" s="10">
        <f t="shared" si="74"/>
        <v>6.5</v>
      </c>
      <c r="AE295" s="58">
        <f t="shared" si="67"/>
        <v>-64.2533038869258</v>
      </c>
      <c r="AF295" s="58">
        <f t="shared" si="61"/>
        <v>0</v>
      </c>
      <c r="AG295" s="58">
        <f t="shared" si="62"/>
        <v>0</v>
      </c>
      <c r="AH295" s="58">
        <f t="shared" si="63"/>
        <v>1</v>
      </c>
      <c r="AI295" s="64">
        <f t="shared" si="64"/>
        <v>64.9023271585109</v>
      </c>
      <c r="AJ295" s="65"/>
      <c r="AL295" s="58">
        <f t="shared" si="68"/>
        <v>95.1916961130742</v>
      </c>
      <c r="AM295" s="58">
        <f t="shared" si="69"/>
        <v>-64.2533038869258</v>
      </c>
      <c r="AN295" s="58">
        <f t="shared" si="65"/>
        <v>64.2533038869258</v>
      </c>
      <c r="AO295" s="58">
        <f t="shared" si="75"/>
        <v>20.1570491047046</v>
      </c>
      <c r="AP295" s="58">
        <f t="shared" si="70"/>
        <v>520.395629133493</v>
      </c>
      <c r="AQ295" s="58">
        <f t="shared" si="71"/>
        <v>159.445</v>
      </c>
      <c r="AR295" s="58">
        <f t="shared" si="72"/>
        <v>0</v>
      </c>
    </row>
    <row r="296" spans="1:44">
      <c r="A296" s="35" t="s">
        <v>571</v>
      </c>
      <c r="B296" s="93">
        <v>5.68</v>
      </c>
      <c r="C296" s="58">
        <v>159.342472682402</v>
      </c>
      <c r="D296" s="58">
        <v>-1.65399196406268</v>
      </c>
      <c r="E296" s="58">
        <v>-1.65399196406268</v>
      </c>
      <c r="F296" s="58">
        <v>159.342472682402</v>
      </c>
      <c r="G296" s="58">
        <v>-1.65399196406269</v>
      </c>
      <c r="H296" s="58">
        <v>159.3865</v>
      </c>
      <c r="I296" s="58">
        <v>159.3865</v>
      </c>
      <c r="J296" s="108">
        <v>320.019856905998</v>
      </c>
      <c r="K296" s="109">
        <v>1.27392609354566</v>
      </c>
      <c r="L296" s="109">
        <v>3.58535637959721</v>
      </c>
      <c r="M296" s="109">
        <v>3.58444531720234</v>
      </c>
      <c r="N296" s="110">
        <v>0.5173235204864</v>
      </c>
      <c r="O296" s="10">
        <v>0</v>
      </c>
      <c r="P296" s="10">
        <v>8.8</v>
      </c>
      <c r="Q296" s="113">
        <v>-0.2295</v>
      </c>
      <c r="R296" s="110">
        <v>-0.0785398163397448</v>
      </c>
      <c r="S296" s="58">
        <v>156.165443947196</v>
      </c>
      <c r="T296" s="58">
        <v>1030.93527336881</v>
      </c>
      <c r="U296" s="58">
        <v>122.585952778899</v>
      </c>
      <c r="V296" s="58">
        <v>-79.1790029506618</v>
      </c>
      <c r="W296" s="58">
        <v>71.556646072711</v>
      </c>
      <c r="X296" s="10"/>
      <c r="Y296" s="109">
        <f t="shared" si="73"/>
        <v>2.3020695989473e-6</v>
      </c>
      <c r="Z296" s="10"/>
      <c r="AA296" s="10"/>
      <c r="AB296" s="10"/>
      <c r="AC296" s="58">
        <f t="shared" si="66"/>
        <v>157.749047955578</v>
      </c>
      <c r="AD296" s="10">
        <f t="shared" si="74"/>
        <v>6.5</v>
      </c>
      <c r="AE296" s="58">
        <f t="shared" si="67"/>
        <v>-1.63745204442205</v>
      </c>
      <c r="AF296" s="58">
        <f t="shared" si="61"/>
        <v>0</v>
      </c>
      <c r="AG296" s="58">
        <f t="shared" si="62"/>
        <v>0</v>
      </c>
      <c r="AH296" s="58">
        <f t="shared" si="63"/>
        <v>0</v>
      </c>
      <c r="AI296" s="64">
        <f t="shared" si="64"/>
        <v>1.65399196406269</v>
      </c>
      <c r="AJ296" s="65"/>
      <c r="AL296" s="58">
        <f t="shared" si="68"/>
        <v>157.749047955578</v>
      </c>
      <c r="AM296" s="58">
        <f t="shared" si="69"/>
        <v>-1.63745204442208</v>
      </c>
      <c r="AN296" s="58">
        <f t="shared" si="65"/>
        <v>1.63745204442208</v>
      </c>
      <c r="AO296" s="58">
        <f t="shared" si="75"/>
        <v>19.7530319991029</v>
      </c>
      <c r="AP296" s="58">
        <f t="shared" si="70"/>
        <v>519.991612027891</v>
      </c>
      <c r="AQ296" s="58">
        <f t="shared" si="71"/>
        <v>159.3865</v>
      </c>
      <c r="AR296" s="58">
        <f t="shared" si="72"/>
        <v>0</v>
      </c>
    </row>
    <row r="297" spans="1:44">
      <c r="A297" s="35" t="s">
        <v>572</v>
      </c>
      <c r="B297" s="93">
        <v>6.48</v>
      </c>
      <c r="C297" s="58">
        <v>249.94803359185</v>
      </c>
      <c r="D297" s="58">
        <v>88.9909628847792</v>
      </c>
      <c r="E297" s="58">
        <v>88.9909628847792</v>
      </c>
      <c r="F297" s="58">
        <v>248.75127543313</v>
      </c>
      <c r="G297" s="58">
        <v>87.7942047260594</v>
      </c>
      <c r="H297" s="58">
        <v>159.3475</v>
      </c>
      <c r="I297" s="58">
        <v>159.3475</v>
      </c>
      <c r="J297" s="108">
        <v>329.43530461153</v>
      </c>
      <c r="K297" s="109">
        <v>1.56925742241056</v>
      </c>
      <c r="L297" s="109">
        <v>3.58172451796378</v>
      </c>
      <c r="M297" s="109">
        <v>3.60097157999413</v>
      </c>
      <c r="N297" s="110">
        <v>0.514295357862504</v>
      </c>
      <c r="O297" s="10">
        <v>0.1</v>
      </c>
      <c r="P297" s="10">
        <v>8.8</v>
      </c>
      <c r="Q297" s="113">
        <v>0.9045</v>
      </c>
      <c r="R297" s="110">
        <v>0.314159265358979</v>
      </c>
      <c r="S297" s="58">
        <v>178.160576897506</v>
      </c>
      <c r="T297" s="58">
        <v>903.438198898895</v>
      </c>
      <c r="U297" s="58">
        <v>113.531772641757</v>
      </c>
      <c r="V297" s="58">
        <v>773.300748179886</v>
      </c>
      <c r="W297" s="58">
        <v>90.6525</v>
      </c>
      <c r="X297" s="10"/>
      <c r="Y297" s="109">
        <f t="shared" si="73"/>
        <v>0.00272079923855806</v>
      </c>
      <c r="Z297" s="10"/>
      <c r="AA297" s="10"/>
      <c r="AB297" s="10"/>
      <c r="AC297" s="58">
        <f t="shared" si="66"/>
        <v>159.3475</v>
      </c>
      <c r="AD297" s="10">
        <f t="shared" si="74"/>
        <v>6.5</v>
      </c>
      <c r="AE297" s="58">
        <f t="shared" si="67"/>
        <v>0</v>
      </c>
      <c r="AF297" s="58">
        <f t="shared" si="61"/>
        <v>0</v>
      </c>
      <c r="AG297" s="58">
        <f t="shared" si="62"/>
        <v>0</v>
      </c>
      <c r="AH297" s="58">
        <f t="shared" si="63"/>
        <v>0</v>
      </c>
      <c r="AI297" s="64">
        <f t="shared" si="64"/>
        <v>-87.7942047260594</v>
      </c>
      <c r="AJ297" s="65"/>
      <c r="AL297" s="58">
        <f t="shared" si="68"/>
        <v>247.448553255931</v>
      </c>
      <c r="AM297" s="58">
        <f t="shared" si="69"/>
        <v>88.1010532559314</v>
      </c>
      <c r="AN297" s="58">
        <f t="shared" si="65"/>
        <v>0</v>
      </c>
      <c r="AO297" s="58">
        <f t="shared" si="75"/>
        <v>32.8694248274971</v>
      </c>
      <c r="AP297" s="58">
        <f t="shared" si="70"/>
        <v>533.108004856286</v>
      </c>
      <c r="AQ297" s="58">
        <f t="shared" si="71"/>
        <v>159.3475</v>
      </c>
      <c r="AR297" s="58">
        <f t="shared" si="72"/>
        <v>0</v>
      </c>
    </row>
    <row r="298" spans="1:44">
      <c r="A298" s="35" t="s">
        <v>573</v>
      </c>
      <c r="B298" s="93">
        <v>6.46</v>
      </c>
      <c r="C298" s="58">
        <v>247.386674417063</v>
      </c>
      <c r="D298" s="58">
        <v>86.646270376659</v>
      </c>
      <c r="E298" s="58">
        <v>86.646270376659</v>
      </c>
      <c r="F298" s="58">
        <v>245.637661197771</v>
      </c>
      <c r="G298" s="58">
        <v>84.897257157367</v>
      </c>
      <c r="H298" s="58">
        <v>159.133</v>
      </c>
      <c r="I298" s="58">
        <v>159.133</v>
      </c>
      <c r="J298" s="108">
        <v>338.533650206132</v>
      </c>
      <c r="K298" s="109">
        <v>1.55764292655824</v>
      </c>
      <c r="L298" s="109">
        <v>3.60168310830596</v>
      </c>
      <c r="M298" s="109">
        <v>3.61690972824116</v>
      </c>
      <c r="N298" s="110">
        <v>0.514295357862504</v>
      </c>
      <c r="O298" s="10">
        <v>0.1</v>
      </c>
      <c r="P298" s="10">
        <v>8.8</v>
      </c>
      <c r="Q298" s="113">
        <v>0.8685</v>
      </c>
      <c r="R298" s="110">
        <v>0.302378292908018</v>
      </c>
      <c r="S298" s="58">
        <v>177.610698573748</v>
      </c>
      <c r="T298" s="58">
        <v>905.015324702757</v>
      </c>
      <c r="U298" s="58">
        <v>114.025297804418</v>
      </c>
      <c r="V298" s="58">
        <v>744.547559112605</v>
      </c>
      <c r="W298" s="58">
        <v>90.867</v>
      </c>
      <c r="X298" s="10"/>
      <c r="Y298" s="109">
        <f t="shared" si="73"/>
        <v>-0.00071152831183019</v>
      </c>
      <c r="Z298" s="10"/>
      <c r="AA298" s="10"/>
      <c r="AB298" s="10"/>
      <c r="AC298" s="58">
        <f t="shared" si="66"/>
        <v>159.133</v>
      </c>
      <c r="AD298" s="10">
        <f t="shared" si="74"/>
        <v>6.5</v>
      </c>
      <c r="AE298" s="58">
        <f t="shared" si="67"/>
        <v>0</v>
      </c>
      <c r="AF298" s="58">
        <f t="shared" si="61"/>
        <v>0</v>
      </c>
      <c r="AG298" s="58">
        <f t="shared" si="62"/>
        <v>0</v>
      </c>
      <c r="AH298" s="58">
        <f t="shared" si="63"/>
        <v>0</v>
      </c>
      <c r="AI298" s="64">
        <f t="shared" si="64"/>
        <v>-84.897257157367</v>
      </c>
      <c r="AJ298" s="65"/>
      <c r="AL298" s="58">
        <f t="shared" si="68"/>
        <v>244.912807672892</v>
      </c>
      <c r="AM298" s="58">
        <f t="shared" si="69"/>
        <v>85.7798076728924</v>
      </c>
      <c r="AN298" s="58">
        <f t="shared" si="65"/>
        <v>0</v>
      </c>
      <c r="AO298" s="58">
        <f t="shared" si="75"/>
        <v>45.5720488542935</v>
      </c>
      <c r="AP298" s="58">
        <f t="shared" si="70"/>
        <v>545.810628883082</v>
      </c>
      <c r="AQ298" s="58">
        <f t="shared" si="71"/>
        <v>159.133</v>
      </c>
      <c r="AR298" s="58">
        <f t="shared" si="72"/>
        <v>0</v>
      </c>
    </row>
    <row r="299" spans="1:44">
      <c r="A299" s="35" t="s">
        <v>574</v>
      </c>
      <c r="B299" s="93">
        <v>6.47</v>
      </c>
      <c r="C299" s="58">
        <v>248.665374593996</v>
      </c>
      <c r="D299" s="58">
        <v>88.8507281293499</v>
      </c>
      <c r="E299" s="58">
        <v>88.8507281293499</v>
      </c>
      <c r="F299" s="58">
        <v>248.665374593996</v>
      </c>
      <c r="G299" s="58">
        <v>88.85072812935</v>
      </c>
      <c r="H299" s="58">
        <v>158.2165</v>
      </c>
      <c r="I299" s="58">
        <v>158.2165</v>
      </c>
      <c r="J299" s="108">
        <v>348.057108615747</v>
      </c>
      <c r="K299" s="109">
        <v>1.5715723591702</v>
      </c>
      <c r="L299" s="109">
        <v>3.6157642499841</v>
      </c>
      <c r="M299" s="109">
        <v>3.63355972661505</v>
      </c>
      <c r="N299" s="110">
        <v>0.5173235204864</v>
      </c>
      <c r="O299" s="10">
        <v>0</v>
      </c>
      <c r="P299" s="10">
        <v>8.8</v>
      </c>
      <c r="Q299" s="113">
        <v>0.9315</v>
      </c>
      <c r="R299" s="110">
        <v>0.325940237809941</v>
      </c>
      <c r="S299" s="58">
        <v>177.885637735627</v>
      </c>
      <c r="T299" s="58">
        <v>898.412308598868</v>
      </c>
      <c r="U299" s="58">
        <v>113.189594292401</v>
      </c>
      <c r="V299" s="58">
        <v>808.349475097268</v>
      </c>
      <c r="W299" s="58">
        <v>91.7835</v>
      </c>
      <c r="X299" s="10"/>
      <c r="Y299" s="109">
        <f t="shared" si="73"/>
        <v>0.00114547825706124</v>
      </c>
      <c r="Z299" s="10"/>
      <c r="AA299" s="10"/>
      <c r="AB299" s="10"/>
      <c r="AC299" s="58">
        <f t="shared" si="66"/>
        <v>158.2165</v>
      </c>
      <c r="AD299" s="10">
        <f t="shared" si="74"/>
        <v>6.5</v>
      </c>
      <c r="AE299" s="58">
        <f t="shared" si="67"/>
        <v>0</v>
      </c>
      <c r="AF299" s="58">
        <f t="shared" si="61"/>
        <v>0</v>
      </c>
      <c r="AG299" s="58">
        <f t="shared" si="62"/>
        <v>0</v>
      </c>
      <c r="AH299" s="58">
        <f t="shared" si="63"/>
        <v>0</v>
      </c>
      <c r="AI299" s="64">
        <f t="shared" si="64"/>
        <v>-88.85072812935</v>
      </c>
      <c r="AJ299" s="65"/>
      <c r="AL299" s="58">
        <f t="shared" si="68"/>
        <v>246.178720848056</v>
      </c>
      <c r="AM299" s="58">
        <f t="shared" si="69"/>
        <v>87.9622208480564</v>
      </c>
      <c r="AN299" s="58">
        <f t="shared" si="65"/>
        <v>0</v>
      </c>
      <c r="AO299" s="58">
        <f t="shared" si="75"/>
        <v>58.5385217372305</v>
      </c>
      <c r="AP299" s="58">
        <f t="shared" si="70"/>
        <v>558.777101766019</v>
      </c>
      <c r="AQ299" s="58">
        <f t="shared" si="71"/>
        <v>158.2165</v>
      </c>
      <c r="AR299" s="58">
        <f t="shared" si="72"/>
        <v>0</v>
      </c>
    </row>
    <row r="300" spans="1:44">
      <c r="A300" s="35" t="s">
        <v>575</v>
      </c>
      <c r="B300" s="93">
        <v>6.64</v>
      </c>
      <c r="C300" s="58">
        <v>271.013970089588</v>
      </c>
      <c r="D300" s="58">
        <v>112.663465039083</v>
      </c>
      <c r="E300" s="58">
        <v>112.663465039083</v>
      </c>
      <c r="F300" s="58">
        <v>269.467798555682</v>
      </c>
      <c r="G300" s="58">
        <v>111.117293505176</v>
      </c>
      <c r="H300" s="58">
        <v>156.767</v>
      </c>
      <c r="I300" s="58">
        <v>156.767</v>
      </c>
      <c r="J300" s="108">
        <v>359.989424887772</v>
      </c>
      <c r="K300" s="109">
        <v>1.64956517045929</v>
      </c>
      <c r="L300" s="109">
        <v>3.63242138143748</v>
      </c>
      <c r="M300" s="109">
        <v>3.65437428199796</v>
      </c>
      <c r="N300" s="110">
        <v>0.514295357862504</v>
      </c>
      <c r="O300" s="10">
        <v>0.1</v>
      </c>
      <c r="P300" s="10">
        <v>8.8</v>
      </c>
      <c r="Q300" s="113">
        <v>1.1205</v>
      </c>
      <c r="R300" s="110">
        <v>0.396626072515711</v>
      </c>
      <c r="S300" s="58">
        <v>182.559603487568</v>
      </c>
      <c r="T300" s="58">
        <v>867.390715281044</v>
      </c>
      <c r="U300" s="58">
        <v>110.671349490688</v>
      </c>
      <c r="V300" s="58">
        <v>1004.02944408413</v>
      </c>
      <c r="W300" s="58">
        <v>93.233</v>
      </c>
      <c r="X300" s="10"/>
      <c r="Y300" s="109">
        <f t="shared" si="73"/>
        <v>0.0011383451775675</v>
      </c>
      <c r="Z300" s="10"/>
      <c r="AA300" s="10"/>
      <c r="AB300" s="10"/>
      <c r="AC300" s="58">
        <f t="shared" si="66"/>
        <v>156.767</v>
      </c>
      <c r="AD300" s="10">
        <f t="shared" si="74"/>
        <v>6.5</v>
      </c>
      <c r="AE300" s="58">
        <f t="shared" si="67"/>
        <v>0</v>
      </c>
      <c r="AF300" s="58">
        <f t="shared" ref="AF300:AF363" si="76">H300-I300</f>
        <v>0</v>
      </c>
      <c r="AG300" s="58">
        <f t="shared" ref="AG300:AG363" si="77">IF(H300/I300&lt;$AH$2,1,0)</f>
        <v>0</v>
      </c>
      <c r="AH300" s="58">
        <f t="shared" ref="AH300:AH363" si="78">IF(AC300/I300&lt;$AH$2,1,0)</f>
        <v>0</v>
      </c>
      <c r="AI300" s="64">
        <f t="shared" ref="AI300:AI363" si="79">-G300</f>
        <v>-111.117293505176</v>
      </c>
      <c r="AJ300" s="65"/>
      <c r="AL300" s="58">
        <f t="shared" si="68"/>
        <v>250</v>
      </c>
      <c r="AM300" s="58">
        <f t="shared" si="69"/>
        <v>93.233</v>
      </c>
      <c r="AN300" s="58">
        <f t="shared" ref="AN300:AN363" si="80">IF(AM300&gt;0,0,(AO299*$AO$1-AO300)*6)*$AP$1</f>
        <v>0</v>
      </c>
      <c r="AO300" s="58">
        <f t="shared" si="75"/>
        <v>72.2307791285443</v>
      </c>
      <c r="AP300" s="58">
        <f t="shared" si="70"/>
        <v>572.469359157333</v>
      </c>
      <c r="AQ300" s="58">
        <f t="shared" si="71"/>
        <v>156.767</v>
      </c>
      <c r="AR300" s="58">
        <f t="shared" si="72"/>
        <v>0</v>
      </c>
    </row>
    <row r="301" spans="1:44">
      <c r="A301" s="35" t="s">
        <v>576</v>
      </c>
      <c r="B301" s="93">
        <v>7.32</v>
      </c>
      <c r="C301" s="58">
        <v>372.45057133679</v>
      </c>
      <c r="D301" s="58">
        <v>215.209662245881</v>
      </c>
      <c r="E301" s="58">
        <v>215.209662245881</v>
      </c>
      <c r="F301" s="58">
        <v>351.747989073768</v>
      </c>
      <c r="G301" s="58">
        <v>194.507079982859</v>
      </c>
      <c r="H301" s="58">
        <v>155.6685</v>
      </c>
      <c r="I301" s="58">
        <v>155.6685</v>
      </c>
      <c r="J301" s="108">
        <v>380.95139721124</v>
      </c>
      <c r="K301" s="109">
        <v>1.95685460167188</v>
      </c>
      <c r="L301" s="109">
        <v>3.66137746284189</v>
      </c>
      <c r="M301" s="109">
        <v>3.69081571517123</v>
      </c>
      <c r="N301" s="110">
        <v>0.487604551060367</v>
      </c>
      <c r="O301" s="10">
        <v>1</v>
      </c>
      <c r="P301" s="10">
        <v>8.7</v>
      </c>
      <c r="Q301" s="113">
        <v>1.7955</v>
      </c>
      <c r="R301" s="110">
        <v>0.671515429704818</v>
      </c>
      <c r="S301" s="58">
        <v>198.968472557884</v>
      </c>
      <c r="T301" s="58">
        <v>790.280525700697</v>
      </c>
      <c r="U301" s="58">
        <v>101.677698684354</v>
      </c>
      <c r="V301" s="58">
        <v>1912.97681300482</v>
      </c>
      <c r="W301" s="58">
        <v>94.3315</v>
      </c>
      <c r="X301" s="10"/>
      <c r="Y301" s="109">
        <f t="shared" si="73"/>
        <v>-0.00700318084392748</v>
      </c>
      <c r="Z301" s="10"/>
      <c r="AA301" s="10"/>
      <c r="AB301" s="10"/>
      <c r="AC301" s="58">
        <f t="shared" si="66"/>
        <v>155.6685</v>
      </c>
      <c r="AD301" s="10">
        <f t="shared" si="74"/>
        <v>6.5</v>
      </c>
      <c r="AE301" s="58">
        <f t="shared" si="67"/>
        <v>0</v>
      </c>
      <c r="AF301" s="58">
        <f t="shared" si="76"/>
        <v>0</v>
      </c>
      <c r="AG301" s="58">
        <f t="shared" si="77"/>
        <v>0</v>
      </c>
      <c r="AH301" s="58">
        <f t="shared" si="78"/>
        <v>0</v>
      </c>
      <c r="AI301" s="64">
        <f t="shared" si="79"/>
        <v>-194.507079982859</v>
      </c>
      <c r="AJ301" s="65"/>
      <c r="AL301" s="58">
        <f t="shared" si="68"/>
        <v>250</v>
      </c>
      <c r="AM301" s="58">
        <f t="shared" si="69"/>
        <v>94.3315</v>
      </c>
      <c r="AN301" s="58">
        <f t="shared" si="80"/>
        <v>0</v>
      </c>
      <c r="AO301" s="58">
        <f t="shared" si="75"/>
        <v>86.0193502329016</v>
      </c>
      <c r="AP301" s="58">
        <f t="shared" si="70"/>
        <v>586.25793026169</v>
      </c>
      <c r="AQ301" s="58">
        <f t="shared" si="71"/>
        <v>155.6685</v>
      </c>
      <c r="AR301" s="58">
        <f t="shared" si="72"/>
        <v>0</v>
      </c>
    </row>
    <row r="302" spans="1:44">
      <c r="A302" s="35" t="s">
        <v>577</v>
      </c>
      <c r="B302" s="93">
        <v>8.02</v>
      </c>
      <c r="C302" s="58">
        <v>498.523455657024</v>
      </c>
      <c r="D302" s="58">
        <v>342.109819293388</v>
      </c>
      <c r="E302" s="58">
        <v>342.109819293388</v>
      </c>
      <c r="F302" s="58">
        <v>353.358253003472</v>
      </c>
      <c r="G302" s="58">
        <v>196.944616639836</v>
      </c>
      <c r="H302" s="58">
        <v>154.8495</v>
      </c>
      <c r="I302" s="58">
        <v>154.8495</v>
      </c>
      <c r="J302" s="108">
        <v>402.169895563594</v>
      </c>
      <c r="K302" s="109">
        <v>1.7243618313137</v>
      </c>
      <c r="L302" s="109">
        <v>3.68993674955117</v>
      </c>
      <c r="M302" s="109">
        <v>3.72754487513633</v>
      </c>
      <c r="N302" s="110">
        <v>0.367542627162499</v>
      </c>
      <c r="O302" s="10">
        <v>5</v>
      </c>
      <c r="P302" s="10">
        <v>7</v>
      </c>
      <c r="Q302" s="113">
        <v>1.7955</v>
      </c>
      <c r="R302" s="110">
        <v>0.675442420521805</v>
      </c>
      <c r="S302" s="58">
        <v>175.398688044086</v>
      </c>
      <c r="T302" s="58">
        <v>891.760583319312</v>
      </c>
      <c r="U302" s="58">
        <v>101.718029742319</v>
      </c>
      <c r="V302" s="58">
        <v>1936.18198404701</v>
      </c>
      <c r="W302" s="58">
        <v>95.1505</v>
      </c>
      <c r="X302" s="10"/>
      <c r="Y302" s="109">
        <f t="shared" si="73"/>
        <v>0.00087896562005918</v>
      </c>
      <c r="Z302" s="10"/>
      <c r="AA302" s="10"/>
      <c r="AB302" s="10"/>
      <c r="AC302" s="58">
        <f t="shared" si="66"/>
        <v>154.8495</v>
      </c>
      <c r="AD302" s="10">
        <f t="shared" si="74"/>
        <v>6.5</v>
      </c>
      <c r="AE302" s="58">
        <f t="shared" si="67"/>
        <v>0</v>
      </c>
      <c r="AF302" s="58">
        <f t="shared" si="76"/>
        <v>0</v>
      </c>
      <c r="AG302" s="58">
        <f t="shared" si="77"/>
        <v>0</v>
      </c>
      <c r="AH302" s="58">
        <f t="shared" si="78"/>
        <v>0</v>
      </c>
      <c r="AI302" s="64">
        <f t="shared" si="79"/>
        <v>-196.944616639836</v>
      </c>
      <c r="AJ302" s="65"/>
      <c r="AL302" s="58">
        <f t="shared" si="68"/>
        <v>250</v>
      </c>
      <c r="AM302" s="58">
        <f t="shared" si="69"/>
        <v>95.1505</v>
      </c>
      <c r="AN302" s="58">
        <f t="shared" si="80"/>
        <v>0</v>
      </c>
      <c r="AO302" s="58">
        <f t="shared" si="75"/>
        <v>99.8618284817371</v>
      </c>
      <c r="AP302" s="58">
        <f t="shared" si="70"/>
        <v>600.100408510526</v>
      </c>
      <c r="AQ302" s="58">
        <f t="shared" si="71"/>
        <v>154.8495</v>
      </c>
      <c r="AR302" s="58">
        <f t="shared" si="72"/>
        <v>0</v>
      </c>
    </row>
    <row r="303" spans="1:44">
      <c r="A303" s="35" t="s">
        <v>578</v>
      </c>
      <c r="B303" s="93">
        <v>8.2</v>
      </c>
      <c r="C303" s="58">
        <v>534.744721317159</v>
      </c>
      <c r="D303" s="58">
        <v>378.685630408068</v>
      </c>
      <c r="E303" s="58">
        <v>378.685630408068</v>
      </c>
      <c r="F303" s="58">
        <v>357.397146125453</v>
      </c>
      <c r="G303" s="58">
        <v>201.338055216362</v>
      </c>
      <c r="H303" s="58">
        <v>154.4985</v>
      </c>
      <c r="I303" s="58">
        <v>154.4985</v>
      </c>
      <c r="J303" s="108">
        <v>423.856592684272</v>
      </c>
      <c r="K303" s="109">
        <v>1.68740480709142</v>
      </c>
      <c r="L303" s="109">
        <v>3.73270794210857</v>
      </c>
      <c r="M303" s="109">
        <v>3.76492369695444</v>
      </c>
      <c r="N303" s="110">
        <v>0.346359217427256</v>
      </c>
      <c r="O303" s="10">
        <v>5.7</v>
      </c>
      <c r="P303" s="10">
        <v>6.7</v>
      </c>
      <c r="Q303" s="113">
        <v>1.8</v>
      </c>
      <c r="R303" s="110">
        <v>0.68329640215578</v>
      </c>
      <c r="S303" s="58">
        <v>171.649517654829</v>
      </c>
      <c r="T303" s="58">
        <v>909.17290675358</v>
      </c>
      <c r="U303" s="58">
        <v>101.723970995852</v>
      </c>
      <c r="V303" s="58">
        <v>1979.25870613694</v>
      </c>
      <c r="W303" s="58">
        <v>95.5015</v>
      </c>
      <c r="X303" s="10"/>
      <c r="Y303" s="109">
        <f t="shared" si="73"/>
        <v>-0.00516306697224067</v>
      </c>
      <c r="Z303" s="10"/>
      <c r="AA303" s="10"/>
      <c r="AB303" s="10"/>
      <c r="AC303" s="58">
        <f t="shared" si="66"/>
        <v>154.4985</v>
      </c>
      <c r="AD303" s="10">
        <f t="shared" si="74"/>
        <v>6.5</v>
      </c>
      <c r="AE303" s="58">
        <f t="shared" si="67"/>
        <v>0</v>
      </c>
      <c r="AF303" s="58">
        <f t="shared" si="76"/>
        <v>0</v>
      </c>
      <c r="AG303" s="58">
        <f t="shared" si="77"/>
        <v>0</v>
      </c>
      <c r="AH303" s="58">
        <f t="shared" si="78"/>
        <v>0</v>
      </c>
      <c r="AI303" s="64">
        <f t="shared" si="79"/>
        <v>-201.338055216362</v>
      </c>
      <c r="AJ303" s="65"/>
      <c r="AL303" s="58">
        <f t="shared" si="68"/>
        <v>250</v>
      </c>
      <c r="AM303" s="58">
        <f t="shared" si="69"/>
        <v>95.5015</v>
      </c>
      <c r="AN303" s="58">
        <f t="shared" si="80"/>
        <v>0</v>
      </c>
      <c r="AO303" s="58">
        <f t="shared" si="75"/>
        <v>113.687744339328</v>
      </c>
      <c r="AP303" s="58">
        <f t="shared" si="70"/>
        <v>613.926324368117</v>
      </c>
      <c r="AQ303" s="58">
        <f t="shared" si="71"/>
        <v>154.4985</v>
      </c>
      <c r="AR303" s="58">
        <f t="shared" si="72"/>
        <v>0</v>
      </c>
    </row>
    <row r="304" spans="1:44">
      <c r="A304" s="35" t="s">
        <v>579</v>
      </c>
      <c r="B304" s="93">
        <v>8.01</v>
      </c>
      <c r="C304" s="58">
        <v>496.558111146804</v>
      </c>
      <c r="D304" s="58">
        <v>341.411646500339</v>
      </c>
      <c r="E304" s="58">
        <v>341.411646500339</v>
      </c>
      <c r="F304" s="58">
        <v>359.013217162397</v>
      </c>
      <c r="G304" s="58">
        <v>203.866752515933</v>
      </c>
      <c r="H304" s="58">
        <v>153.595</v>
      </c>
      <c r="I304" s="58">
        <v>153.595</v>
      </c>
      <c r="J304" s="108">
        <v>445.809175229339</v>
      </c>
      <c r="K304" s="109">
        <v>1.74588212271526</v>
      </c>
      <c r="L304" s="109">
        <v>3.76174547634297</v>
      </c>
      <c r="M304" s="109">
        <v>3.80259898158112</v>
      </c>
      <c r="N304" s="110">
        <v>0.373605008213704</v>
      </c>
      <c r="O304" s="10">
        <v>4.8</v>
      </c>
      <c r="P304" s="10">
        <v>7.1</v>
      </c>
      <c r="Q304" s="113">
        <v>1.8</v>
      </c>
      <c r="R304" s="110">
        <v>0.687223392972767</v>
      </c>
      <c r="S304" s="58">
        <v>177.682557672876</v>
      </c>
      <c r="T304" s="58">
        <v>873.166543066646</v>
      </c>
      <c r="U304" s="58">
        <v>101.77236788274</v>
      </c>
      <c r="V304" s="58">
        <v>2003.16408822112</v>
      </c>
      <c r="W304" s="58">
        <v>96.405</v>
      </c>
      <c r="X304" s="10"/>
      <c r="Y304" s="109">
        <f t="shared" si="73"/>
        <v>0.00317822061146655</v>
      </c>
      <c r="Z304" s="10"/>
      <c r="AA304" s="10"/>
      <c r="AB304" s="10"/>
      <c r="AC304" s="58">
        <f t="shared" si="66"/>
        <v>153.595</v>
      </c>
      <c r="AD304" s="10">
        <f t="shared" si="74"/>
        <v>6.5</v>
      </c>
      <c r="AE304" s="58">
        <f t="shared" si="67"/>
        <v>0</v>
      </c>
      <c r="AF304" s="58">
        <f t="shared" si="76"/>
        <v>0</v>
      </c>
      <c r="AG304" s="58">
        <f t="shared" si="77"/>
        <v>0</v>
      </c>
      <c r="AH304" s="58">
        <f t="shared" si="78"/>
        <v>0</v>
      </c>
      <c r="AI304" s="64">
        <f t="shared" si="79"/>
        <v>-203.866752515933</v>
      </c>
      <c r="AJ304" s="65"/>
      <c r="AL304" s="58">
        <f t="shared" si="68"/>
        <v>250</v>
      </c>
      <c r="AM304" s="58">
        <f t="shared" si="69"/>
        <v>96.405</v>
      </c>
      <c r="AN304" s="58">
        <f t="shared" si="80"/>
        <v>0</v>
      </c>
      <c r="AO304" s="58">
        <f t="shared" si="75"/>
        <v>127.580055617632</v>
      </c>
      <c r="AP304" s="58">
        <f t="shared" si="70"/>
        <v>627.81863564642</v>
      </c>
      <c r="AQ304" s="58">
        <f t="shared" si="71"/>
        <v>153.595</v>
      </c>
      <c r="AR304" s="58">
        <f t="shared" si="72"/>
        <v>0</v>
      </c>
    </row>
    <row r="305" spans="1:44">
      <c r="A305" s="35" t="s">
        <v>580</v>
      </c>
      <c r="B305" s="93">
        <v>7.77</v>
      </c>
      <c r="C305" s="58">
        <v>450.846101601579</v>
      </c>
      <c r="D305" s="58">
        <v>295.167818773296</v>
      </c>
      <c r="E305" s="58">
        <v>295.167818773296</v>
      </c>
      <c r="F305" s="58">
        <v>362.72548541234</v>
      </c>
      <c r="G305" s="58">
        <v>207.047202584058</v>
      </c>
      <c r="H305" s="58">
        <v>154.1215</v>
      </c>
      <c r="I305" s="58">
        <v>154.1215</v>
      </c>
      <c r="J305" s="108">
        <v>468.09801938297</v>
      </c>
      <c r="K305" s="109">
        <v>1.85798873818153</v>
      </c>
      <c r="L305" s="109">
        <v>3.80659702932604</v>
      </c>
      <c r="M305" s="109">
        <v>3.84068855812881</v>
      </c>
      <c r="N305" s="110">
        <v>0.416044854081069</v>
      </c>
      <c r="O305" s="10">
        <v>3.4</v>
      </c>
      <c r="P305" s="10">
        <v>7.8</v>
      </c>
      <c r="Q305" s="113">
        <v>1.7955</v>
      </c>
      <c r="R305" s="110">
        <v>0.691150383789754</v>
      </c>
      <c r="S305" s="58">
        <v>189.351850509439</v>
      </c>
      <c r="T305" s="58">
        <v>822.164042281291</v>
      </c>
      <c r="U305" s="58">
        <v>101.912270305127</v>
      </c>
      <c r="V305" s="58">
        <v>2031.62192309281</v>
      </c>
      <c r="W305" s="58">
        <v>95.8785</v>
      </c>
      <c r="X305" s="10"/>
      <c r="Y305" s="109">
        <f t="shared" si="73"/>
        <v>-0.00399804774491885</v>
      </c>
      <c r="Z305" s="10"/>
      <c r="AA305" s="10"/>
      <c r="AB305" s="10"/>
      <c r="AC305" s="58">
        <f t="shared" si="66"/>
        <v>154.1215</v>
      </c>
      <c r="AD305" s="10">
        <f t="shared" si="74"/>
        <v>6.5</v>
      </c>
      <c r="AE305" s="58">
        <f t="shared" si="67"/>
        <v>0</v>
      </c>
      <c r="AF305" s="58">
        <f t="shared" si="76"/>
        <v>0</v>
      </c>
      <c r="AG305" s="58">
        <f t="shared" si="77"/>
        <v>0</v>
      </c>
      <c r="AH305" s="58">
        <f t="shared" si="78"/>
        <v>0</v>
      </c>
      <c r="AI305" s="64">
        <f t="shared" si="79"/>
        <v>-207.047202584058</v>
      </c>
      <c r="AJ305" s="65"/>
      <c r="AL305" s="58">
        <f t="shared" si="68"/>
        <v>250</v>
      </c>
      <c r="AM305" s="58">
        <f t="shared" si="69"/>
        <v>95.8785</v>
      </c>
      <c r="AN305" s="58">
        <f t="shared" si="80"/>
        <v>0</v>
      </c>
      <c r="AO305" s="58">
        <f t="shared" si="75"/>
        <v>141.323930339544</v>
      </c>
      <c r="AP305" s="58">
        <f t="shared" si="70"/>
        <v>641.562510368332</v>
      </c>
      <c r="AQ305" s="58">
        <f t="shared" si="71"/>
        <v>154.1215</v>
      </c>
      <c r="AR305" s="58">
        <f t="shared" si="72"/>
        <v>0</v>
      </c>
    </row>
    <row r="306" spans="1:44">
      <c r="A306" s="35" t="s">
        <v>581</v>
      </c>
      <c r="B306" s="93">
        <v>7.93</v>
      </c>
      <c r="C306" s="58">
        <v>481.01128090598</v>
      </c>
      <c r="D306" s="58">
        <v>324.243099087799</v>
      </c>
      <c r="E306" s="58">
        <v>324.243099087799</v>
      </c>
      <c r="F306" s="58">
        <v>363.704449277168</v>
      </c>
      <c r="G306" s="58">
        <v>206.936267458986</v>
      </c>
      <c r="H306" s="58">
        <v>155.2005</v>
      </c>
      <c r="I306" s="58">
        <v>155.2005</v>
      </c>
      <c r="J306" s="108">
        <v>490.366296798766</v>
      </c>
      <c r="K306" s="109">
        <v>1.79369569491768</v>
      </c>
      <c r="L306" s="109">
        <v>3.84007677396794</v>
      </c>
      <c r="M306" s="109">
        <v>3.87858283728406</v>
      </c>
      <c r="N306" s="110">
        <v>0.391795013443452</v>
      </c>
      <c r="O306" s="10">
        <v>4.2</v>
      </c>
      <c r="P306" s="10">
        <v>7.4</v>
      </c>
      <c r="Q306" s="113">
        <v>1.7775</v>
      </c>
      <c r="R306" s="110">
        <v>0.687223392972767</v>
      </c>
      <c r="S306" s="58">
        <v>183.340680651996</v>
      </c>
      <c r="T306" s="58">
        <v>855.064905730047</v>
      </c>
      <c r="U306" s="58">
        <v>102.213926906041</v>
      </c>
      <c r="V306" s="58">
        <v>2024.54082063797</v>
      </c>
      <c r="W306" s="58">
        <v>94.7995</v>
      </c>
      <c r="X306" s="10"/>
      <c r="Y306" s="109">
        <f t="shared" si="73"/>
        <v>0.000611784160867934</v>
      </c>
      <c r="Z306" s="10"/>
      <c r="AA306" s="10"/>
      <c r="AB306" s="10"/>
      <c r="AC306" s="58">
        <f t="shared" si="66"/>
        <v>155.2005</v>
      </c>
      <c r="AD306" s="10">
        <f t="shared" si="74"/>
        <v>6.5</v>
      </c>
      <c r="AE306" s="58">
        <f t="shared" si="67"/>
        <v>0</v>
      </c>
      <c r="AF306" s="58">
        <f t="shared" si="76"/>
        <v>0</v>
      </c>
      <c r="AG306" s="58">
        <f t="shared" si="77"/>
        <v>0</v>
      </c>
      <c r="AH306" s="58">
        <f t="shared" si="78"/>
        <v>0</v>
      </c>
      <c r="AI306" s="64">
        <f t="shared" si="79"/>
        <v>-206.936267458986</v>
      </c>
      <c r="AJ306" s="65"/>
      <c r="AL306" s="58">
        <f t="shared" si="68"/>
        <v>250</v>
      </c>
      <c r="AM306" s="58">
        <f t="shared" si="69"/>
        <v>94.7995</v>
      </c>
      <c r="AN306" s="58">
        <f t="shared" si="80"/>
        <v>0</v>
      </c>
      <c r="AO306" s="58">
        <f t="shared" si="75"/>
        <v>154.837235687846</v>
      </c>
      <c r="AP306" s="58">
        <f t="shared" si="70"/>
        <v>655.075815716634</v>
      </c>
      <c r="AQ306" s="58">
        <f t="shared" si="71"/>
        <v>155.2005</v>
      </c>
      <c r="AR306" s="58">
        <f t="shared" si="72"/>
        <v>0</v>
      </c>
    </row>
    <row r="307" spans="1:44">
      <c r="A307" s="35" t="s">
        <v>582</v>
      </c>
      <c r="B307" s="93">
        <v>8.29</v>
      </c>
      <c r="C307" s="58">
        <v>553.462733340472</v>
      </c>
      <c r="D307" s="58">
        <v>395.873844451583</v>
      </c>
      <c r="E307" s="58">
        <v>388.500388500388</v>
      </c>
      <c r="F307" s="58">
        <v>371.940683198068</v>
      </c>
      <c r="G307" s="58">
        <v>214.351794309179</v>
      </c>
      <c r="H307" s="58">
        <v>156.013</v>
      </c>
      <c r="I307" s="58">
        <v>156.013</v>
      </c>
      <c r="J307" s="108">
        <v>513.429247323698</v>
      </c>
      <c r="K307" s="109">
        <v>1.70132009943588</v>
      </c>
      <c r="L307" s="109">
        <v>3.88034390876586</v>
      </c>
      <c r="M307" s="109">
        <v>3.9176644507834</v>
      </c>
      <c r="N307" s="110">
        <v>0.346359217427256</v>
      </c>
      <c r="O307" s="10">
        <v>5.7</v>
      </c>
      <c r="P307" s="10">
        <v>6.7</v>
      </c>
      <c r="Q307" s="113">
        <v>1.8</v>
      </c>
      <c r="R307" s="110">
        <v>0.702931356240716</v>
      </c>
      <c r="S307" s="58">
        <v>173.533475775431</v>
      </c>
      <c r="T307" s="58">
        <v>908.118091824682</v>
      </c>
      <c r="U307" s="58">
        <v>101.999309731879</v>
      </c>
      <c r="V307" s="58">
        <v>2101.50240107151</v>
      </c>
      <c r="W307" s="58">
        <v>93.987</v>
      </c>
      <c r="X307" s="10"/>
      <c r="Y307" s="109">
        <f t="shared" si="73"/>
        <v>-0.00176107148179971</v>
      </c>
      <c r="Z307" s="10"/>
      <c r="AA307" s="10"/>
      <c r="AB307" s="10"/>
      <c r="AC307" s="58">
        <f t="shared" si="66"/>
        <v>156.013</v>
      </c>
      <c r="AD307" s="10">
        <f t="shared" si="74"/>
        <v>6.5</v>
      </c>
      <c r="AE307" s="58">
        <f t="shared" si="67"/>
        <v>0</v>
      </c>
      <c r="AF307" s="58">
        <f t="shared" si="76"/>
        <v>0</v>
      </c>
      <c r="AG307" s="58">
        <f t="shared" si="77"/>
        <v>0</v>
      </c>
      <c r="AH307" s="58">
        <f t="shared" si="78"/>
        <v>0</v>
      </c>
      <c r="AI307" s="64">
        <f t="shared" si="79"/>
        <v>-214.351794309179</v>
      </c>
      <c r="AJ307" s="65"/>
      <c r="AL307" s="58">
        <f t="shared" si="68"/>
        <v>250</v>
      </c>
      <c r="AM307" s="58">
        <f t="shared" si="69"/>
        <v>93.987</v>
      </c>
      <c r="AN307" s="58">
        <f t="shared" si="80"/>
        <v>0</v>
      </c>
      <c r="AO307" s="58">
        <f t="shared" si="75"/>
        <v>168.161099509407</v>
      </c>
      <c r="AP307" s="58">
        <f t="shared" si="70"/>
        <v>668.399679538195</v>
      </c>
      <c r="AQ307" s="58">
        <f t="shared" si="71"/>
        <v>156.013</v>
      </c>
      <c r="AR307" s="58">
        <f t="shared" si="72"/>
        <v>0</v>
      </c>
    </row>
    <row r="308" spans="1:44">
      <c r="A308" s="35" t="s">
        <v>583</v>
      </c>
      <c r="B308" s="93">
        <v>8.31</v>
      </c>
      <c r="C308" s="58">
        <v>557.677931256023</v>
      </c>
      <c r="D308" s="58">
        <v>400.023385801478</v>
      </c>
      <c r="E308" s="58">
        <v>388.500388500388</v>
      </c>
      <c r="F308" s="58">
        <v>371.958067125198</v>
      </c>
      <c r="G308" s="58">
        <v>214.303521670652</v>
      </c>
      <c r="H308" s="58">
        <v>156.078</v>
      </c>
      <c r="I308" s="58">
        <v>156.078</v>
      </c>
      <c r="J308" s="108">
        <v>536.477841878833</v>
      </c>
      <c r="K308" s="109">
        <v>1.70021549684332</v>
      </c>
      <c r="L308" s="109">
        <v>3.91578655821705</v>
      </c>
      <c r="M308" s="109">
        <v>3.9565577596534</v>
      </c>
      <c r="N308" s="110">
        <v>0.346359217427256</v>
      </c>
      <c r="O308" s="10">
        <v>5.7</v>
      </c>
      <c r="P308" s="10">
        <v>6.7</v>
      </c>
      <c r="Q308" s="113">
        <v>1.782</v>
      </c>
      <c r="R308" s="110">
        <v>0.699004365423729</v>
      </c>
      <c r="S308" s="58">
        <v>173.952133135565</v>
      </c>
      <c r="T308" s="58">
        <v>906.309929132528</v>
      </c>
      <c r="U308" s="58">
        <v>102.311814860251</v>
      </c>
      <c r="V308" s="58">
        <v>2094.6116727904</v>
      </c>
      <c r="W308" s="58">
        <v>93.922</v>
      </c>
      <c r="X308" s="10"/>
      <c r="Y308" s="109">
        <f t="shared" si="73"/>
        <v>0.00187789256634696</v>
      </c>
      <c r="Z308" s="10"/>
      <c r="AA308" s="10"/>
      <c r="AB308" s="10"/>
      <c r="AC308" s="58">
        <f t="shared" si="66"/>
        <v>156.078</v>
      </c>
      <c r="AD308" s="10">
        <f t="shared" si="74"/>
        <v>6.5</v>
      </c>
      <c r="AE308" s="58">
        <f t="shared" si="67"/>
        <v>0</v>
      </c>
      <c r="AF308" s="58">
        <f t="shared" si="76"/>
        <v>0</v>
      </c>
      <c r="AG308" s="58">
        <f t="shared" si="77"/>
        <v>0</v>
      </c>
      <c r="AH308" s="58">
        <f t="shared" si="78"/>
        <v>0</v>
      </c>
      <c r="AI308" s="64">
        <f t="shared" si="79"/>
        <v>-214.303521670652</v>
      </c>
      <c r="AJ308" s="65"/>
      <c r="AL308" s="58">
        <f t="shared" si="68"/>
        <v>250</v>
      </c>
      <c r="AM308" s="58">
        <f t="shared" si="69"/>
        <v>93.922</v>
      </c>
      <c r="AN308" s="58">
        <f t="shared" si="80"/>
        <v>0</v>
      </c>
      <c r="AO308" s="58">
        <f t="shared" si="75"/>
        <v>181.40859401186</v>
      </c>
      <c r="AP308" s="58">
        <f t="shared" si="70"/>
        <v>681.647174040648</v>
      </c>
      <c r="AQ308" s="58">
        <f t="shared" si="71"/>
        <v>156.078</v>
      </c>
      <c r="AR308" s="58">
        <f t="shared" si="72"/>
        <v>0</v>
      </c>
    </row>
    <row r="309" spans="1:44">
      <c r="A309" s="35" t="s">
        <v>584</v>
      </c>
      <c r="B309" s="93">
        <v>8.12</v>
      </c>
      <c r="C309" s="58">
        <v>518.447807708585</v>
      </c>
      <c r="D309" s="58">
        <v>359.394777405554</v>
      </c>
      <c r="E309" s="58">
        <v>359.394777405554</v>
      </c>
      <c r="F309" s="58">
        <v>379.576291608747</v>
      </c>
      <c r="G309" s="58">
        <v>220.523261305717</v>
      </c>
      <c r="H309" s="58">
        <v>157.4625</v>
      </c>
      <c r="I309" s="58">
        <v>157.4625</v>
      </c>
      <c r="J309" s="108">
        <v>560.190978056271</v>
      </c>
      <c r="K309" s="109">
        <v>1.78673181587312</v>
      </c>
      <c r="L309" s="109">
        <v>3.95803876603907</v>
      </c>
      <c r="M309" s="109">
        <v>3.99640518696724</v>
      </c>
      <c r="N309" s="110">
        <v>0.379667806506132</v>
      </c>
      <c r="O309" s="10">
        <v>4.6</v>
      </c>
      <c r="P309" s="10">
        <v>7.2</v>
      </c>
      <c r="Q309" s="113">
        <v>1.7955</v>
      </c>
      <c r="R309" s="110">
        <v>0.710785337874691</v>
      </c>
      <c r="S309" s="58">
        <v>182.659581364615</v>
      </c>
      <c r="T309" s="58">
        <v>870.762043330965</v>
      </c>
      <c r="U309" s="58">
        <v>102.231112549678</v>
      </c>
      <c r="V309" s="58">
        <v>2157.10516892357</v>
      </c>
      <c r="W309" s="58">
        <v>92.5375</v>
      </c>
      <c r="X309" s="10"/>
      <c r="Y309" s="109">
        <f t="shared" si="73"/>
        <v>-0.00148100638566451</v>
      </c>
      <c r="Z309" s="10"/>
      <c r="AA309" s="10"/>
      <c r="AB309" s="10"/>
      <c r="AC309" s="58">
        <f t="shared" si="66"/>
        <v>157.4625</v>
      </c>
      <c r="AD309" s="10">
        <f t="shared" si="74"/>
        <v>6.5</v>
      </c>
      <c r="AE309" s="58">
        <f t="shared" si="67"/>
        <v>0</v>
      </c>
      <c r="AF309" s="58">
        <f t="shared" si="76"/>
        <v>0</v>
      </c>
      <c r="AG309" s="58">
        <f t="shared" si="77"/>
        <v>0</v>
      </c>
      <c r="AH309" s="58">
        <f t="shared" si="78"/>
        <v>0</v>
      </c>
      <c r="AI309" s="64">
        <f t="shared" si="79"/>
        <v>-220.523261305717</v>
      </c>
      <c r="AJ309" s="65"/>
      <c r="AL309" s="58">
        <f t="shared" si="68"/>
        <v>250</v>
      </c>
      <c r="AM309" s="58">
        <f t="shared" si="69"/>
        <v>92.5375</v>
      </c>
      <c r="AN309" s="58">
        <f t="shared" si="80"/>
        <v>0</v>
      </c>
      <c r="AO309" s="58">
        <f t="shared" si="75"/>
        <v>194.3821760418</v>
      </c>
      <c r="AP309" s="58">
        <f t="shared" si="70"/>
        <v>694.620756070589</v>
      </c>
      <c r="AQ309" s="58">
        <f t="shared" si="71"/>
        <v>157.4625</v>
      </c>
      <c r="AR309" s="58">
        <f t="shared" si="72"/>
        <v>0</v>
      </c>
    </row>
    <row r="310" spans="1:44">
      <c r="A310" s="35" t="s">
        <v>585</v>
      </c>
      <c r="B310" s="93">
        <v>8.05</v>
      </c>
      <c r="C310" s="58">
        <v>504.448957010795</v>
      </c>
      <c r="D310" s="58">
        <v>344.837845899683</v>
      </c>
      <c r="E310" s="58">
        <v>344.837845899683</v>
      </c>
      <c r="F310" s="58">
        <v>380.155126033006</v>
      </c>
      <c r="G310" s="58">
        <v>220.544014921895</v>
      </c>
      <c r="H310" s="58">
        <v>158.015</v>
      </c>
      <c r="I310" s="58">
        <v>158.015</v>
      </c>
      <c r="J310" s="108">
        <v>583.89668382861</v>
      </c>
      <c r="K310" s="109">
        <v>1.81477640762584</v>
      </c>
      <c r="L310" s="109">
        <v>3.99567437851072</v>
      </c>
      <c r="M310" s="109">
        <v>4.03607433156213</v>
      </c>
      <c r="N310" s="110">
        <v>0.388767365898045</v>
      </c>
      <c r="O310" s="10">
        <v>4.3</v>
      </c>
      <c r="P310" s="10">
        <v>7.4</v>
      </c>
      <c r="Q310" s="113">
        <v>1.7775</v>
      </c>
      <c r="R310" s="110">
        <v>0.706858347057703</v>
      </c>
      <c r="S310" s="58">
        <v>186.115066740047</v>
      </c>
      <c r="T310" s="58">
        <v>857.593712894</v>
      </c>
      <c r="U310" s="58">
        <v>102.555370434603</v>
      </c>
      <c r="V310" s="58">
        <v>2150.48723423538</v>
      </c>
      <c r="W310" s="58">
        <v>91.985</v>
      </c>
      <c r="X310" s="10"/>
      <c r="Y310" s="109">
        <f t="shared" si="73"/>
        <v>0.00073080845651452</v>
      </c>
      <c r="Z310" s="10"/>
      <c r="AA310" s="10"/>
      <c r="AB310" s="10"/>
      <c r="AC310" s="58">
        <f t="shared" si="66"/>
        <v>158.015</v>
      </c>
      <c r="AD310" s="10">
        <f t="shared" si="74"/>
        <v>6.5</v>
      </c>
      <c r="AE310" s="58">
        <f t="shared" si="67"/>
        <v>0</v>
      </c>
      <c r="AF310" s="58">
        <f t="shared" si="76"/>
        <v>0</v>
      </c>
      <c r="AG310" s="58">
        <f t="shared" si="77"/>
        <v>0</v>
      </c>
      <c r="AH310" s="58">
        <f t="shared" si="78"/>
        <v>0</v>
      </c>
      <c r="AI310" s="64">
        <f t="shared" si="79"/>
        <v>-220.544014921895</v>
      </c>
      <c r="AJ310" s="65"/>
      <c r="AL310" s="58">
        <f t="shared" si="68"/>
        <v>250</v>
      </c>
      <c r="AM310" s="58">
        <f t="shared" si="69"/>
        <v>91.985</v>
      </c>
      <c r="AN310" s="58">
        <f t="shared" si="80"/>
        <v>0</v>
      </c>
      <c r="AO310" s="58">
        <f t="shared" si="75"/>
        <v>207.208015161591</v>
      </c>
      <c r="AP310" s="58">
        <f t="shared" si="70"/>
        <v>707.44659519038</v>
      </c>
      <c r="AQ310" s="58">
        <f t="shared" si="71"/>
        <v>158.015</v>
      </c>
      <c r="AR310" s="58">
        <f t="shared" si="72"/>
        <v>0</v>
      </c>
    </row>
    <row r="311" spans="1:44">
      <c r="A311" s="35" t="s">
        <v>586</v>
      </c>
      <c r="B311" s="93">
        <v>7.95</v>
      </c>
      <c r="C311" s="58">
        <v>484.868753154972</v>
      </c>
      <c r="D311" s="58">
        <v>325.579359215578</v>
      </c>
      <c r="E311" s="58">
        <v>325.579359215578</v>
      </c>
      <c r="F311" s="58">
        <v>387.638287356941</v>
      </c>
      <c r="G311" s="58">
        <v>228.348893417547</v>
      </c>
      <c r="H311" s="58">
        <v>157.6965</v>
      </c>
      <c r="I311" s="58">
        <v>157.6965</v>
      </c>
      <c r="J311" s="108">
        <v>608.438093080687</v>
      </c>
      <c r="K311" s="109">
        <v>1.89271581238925</v>
      </c>
      <c r="L311" s="109">
        <v>4.03426290723815</v>
      </c>
      <c r="M311" s="109">
        <v>4.0769711948658</v>
      </c>
      <c r="N311" s="110">
        <v>0.413022018933075</v>
      </c>
      <c r="O311" s="10">
        <v>3.5</v>
      </c>
      <c r="P311" s="10">
        <v>7.8</v>
      </c>
      <c r="Q311" s="113">
        <v>1.8</v>
      </c>
      <c r="R311" s="110">
        <v>0.722566310325652</v>
      </c>
      <c r="S311" s="58">
        <v>193.73837986487</v>
      </c>
      <c r="T311" s="58">
        <v>822.188118071889</v>
      </c>
      <c r="U311" s="58">
        <v>102.359994351347</v>
      </c>
      <c r="V311" s="58">
        <v>2230.84120768654</v>
      </c>
      <c r="W311" s="58">
        <v>92.3035</v>
      </c>
      <c r="X311" s="10"/>
      <c r="Y311" s="109">
        <f t="shared" si="73"/>
        <v>0.00181142432398573</v>
      </c>
      <c r="Z311" s="10"/>
      <c r="AA311" s="10"/>
      <c r="AB311" s="10"/>
      <c r="AC311" s="58">
        <f t="shared" si="66"/>
        <v>157.6965</v>
      </c>
      <c r="AD311" s="10">
        <f t="shared" si="74"/>
        <v>6.5</v>
      </c>
      <c r="AE311" s="58">
        <f t="shared" si="67"/>
        <v>0</v>
      </c>
      <c r="AF311" s="58">
        <f t="shared" si="76"/>
        <v>0</v>
      </c>
      <c r="AG311" s="58">
        <f t="shared" si="77"/>
        <v>0</v>
      </c>
      <c r="AH311" s="58">
        <f t="shared" si="78"/>
        <v>0</v>
      </c>
      <c r="AI311" s="64">
        <f t="shared" si="79"/>
        <v>-228.348893417547</v>
      </c>
      <c r="AJ311" s="65"/>
      <c r="AL311" s="58">
        <f t="shared" si="68"/>
        <v>250</v>
      </c>
      <c r="AM311" s="58">
        <f t="shared" si="69"/>
        <v>92.3035</v>
      </c>
      <c r="AN311" s="58">
        <f t="shared" si="80"/>
        <v>0</v>
      </c>
      <c r="AO311" s="58">
        <f t="shared" si="75"/>
        <v>220.017500085783</v>
      </c>
      <c r="AP311" s="58">
        <f t="shared" si="70"/>
        <v>720.256080114572</v>
      </c>
      <c r="AQ311" s="58">
        <f t="shared" si="71"/>
        <v>157.6965</v>
      </c>
      <c r="AR311" s="58">
        <f t="shared" si="72"/>
        <v>0</v>
      </c>
    </row>
    <row r="312" spans="1:44">
      <c r="A312" s="35" t="s">
        <v>587</v>
      </c>
      <c r="B312" s="93">
        <v>8.07</v>
      </c>
      <c r="C312" s="58">
        <v>508.423908953238</v>
      </c>
      <c r="D312" s="58">
        <v>348.615828145157</v>
      </c>
      <c r="E312" s="58">
        <v>348.615828145157</v>
      </c>
      <c r="F312" s="58">
        <v>386.842070001354</v>
      </c>
      <c r="G312" s="58">
        <v>227.033989193274</v>
      </c>
      <c r="H312" s="58">
        <v>158.21</v>
      </c>
      <c r="I312" s="58">
        <v>158.21</v>
      </c>
      <c r="J312" s="108">
        <v>632.826726528346</v>
      </c>
      <c r="K312" s="109">
        <v>1.83906657478937</v>
      </c>
      <c r="L312" s="109">
        <v>4.07803629557903</v>
      </c>
      <c r="M312" s="109">
        <v>4.11744518693896</v>
      </c>
      <c r="N312" s="110">
        <v>0.394831834479373</v>
      </c>
      <c r="O312" s="10">
        <v>4.1</v>
      </c>
      <c r="P312" s="10">
        <v>7.5</v>
      </c>
      <c r="Q312" s="113">
        <v>1.773</v>
      </c>
      <c r="R312" s="110">
        <v>0.714712328691678</v>
      </c>
      <c r="S312" s="58">
        <v>189.098781508164</v>
      </c>
      <c r="T312" s="58">
        <v>845.103704706746</v>
      </c>
      <c r="U312" s="58">
        <v>102.823238756227</v>
      </c>
      <c r="V312" s="58">
        <v>2208.00270385886</v>
      </c>
      <c r="W312" s="58">
        <v>91.79</v>
      </c>
      <c r="X312" s="10"/>
      <c r="Y312" s="109">
        <f t="shared" si="73"/>
        <v>-0.00106510071322319</v>
      </c>
      <c r="Z312" s="10"/>
      <c r="AA312" s="10"/>
      <c r="AB312" s="10"/>
      <c r="AC312" s="58">
        <f t="shared" si="66"/>
        <v>158.21</v>
      </c>
      <c r="AD312" s="10">
        <f t="shared" si="74"/>
        <v>6.5</v>
      </c>
      <c r="AE312" s="58">
        <f t="shared" si="67"/>
        <v>0</v>
      </c>
      <c r="AF312" s="58">
        <f t="shared" si="76"/>
        <v>0</v>
      </c>
      <c r="AG312" s="58">
        <f t="shared" si="77"/>
        <v>0</v>
      </c>
      <c r="AH312" s="58">
        <f t="shared" si="78"/>
        <v>0</v>
      </c>
      <c r="AI312" s="64">
        <f t="shared" si="79"/>
        <v>-227.033989193274</v>
      </c>
      <c r="AJ312" s="65"/>
      <c r="AL312" s="58">
        <f t="shared" si="68"/>
        <v>250</v>
      </c>
      <c r="AM312" s="58">
        <f t="shared" si="69"/>
        <v>91.79</v>
      </c>
      <c r="AN312" s="58">
        <f t="shared" si="80"/>
        <v>0</v>
      </c>
      <c r="AO312" s="58">
        <f t="shared" si="75"/>
        <v>232.685912585354</v>
      </c>
      <c r="AP312" s="58">
        <f t="shared" si="70"/>
        <v>732.924492614143</v>
      </c>
      <c r="AQ312" s="58">
        <f t="shared" si="71"/>
        <v>158.21</v>
      </c>
      <c r="AR312" s="58">
        <f t="shared" si="72"/>
        <v>0</v>
      </c>
    </row>
    <row r="313" spans="1:44">
      <c r="A313" s="35" t="s">
        <v>588</v>
      </c>
      <c r="B313" s="93">
        <v>8.81</v>
      </c>
      <c r="C313" s="58">
        <v>641.025641025641</v>
      </c>
      <c r="D313" s="58">
        <v>481.033721833722</v>
      </c>
      <c r="E313" s="58">
        <v>388.500388500388</v>
      </c>
      <c r="F313" s="58">
        <v>395.025980597948</v>
      </c>
      <c r="G313" s="58">
        <v>235.034061406029</v>
      </c>
      <c r="H313" s="58">
        <v>158.392</v>
      </c>
      <c r="I313" s="58">
        <v>158.392</v>
      </c>
      <c r="J313" s="108">
        <v>658.07161406739</v>
      </c>
      <c r="K313" s="109">
        <v>1.63588687213481</v>
      </c>
      <c r="L313" s="109">
        <v>4.11598255621362</v>
      </c>
      <c r="M313" s="109">
        <v>4.15916740569936</v>
      </c>
      <c r="N313" s="110">
        <v>0.304206613170064</v>
      </c>
      <c r="O313" s="10">
        <v>7.1</v>
      </c>
      <c r="P313" s="10">
        <v>6.1</v>
      </c>
      <c r="Q313" s="113">
        <v>1.7955</v>
      </c>
      <c r="R313" s="110">
        <v>0.730420291959627</v>
      </c>
      <c r="S313" s="58">
        <v>167.903471574229</v>
      </c>
      <c r="T313" s="58">
        <v>952.880352573219</v>
      </c>
      <c r="U313" s="58">
        <v>102.637581139775</v>
      </c>
      <c r="V313" s="58">
        <v>2289.94154768663</v>
      </c>
      <c r="W313" s="58">
        <v>91.608</v>
      </c>
      <c r="X313" s="10"/>
      <c r="Y313" s="109">
        <f t="shared" si="73"/>
        <v>0.00146263072534758</v>
      </c>
      <c r="Z313" s="10"/>
      <c r="AA313" s="10"/>
      <c r="AB313" s="10"/>
      <c r="AC313" s="58">
        <f t="shared" si="66"/>
        <v>158.392</v>
      </c>
      <c r="AD313" s="10">
        <f t="shared" si="74"/>
        <v>6.5</v>
      </c>
      <c r="AE313" s="58">
        <f t="shared" si="67"/>
        <v>0</v>
      </c>
      <c r="AF313" s="58">
        <f t="shared" si="76"/>
        <v>0</v>
      </c>
      <c r="AG313" s="58">
        <f t="shared" si="77"/>
        <v>0</v>
      </c>
      <c r="AH313" s="58">
        <f t="shared" si="78"/>
        <v>0</v>
      </c>
      <c r="AI313" s="64">
        <f t="shared" si="79"/>
        <v>-235.034061406029</v>
      </c>
      <c r="AJ313" s="65"/>
      <c r="AL313" s="58">
        <f t="shared" si="68"/>
        <v>250</v>
      </c>
      <c r="AM313" s="58">
        <f t="shared" si="69"/>
        <v>91.608</v>
      </c>
      <c r="AN313" s="58">
        <f t="shared" si="80"/>
        <v>0</v>
      </c>
      <c r="AO313" s="58">
        <f t="shared" si="75"/>
        <v>245.263683022428</v>
      </c>
      <c r="AP313" s="58">
        <f t="shared" si="70"/>
        <v>745.502263051216</v>
      </c>
      <c r="AQ313" s="58">
        <f t="shared" si="71"/>
        <v>158.392</v>
      </c>
      <c r="AR313" s="58">
        <f t="shared" si="72"/>
        <v>0</v>
      </c>
    </row>
    <row r="314" spans="1:44">
      <c r="A314" s="35" t="s">
        <v>589</v>
      </c>
      <c r="B314" s="93">
        <v>9.58</v>
      </c>
      <c r="C314" s="58">
        <v>641.025641025641</v>
      </c>
      <c r="D314" s="58">
        <v>480.935236985237</v>
      </c>
      <c r="E314" s="58">
        <v>388.500388500388</v>
      </c>
      <c r="F314" s="58">
        <v>400.414494872164</v>
      </c>
      <c r="G314" s="58">
        <v>240.32409083176</v>
      </c>
      <c r="H314" s="58">
        <v>158.4895</v>
      </c>
      <c r="I314" s="58">
        <v>158.4895</v>
      </c>
      <c r="J314" s="108">
        <v>683.878638073511</v>
      </c>
      <c r="K314" s="109">
        <v>1.5153071887402</v>
      </c>
      <c r="L314" s="109">
        <v>4.16210691545445</v>
      </c>
      <c r="M314" s="109">
        <v>4.20164104838394</v>
      </c>
      <c r="N314" s="110">
        <v>0.237961524607433</v>
      </c>
      <c r="O314" s="10">
        <v>9.4</v>
      </c>
      <c r="P314" s="10">
        <v>5.2</v>
      </c>
      <c r="Q314" s="113">
        <v>1.8</v>
      </c>
      <c r="R314" s="110">
        <v>0.738274273593601</v>
      </c>
      <c r="S314" s="58">
        <v>155.6405600927</v>
      </c>
      <c r="T314" s="58">
        <v>1028.590516155</v>
      </c>
      <c r="U314" s="58">
        <v>102.712216538811</v>
      </c>
      <c r="V314" s="58">
        <v>2339.78098156368</v>
      </c>
      <c r="W314" s="58">
        <v>91.5105</v>
      </c>
      <c r="X314" s="10"/>
      <c r="Y314" s="109">
        <f t="shared" si="73"/>
        <v>-0.00293950975509638</v>
      </c>
      <c r="Z314" s="10"/>
      <c r="AA314" s="10"/>
      <c r="AB314" s="10"/>
      <c r="AC314" s="58">
        <f t="shared" si="66"/>
        <v>158.4895</v>
      </c>
      <c r="AD314" s="10">
        <f t="shared" si="74"/>
        <v>6.5</v>
      </c>
      <c r="AE314" s="58">
        <f t="shared" si="67"/>
        <v>0</v>
      </c>
      <c r="AF314" s="58">
        <f t="shared" si="76"/>
        <v>0</v>
      </c>
      <c r="AG314" s="58">
        <f t="shared" si="77"/>
        <v>0</v>
      </c>
      <c r="AH314" s="58">
        <f t="shared" si="78"/>
        <v>0</v>
      </c>
      <c r="AI314" s="64">
        <f t="shared" si="79"/>
        <v>-240.32409083176</v>
      </c>
      <c r="AJ314" s="65"/>
      <c r="AL314" s="58">
        <f t="shared" si="68"/>
        <v>250</v>
      </c>
      <c r="AM314" s="58">
        <f t="shared" si="69"/>
        <v>91.5105</v>
      </c>
      <c r="AN314" s="58">
        <f t="shared" si="80"/>
        <v>0</v>
      </c>
      <c r="AO314" s="58">
        <f t="shared" si="75"/>
        <v>257.763939607316</v>
      </c>
      <c r="AP314" s="58">
        <f t="shared" si="70"/>
        <v>758.002519636104</v>
      </c>
      <c r="AQ314" s="58">
        <f t="shared" si="71"/>
        <v>158.4895</v>
      </c>
      <c r="AR314" s="58">
        <f t="shared" si="72"/>
        <v>0</v>
      </c>
    </row>
    <row r="315" spans="1:44">
      <c r="A315" s="35" t="s">
        <v>590</v>
      </c>
      <c r="B315" s="93">
        <v>9.77</v>
      </c>
      <c r="C315" s="58">
        <v>641.025641025641</v>
      </c>
      <c r="D315" s="58">
        <v>479.123115773116</v>
      </c>
      <c r="E315" s="58">
        <v>388.500388500388</v>
      </c>
      <c r="F315" s="58">
        <v>403.893272732774</v>
      </c>
      <c r="G315" s="58">
        <v>241.990747480249</v>
      </c>
      <c r="H315" s="58">
        <v>160.2835</v>
      </c>
      <c r="I315" s="58">
        <v>160.2835</v>
      </c>
      <c r="J315" s="108">
        <v>709.854851337384</v>
      </c>
      <c r="K315" s="109">
        <v>1.5122867126664</v>
      </c>
      <c r="L315" s="109">
        <v>4.20021105770962</v>
      </c>
      <c r="M315" s="109">
        <v>4.24421585101276</v>
      </c>
      <c r="N315" s="110">
        <v>0.227262919146408</v>
      </c>
      <c r="O315" s="10">
        <v>9.8</v>
      </c>
      <c r="P315" s="10">
        <v>5.1</v>
      </c>
      <c r="Q315" s="113">
        <v>1.791</v>
      </c>
      <c r="R315" s="110">
        <v>0.738274273593601</v>
      </c>
      <c r="S315" s="58">
        <v>155.674927487935</v>
      </c>
      <c r="T315" s="58">
        <v>1040.00385845738</v>
      </c>
      <c r="U315" s="58">
        <v>102.940088135441</v>
      </c>
      <c r="V315" s="58">
        <v>2350.79211474792</v>
      </c>
      <c r="W315" s="58">
        <v>89.7165</v>
      </c>
      <c r="X315" s="10"/>
      <c r="Y315" s="109">
        <f t="shared" si="73"/>
        <v>0.0014299906743247</v>
      </c>
      <c r="Z315" s="10"/>
      <c r="AA315" s="10"/>
      <c r="AB315" s="10"/>
      <c r="AC315" s="58">
        <f t="shared" si="66"/>
        <v>160.2835</v>
      </c>
      <c r="AD315" s="10">
        <f t="shared" si="74"/>
        <v>6.5</v>
      </c>
      <c r="AE315" s="58">
        <f t="shared" si="67"/>
        <v>0</v>
      </c>
      <c r="AF315" s="58">
        <f t="shared" si="76"/>
        <v>0</v>
      </c>
      <c r="AG315" s="58">
        <f t="shared" si="77"/>
        <v>0</v>
      </c>
      <c r="AH315" s="58">
        <f t="shared" si="78"/>
        <v>0</v>
      </c>
      <c r="AI315" s="64">
        <f t="shared" si="79"/>
        <v>-241.990747480249</v>
      </c>
      <c r="AJ315" s="65"/>
      <c r="AL315" s="58">
        <f t="shared" si="68"/>
        <v>250</v>
      </c>
      <c r="AM315" s="58">
        <f t="shared" si="69"/>
        <v>89.7165</v>
      </c>
      <c r="AN315" s="58">
        <f t="shared" si="80"/>
        <v>0</v>
      </c>
      <c r="AO315" s="58">
        <f t="shared" si="75"/>
        <v>269.932594909279</v>
      </c>
      <c r="AP315" s="58">
        <f t="shared" si="70"/>
        <v>770.171174938067</v>
      </c>
      <c r="AQ315" s="58">
        <f t="shared" si="71"/>
        <v>160.2835</v>
      </c>
      <c r="AR315" s="58">
        <f t="shared" si="72"/>
        <v>0</v>
      </c>
    </row>
    <row r="316" spans="1:44">
      <c r="A316" s="35" t="s">
        <v>591</v>
      </c>
      <c r="B316" s="93">
        <v>10.26</v>
      </c>
      <c r="C316" s="58">
        <v>641.025641025641</v>
      </c>
      <c r="D316" s="58">
        <v>478.853923853924</v>
      </c>
      <c r="E316" s="58">
        <v>388.500388500388</v>
      </c>
      <c r="F316" s="58">
        <v>409.633195991381</v>
      </c>
      <c r="G316" s="58">
        <v>247.461478819664</v>
      </c>
      <c r="H316" s="58">
        <v>160.55</v>
      </c>
      <c r="I316" s="58">
        <v>160.55</v>
      </c>
      <c r="J316" s="108">
        <v>736.412113441851</v>
      </c>
      <c r="K316" s="109">
        <v>1.46232279835847</v>
      </c>
      <c r="L316" s="109">
        <v>4.24721227492967</v>
      </c>
      <c r="M316" s="109">
        <v>4.28756320927031</v>
      </c>
      <c r="N316" s="110">
        <v>0.197272657420551</v>
      </c>
      <c r="O316" s="10">
        <v>11</v>
      </c>
      <c r="P316" s="10">
        <v>4.7</v>
      </c>
      <c r="Q316" s="113">
        <v>1.7955</v>
      </c>
      <c r="R316" s="110">
        <v>0.746128255227576</v>
      </c>
      <c r="S316" s="58">
        <v>150.660412092304</v>
      </c>
      <c r="T316" s="58">
        <v>1076.40563914269</v>
      </c>
      <c r="U316" s="58">
        <v>103.028149640714</v>
      </c>
      <c r="V316" s="58">
        <v>2401.88220095796</v>
      </c>
      <c r="W316" s="58">
        <v>89.45</v>
      </c>
      <c r="X316" s="10"/>
      <c r="Y316" s="109">
        <f t="shared" si="73"/>
        <v>-0.00299642391690469</v>
      </c>
      <c r="Z316" s="10"/>
      <c r="AA316" s="10"/>
      <c r="AB316" s="10"/>
      <c r="AC316" s="58">
        <f t="shared" ref="AC316:AC379" si="81">H316+MIN(0,G316)*0.99</f>
        <v>160.55</v>
      </c>
      <c r="AD316" s="10">
        <f t="shared" si="74"/>
        <v>6.5</v>
      </c>
      <c r="AE316" s="58">
        <f t="shared" si="67"/>
        <v>0</v>
      </c>
      <c r="AF316" s="58">
        <f t="shared" si="76"/>
        <v>0</v>
      </c>
      <c r="AG316" s="58">
        <f t="shared" si="77"/>
        <v>0</v>
      </c>
      <c r="AH316" s="58">
        <f t="shared" si="78"/>
        <v>0</v>
      </c>
      <c r="AI316" s="64">
        <f t="shared" si="79"/>
        <v>-247.461478819664</v>
      </c>
      <c r="AJ316" s="65"/>
      <c r="AL316" s="58">
        <f t="shared" si="68"/>
        <v>250</v>
      </c>
      <c r="AM316" s="58">
        <f t="shared" si="69"/>
        <v>89.45</v>
      </c>
      <c r="AN316" s="58">
        <f t="shared" si="80"/>
        <v>0</v>
      </c>
      <c r="AO316" s="58">
        <f t="shared" si="75"/>
        <v>282.000431934733</v>
      </c>
      <c r="AP316" s="58">
        <f t="shared" si="70"/>
        <v>782.239011963521</v>
      </c>
      <c r="AQ316" s="58">
        <f t="shared" si="71"/>
        <v>160.55</v>
      </c>
      <c r="AR316" s="58">
        <f t="shared" si="72"/>
        <v>0</v>
      </c>
    </row>
    <row r="317" spans="1:44">
      <c r="A317" s="35" t="s">
        <v>592</v>
      </c>
      <c r="B317" s="93">
        <v>10.72</v>
      </c>
      <c r="C317" s="58">
        <v>641.025641025641</v>
      </c>
      <c r="D317" s="58">
        <v>478.683216783217</v>
      </c>
      <c r="E317" s="58">
        <v>388.500388500388</v>
      </c>
      <c r="F317" s="58">
        <v>411.577621379082</v>
      </c>
      <c r="G317" s="58">
        <v>249.235197136657</v>
      </c>
      <c r="H317" s="58">
        <v>160.719</v>
      </c>
      <c r="I317" s="58">
        <v>160.719</v>
      </c>
      <c r="J317" s="108">
        <v>763.149475341284</v>
      </c>
      <c r="K317" s="109">
        <v>1.39459879014325</v>
      </c>
      <c r="L317" s="109">
        <v>4.28706117272352</v>
      </c>
      <c r="M317" s="109">
        <v>4.33102499286514</v>
      </c>
      <c r="N317" s="110">
        <v>0.173291099183059</v>
      </c>
      <c r="O317" s="10">
        <v>12.1</v>
      </c>
      <c r="P317" s="10">
        <v>4.3</v>
      </c>
      <c r="Q317" s="113">
        <v>1.7865</v>
      </c>
      <c r="R317" s="110">
        <v>0.746128255227576</v>
      </c>
      <c r="S317" s="58">
        <v>144.018131886003</v>
      </c>
      <c r="T317" s="58">
        <v>1127.23600921949</v>
      </c>
      <c r="U317" s="58">
        <v>103.26850482296</v>
      </c>
      <c r="V317" s="58">
        <v>2413.4676643565</v>
      </c>
      <c r="W317" s="58">
        <v>89.281</v>
      </c>
      <c r="X317" s="10"/>
      <c r="Y317" s="109">
        <f t="shared" si="73"/>
        <v>0.000502036546794926</v>
      </c>
      <c r="Z317" s="10"/>
      <c r="AA317" s="10"/>
      <c r="AB317" s="10"/>
      <c r="AC317" s="58">
        <f t="shared" si="81"/>
        <v>160.719</v>
      </c>
      <c r="AD317" s="10">
        <f t="shared" si="74"/>
        <v>6.5</v>
      </c>
      <c r="AE317" s="58">
        <f t="shared" si="67"/>
        <v>0</v>
      </c>
      <c r="AF317" s="58">
        <f t="shared" si="76"/>
        <v>0</v>
      </c>
      <c r="AG317" s="58">
        <f t="shared" si="77"/>
        <v>0</v>
      </c>
      <c r="AH317" s="58">
        <f t="shared" si="78"/>
        <v>0</v>
      </c>
      <c r="AI317" s="64">
        <f t="shared" si="79"/>
        <v>-249.235197136657</v>
      </c>
      <c r="AJ317" s="65"/>
      <c r="AL317" s="58">
        <f t="shared" si="68"/>
        <v>250</v>
      </c>
      <c r="AM317" s="58">
        <f t="shared" si="69"/>
        <v>89.281</v>
      </c>
      <c r="AN317" s="58">
        <f t="shared" si="80"/>
        <v>0</v>
      </c>
      <c r="AO317" s="58">
        <f t="shared" si="75"/>
        <v>293.982579775059</v>
      </c>
      <c r="AP317" s="58">
        <f t="shared" si="70"/>
        <v>794.221159803847</v>
      </c>
      <c r="AQ317" s="58">
        <f t="shared" si="71"/>
        <v>160.719</v>
      </c>
      <c r="AR317" s="58">
        <f t="shared" si="72"/>
        <v>0</v>
      </c>
    </row>
    <row r="318" spans="1:44">
      <c r="A318" s="35" t="s">
        <v>593</v>
      </c>
      <c r="B318" s="93">
        <v>11</v>
      </c>
      <c r="C318" s="58">
        <v>641.025641025641</v>
      </c>
      <c r="D318" s="58">
        <v>477.77059052059</v>
      </c>
      <c r="E318" s="58">
        <v>388.500388500388</v>
      </c>
      <c r="F318" s="58">
        <v>419.616555365077</v>
      </c>
      <c r="G318" s="58">
        <v>256.361504860027</v>
      </c>
      <c r="H318" s="58">
        <v>161.6225</v>
      </c>
      <c r="I318" s="58">
        <v>161.6225</v>
      </c>
      <c r="J318" s="108">
        <v>790.646536746871</v>
      </c>
      <c r="K318" s="109">
        <v>1.36490949168099</v>
      </c>
      <c r="L318" s="109">
        <v>4.3280346521891</v>
      </c>
      <c r="M318" s="109">
        <v>4.37553796689833</v>
      </c>
      <c r="N318" s="110">
        <v>0.163622074824047</v>
      </c>
      <c r="O318" s="10">
        <v>12.6</v>
      </c>
      <c r="P318" s="10">
        <v>4.1</v>
      </c>
      <c r="Q318" s="113">
        <v>1.8</v>
      </c>
      <c r="R318" s="110">
        <v>0.757909227678538</v>
      </c>
      <c r="S318" s="58">
        <v>140.906320462919</v>
      </c>
      <c r="T318" s="58">
        <v>1158.6070090306</v>
      </c>
      <c r="U318" s="58">
        <v>103.234918741302</v>
      </c>
      <c r="V318" s="58">
        <v>2483.28286577574</v>
      </c>
      <c r="W318" s="58">
        <v>88.3775</v>
      </c>
      <c r="X318" s="10"/>
      <c r="Y318" s="109">
        <f t="shared" si="73"/>
        <v>0.00299034067604076</v>
      </c>
      <c r="Z318" s="10"/>
      <c r="AA318" s="10"/>
      <c r="AB318" s="10"/>
      <c r="AC318" s="58">
        <f t="shared" si="81"/>
        <v>161.6225</v>
      </c>
      <c r="AD318" s="10">
        <f t="shared" si="74"/>
        <v>6.5</v>
      </c>
      <c r="AE318" s="58">
        <f t="shared" si="67"/>
        <v>0</v>
      </c>
      <c r="AF318" s="58">
        <f t="shared" si="76"/>
        <v>0</v>
      </c>
      <c r="AG318" s="58">
        <f t="shared" si="77"/>
        <v>0</v>
      </c>
      <c r="AH318" s="58">
        <f t="shared" si="78"/>
        <v>0</v>
      </c>
      <c r="AI318" s="64">
        <f t="shared" si="79"/>
        <v>-256.361504860027</v>
      </c>
      <c r="AJ318" s="65"/>
      <c r="AL318" s="58">
        <f t="shared" si="68"/>
        <v>250</v>
      </c>
      <c r="AM318" s="58">
        <f t="shared" si="69"/>
        <v>88.3775</v>
      </c>
      <c r="AN318" s="58">
        <f t="shared" si="80"/>
        <v>0</v>
      </c>
      <c r="AO318" s="58">
        <f t="shared" si="75"/>
        <v>305.769291876184</v>
      </c>
      <c r="AP318" s="58">
        <f t="shared" si="70"/>
        <v>806.007871904972</v>
      </c>
      <c r="AQ318" s="58">
        <f t="shared" si="71"/>
        <v>161.6225</v>
      </c>
      <c r="AR318" s="58">
        <f t="shared" si="72"/>
        <v>0</v>
      </c>
    </row>
    <row r="319" spans="1:44">
      <c r="A319" s="35" t="s">
        <v>594</v>
      </c>
      <c r="B319" s="93">
        <v>10.97</v>
      </c>
      <c r="C319" s="58">
        <v>641.025641025641</v>
      </c>
      <c r="D319" s="58">
        <v>477.61958041958</v>
      </c>
      <c r="E319" s="58">
        <v>388.500388500388</v>
      </c>
      <c r="F319" s="58">
        <v>420.190925809141</v>
      </c>
      <c r="G319" s="58">
        <v>256.78486520308</v>
      </c>
      <c r="H319" s="58">
        <v>161.772</v>
      </c>
      <c r="I319" s="58">
        <v>161.772</v>
      </c>
      <c r="J319" s="108">
        <v>818.176605148877</v>
      </c>
      <c r="K319" s="109">
        <v>1.3891527626976</v>
      </c>
      <c r="L319" s="109">
        <v>4.37665248606103</v>
      </c>
      <c r="M319" s="109">
        <v>4.41992189867425</v>
      </c>
      <c r="N319" s="110">
        <v>0.165467338136806</v>
      </c>
      <c r="O319" s="10">
        <v>12.5</v>
      </c>
      <c r="P319" s="10">
        <v>4.2</v>
      </c>
      <c r="Q319" s="113">
        <v>1.782</v>
      </c>
      <c r="R319" s="110">
        <v>0.75398223686155</v>
      </c>
      <c r="S319" s="58">
        <v>143.949397095533</v>
      </c>
      <c r="T319" s="58">
        <v>1135.16321640177</v>
      </c>
      <c r="U319" s="58">
        <v>103.623878496989</v>
      </c>
      <c r="V319" s="58">
        <v>2478.04723127152</v>
      </c>
      <c r="W319" s="58">
        <v>88.228</v>
      </c>
      <c r="X319" s="10"/>
      <c r="Y319" s="109">
        <f t="shared" si="73"/>
        <v>-0.00111451916269978</v>
      </c>
      <c r="Z319" s="10"/>
      <c r="AA319" s="10"/>
      <c r="AB319" s="10"/>
      <c r="AC319" s="58">
        <f t="shared" si="81"/>
        <v>161.772</v>
      </c>
      <c r="AD319" s="10">
        <f t="shared" si="74"/>
        <v>6.5</v>
      </c>
      <c r="AE319" s="58">
        <f t="shared" si="67"/>
        <v>0</v>
      </c>
      <c r="AF319" s="58">
        <f t="shared" si="76"/>
        <v>0</v>
      </c>
      <c r="AG319" s="58">
        <f t="shared" si="77"/>
        <v>0</v>
      </c>
      <c r="AH319" s="58">
        <f t="shared" si="78"/>
        <v>0</v>
      </c>
      <c r="AI319" s="64">
        <f t="shared" si="79"/>
        <v>-256.78486520308</v>
      </c>
      <c r="AJ319" s="65"/>
      <c r="AL319" s="58">
        <f t="shared" si="68"/>
        <v>250</v>
      </c>
      <c r="AM319" s="58">
        <f t="shared" si="69"/>
        <v>88.228</v>
      </c>
      <c r="AN319" s="58">
        <f t="shared" si="80"/>
        <v>0</v>
      </c>
      <c r="AO319" s="58">
        <f t="shared" si="75"/>
        <v>317.474645416803</v>
      </c>
      <c r="AP319" s="58">
        <f t="shared" si="70"/>
        <v>817.713225445591</v>
      </c>
      <c r="AQ319" s="58">
        <f t="shared" si="71"/>
        <v>161.772</v>
      </c>
      <c r="AR319" s="58">
        <f t="shared" si="72"/>
        <v>0</v>
      </c>
    </row>
    <row r="320" spans="1:44">
      <c r="A320" s="35" t="s">
        <v>595</v>
      </c>
      <c r="B320" s="93">
        <v>10.72</v>
      </c>
      <c r="C320" s="58">
        <v>641.025641025641</v>
      </c>
      <c r="D320" s="58">
        <v>471.126146076146</v>
      </c>
      <c r="E320" s="58">
        <v>388.500388500388</v>
      </c>
      <c r="F320" s="58">
        <v>434.021251515482</v>
      </c>
      <c r="G320" s="58">
        <v>264.121756565987</v>
      </c>
      <c r="H320" s="58">
        <v>168.2005</v>
      </c>
      <c r="I320" s="58">
        <v>168.2005</v>
      </c>
      <c r="J320" s="108">
        <v>846.488439052352</v>
      </c>
      <c r="K320" s="109">
        <v>1.45477941283266</v>
      </c>
      <c r="L320" s="109">
        <v>4.41758999775413</v>
      </c>
      <c r="M320" s="109">
        <v>4.46537999269573</v>
      </c>
      <c r="N320" s="110">
        <v>0.183722492432707</v>
      </c>
      <c r="O320" s="10">
        <v>11.6</v>
      </c>
      <c r="P320" s="10">
        <v>4.5</v>
      </c>
      <c r="Q320" s="113">
        <v>1.7955</v>
      </c>
      <c r="R320" s="110">
        <v>0.765763209312512</v>
      </c>
      <c r="S320" s="58">
        <v>150.716649648143</v>
      </c>
      <c r="T320" s="58">
        <v>1127.2775459522</v>
      </c>
      <c r="U320" s="58">
        <v>103.601032787971</v>
      </c>
      <c r="V320" s="58">
        <v>2549.41238960942</v>
      </c>
      <c r="W320" s="58">
        <v>81.7995</v>
      </c>
      <c r="X320" s="10"/>
      <c r="Y320" s="109">
        <f t="shared" si="73"/>
        <v>0.00233190092012148</v>
      </c>
      <c r="Z320" s="10"/>
      <c r="AA320" s="10"/>
      <c r="AB320" s="10"/>
      <c r="AC320" s="58">
        <f t="shared" si="81"/>
        <v>168.2005</v>
      </c>
      <c r="AD320" s="10">
        <f t="shared" si="74"/>
        <v>6.5</v>
      </c>
      <c r="AE320" s="58">
        <f t="shared" si="67"/>
        <v>0</v>
      </c>
      <c r="AF320" s="58">
        <f t="shared" si="76"/>
        <v>0</v>
      </c>
      <c r="AG320" s="58">
        <f t="shared" si="77"/>
        <v>0</v>
      </c>
      <c r="AH320" s="58">
        <f t="shared" si="78"/>
        <v>0</v>
      </c>
      <c r="AI320" s="64">
        <f t="shared" si="79"/>
        <v>-264.121756565987</v>
      </c>
      <c r="AJ320" s="65"/>
      <c r="AL320" s="58">
        <f t="shared" si="68"/>
        <v>250</v>
      </c>
      <c r="AM320" s="58">
        <f t="shared" si="69"/>
        <v>81.7995</v>
      </c>
      <c r="AN320" s="58">
        <f t="shared" si="80"/>
        <v>0</v>
      </c>
      <c r="AO320" s="58">
        <f t="shared" si="75"/>
        <v>328.157197189719</v>
      </c>
      <c r="AP320" s="58">
        <f t="shared" si="70"/>
        <v>828.395777218507</v>
      </c>
      <c r="AQ320" s="58">
        <f t="shared" si="71"/>
        <v>168.2005</v>
      </c>
      <c r="AR320" s="58">
        <f t="shared" si="72"/>
        <v>0</v>
      </c>
    </row>
    <row r="321" spans="1:44">
      <c r="A321" s="35" t="s">
        <v>596</v>
      </c>
      <c r="B321" s="93">
        <v>11.03</v>
      </c>
      <c r="C321" s="58">
        <v>641.025641025641</v>
      </c>
      <c r="D321" s="58">
        <v>467.055439005439</v>
      </c>
      <c r="E321" s="58">
        <v>388.500388500388</v>
      </c>
      <c r="F321" s="58">
        <v>444.095649780582</v>
      </c>
      <c r="G321" s="58">
        <v>270.12544776038</v>
      </c>
      <c r="H321" s="58">
        <v>172.2305</v>
      </c>
      <c r="I321" s="58">
        <v>172.2305</v>
      </c>
      <c r="J321" s="108">
        <v>875.43703818141</v>
      </c>
      <c r="K321" s="109">
        <v>1.42866553374841</v>
      </c>
      <c r="L321" s="109">
        <v>4.46585411857268</v>
      </c>
      <c r="M321" s="109">
        <v>4.51166961342309</v>
      </c>
      <c r="N321" s="110">
        <v>0.171265142307759</v>
      </c>
      <c r="O321" s="10">
        <v>12.2</v>
      </c>
      <c r="P321" s="10">
        <v>4.3</v>
      </c>
      <c r="Q321" s="113">
        <v>1.8</v>
      </c>
      <c r="R321" s="110">
        <v>0.773617190946487</v>
      </c>
      <c r="S321" s="58">
        <v>148.182835326736</v>
      </c>
      <c r="T321" s="58">
        <v>1174.02397947513</v>
      </c>
      <c r="U321" s="58">
        <v>103.721152240544</v>
      </c>
      <c r="V321" s="58">
        <v>2604.34291294723</v>
      </c>
      <c r="W321" s="58">
        <v>77.7695</v>
      </c>
      <c r="X321" s="10"/>
      <c r="Y321" s="109">
        <f t="shared" si="73"/>
        <v>-0.000474125876952947</v>
      </c>
      <c r="Z321" s="10"/>
      <c r="AA321" s="10"/>
      <c r="AB321" s="10"/>
      <c r="AC321" s="58">
        <f t="shared" si="81"/>
        <v>172.2305</v>
      </c>
      <c r="AD321" s="10">
        <f t="shared" si="74"/>
        <v>6.5</v>
      </c>
      <c r="AE321" s="58">
        <f t="shared" si="67"/>
        <v>0</v>
      </c>
      <c r="AF321" s="58">
        <f t="shared" si="76"/>
        <v>0</v>
      </c>
      <c r="AG321" s="58">
        <f t="shared" si="77"/>
        <v>0</v>
      </c>
      <c r="AH321" s="58">
        <f t="shared" si="78"/>
        <v>0</v>
      </c>
      <c r="AI321" s="64">
        <f t="shared" si="79"/>
        <v>-270.12544776038</v>
      </c>
      <c r="AJ321" s="65"/>
      <c r="AL321" s="58">
        <f t="shared" si="68"/>
        <v>250</v>
      </c>
      <c r="AM321" s="58">
        <f t="shared" si="69"/>
        <v>77.7695</v>
      </c>
      <c r="AN321" s="58">
        <f t="shared" si="80"/>
        <v>0</v>
      </c>
      <c r="AO321" s="58">
        <f t="shared" si="75"/>
        <v>338.18183620377</v>
      </c>
      <c r="AP321" s="58">
        <f t="shared" si="70"/>
        <v>838.420416232559</v>
      </c>
      <c r="AQ321" s="58">
        <f t="shared" si="71"/>
        <v>172.2305</v>
      </c>
      <c r="AR321" s="58">
        <f t="shared" si="72"/>
        <v>0</v>
      </c>
    </row>
    <row r="322" spans="1:44">
      <c r="A322" s="35" t="s">
        <v>597</v>
      </c>
      <c r="B322" s="93">
        <v>11.38</v>
      </c>
      <c r="C322" s="58">
        <v>641.025641025641</v>
      </c>
      <c r="D322" s="58">
        <v>462.085236985237</v>
      </c>
      <c r="E322" s="58">
        <v>388.500388500388</v>
      </c>
      <c r="F322" s="58">
        <v>451.15559383938</v>
      </c>
      <c r="G322" s="58">
        <v>272.215189798976</v>
      </c>
      <c r="H322" s="58">
        <v>177.151</v>
      </c>
      <c r="I322" s="58">
        <v>177.151</v>
      </c>
      <c r="J322" s="108">
        <v>904.597876852663</v>
      </c>
      <c r="K322" s="109">
        <v>1.36755045158553</v>
      </c>
      <c r="L322" s="109">
        <v>4.5099752514742</v>
      </c>
      <c r="M322" s="109">
        <v>4.55810783788737</v>
      </c>
      <c r="N322" s="110">
        <v>0.158216569729554</v>
      </c>
      <c r="O322" s="10">
        <v>12.9</v>
      </c>
      <c r="P322" s="10">
        <v>4</v>
      </c>
      <c r="Q322" s="113">
        <v>1.791</v>
      </c>
      <c r="R322" s="110">
        <v>0.773617190946487</v>
      </c>
      <c r="S322" s="58">
        <v>142.218530099159</v>
      </c>
      <c r="T322" s="58">
        <v>1258.20737927499</v>
      </c>
      <c r="U322" s="58">
        <v>103.995088396389</v>
      </c>
      <c r="V322" s="58">
        <v>2617.57736828298</v>
      </c>
      <c r="W322" s="58">
        <v>72.849</v>
      </c>
      <c r="X322" s="10"/>
      <c r="Y322" s="109">
        <f t="shared" si="73"/>
        <v>0.00169436194889183</v>
      </c>
      <c r="Z322" s="10"/>
      <c r="AA322" s="10"/>
      <c r="AB322" s="10"/>
      <c r="AC322" s="58">
        <f t="shared" si="81"/>
        <v>177.151</v>
      </c>
      <c r="AD322" s="10">
        <f t="shared" si="74"/>
        <v>6.5</v>
      </c>
      <c r="AE322" s="58">
        <f t="shared" si="67"/>
        <v>0</v>
      </c>
      <c r="AF322" s="58">
        <f t="shared" si="76"/>
        <v>0</v>
      </c>
      <c r="AG322" s="58">
        <f t="shared" si="77"/>
        <v>0</v>
      </c>
      <c r="AH322" s="58">
        <f t="shared" si="78"/>
        <v>0</v>
      </c>
      <c r="AI322" s="64">
        <f t="shared" si="79"/>
        <v>-272.215189798976</v>
      </c>
      <c r="AJ322" s="65"/>
      <c r="AL322" s="58">
        <f t="shared" si="68"/>
        <v>250</v>
      </c>
      <c r="AM322" s="58">
        <f t="shared" si="69"/>
        <v>72.849</v>
      </c>
      <c r="AN322" s="58">
        <f t="shared" si="80"/>
        <v>0</v>
      </c>
      <c r="AO322" s="58">
        <f t="shared" si="75"/>
        <v>347.418277022751</v>
      </c>
      <c r="AP322" s="58">
        <f t="shared" si="70"/>
        <v>847.65685705154</v>
      </c>
      <c r="AQ322" s="58">
        <f t="shared" si="71"/>
        <v>177.151</v>
      </c>
      <c r="AR322" s="58">
        <f t="shared" si="72"/>
        <v>0</v>
      </c>
    </row>
    <row r="323" spans="1:44">
      <c r="A323" s="35" t="s">
        <v>598</v>
      </c>
      <c r="B323" s="93">
        <v>11.19</v>
      </c>
      <c r="C323" s="58">
        <v>641.025641025641</v>
      </c>
      <c r="D323" s="58">
        <v>450.437762237762</v>
      </c>
      <c r="E323" s="58">
        <v>388.500388500388</v>
      </c>
      <c r="F323" s="58">
        <v>469.022953943539</v>
      </c>
      <c r="G323" s="58">
        <v>278.43507515566</v>
      </c>
      <c r="H323" s="58">
        <v>188.682</v>
      </c>
      <c r="I323" s="58">
        <v>188.682</v>
      </c>
      <c r="J323" s="108">
        <v>934.418072105142</v>
      </c>
      <c r="K323" s="109">
        <v>1.44370875377285</v>
      </c>
      <c r="L323" s="109">
        <v>4.55915168667285</v>
      </c>
      <c r="M323" s="109">
        <v>4.60540248730176</v>
      </c>
      <c r="N323" s="110">
        <v>0.173291099183059</v>
      </c>
      <c r="O323" s="10">
        <v>12.1</v>
      </c>
      <c r="P323" s="10">
        <v>4.3</v>
      </c>
      <c r="Q323" s="113">
        <v>1.7955</v>
      </c>
      <c r="R323" s="110">
        <v>0.781471172580461</v>
      </c>
      <c r="S323" s="58">
        <v>150.332359683244</v>
      </c>
      <c r="T323" s="58">
        <v>1267.7768059349</v>
      </c>
      <c r="U323" s="58">
        <v>104.129284587615</v>
      </c>
      <c r="V323" s="58">
        <v>2673.93631156069</v>
      </c>
      <c r="W323" s="58">
        <v>61.318</v>
      </c>
      <c r="X323" s="10"/>
      <c r="Y323" s="109">
        <f t="shared" si="73"/>
        <v>-0.00104384878548913</v>
      </c>
      <c r="Z323" s="10"/>
      <c r="AA323" s="10"/>
      <c r="AB323" s="10"/>
      <c r="AC323" s="58">
        <f t="shared" si="81"/>
        <v>188.682</v>
      </c>
      <c r="AD323" s="10">
        <f t="shared" si="74"/>
        <v>6.5</v>
      </c>
      <c r="AE323" s="58">
        <f t="shared" si="67"/>
        <v>0</v>
      </c>
      <c r="AF323" s="58">
        <f t="shared" si="76"/>
        <v>0</v>
      </c>
      <c r="AG323" s="58">
        <f t="shared" si="77"/>
        <v>0</v>
      </c>
      <c r="AH323" s="58">
        <f t="shared" si="78"/>
        <v>0</v>
      </c>
      <c r="AI323" s="64">
        <f t="shared" si="79"/>
        <v>-278.43507515566</v>
      </c>
      <c r="AJ323" s="65"/>
      <c r="AL323" s="58">
        <f t="shared" si="68"/>
        <v>250</v>
      </c>
      <c r="AM323" s="58">
        <f t="shared" si="69"/>
        <v>61.318</v>
      </c>
      <c r="AN323" s="58">
        <f t="shared" si="80"/>
        <v>0</v>
      </c>
      <c r="AO323" s="58">
        <f t="shared" si="75"/>
        <v>354.878885637637</v>
      </c>
      <c r="AP323" s="58">
        <f t="shared" si="70"/>
        <v>855.117465666426</v>
      </c>
      <c r="AQ323" s="58">
        <f t="shared" si="71"/>
        <v>188.682</v>
      </c>
      <c r="AR323" s="58">
        <f t="shared" si="72"/>
        <v>0</v>
      </c>
    </row>
    <row r="324" spans="1:44">
      <c r="A324" s="35" t="s">
        <v>599</v>
      </c>
      <c r="B324" s="93">
        <v>10.65</v>
      </c>
      <c r="C324" s="58">
        <v>641.025641025641</v>
      </c>
      <c r="D324" s="58">
        <v>437.989277389277</v>
      </c>
      <c r="E324" s="58">
        <v>388.500388500388</v>
      </c>
      <c r="F324" s="58">
        <v>483.698820125107</v>
      </c>
      <c r="G324" s="58">
        <v>280.662456488743</v>
      </c>
      <c r="H324" s="58">
        <v>201.006</v>
      </c>
      <c r="I324" s="58">
        <v>201.006</v>
      </c>
      <c r="J324" s="108">
        <v>964.464557281967</v>
      </c>
      <c r="K324" s="109">
        <v>1.52956671165736</v>
      </c>
      <c r="L324" s="109">
        <v>4.60532146965459</v>
      </c>
      <c r="M324" s="109">
        <v>4.65286244510113</v>
      </c>
      <c r="N324" s="110">
        <v>0.206875975130771</v>
      </c>
      <c r="O324" s="10">
        <v>10.6</v>
      </c>
      <c r="P324" s="10">
        <v>4.8</v>
      </c>
      <c r="Q324" s="113">
        <v>1.7865</v>
      </c>
      <c r="R324" s="110">
        <v>0.781471172580461</v>
      </c>
      <c r="S324" s="58">
        <v>159.71465858236</v>
      </c>
      <c r="T324" s="58">
        <v>1271.24438945386</v>
      </c>
      <c r="U324" s="58">
        <v>104.418236462077</v>
      </c>
      <c r="V324" s="58">
        <v>2687.86819236001</v>
      </c>
      <c r="W324" s="58">
        <v>48.994</v>
      </c>
      <c r="X324" s="10"/>
      <c r="Y324" s="109">
        <f t="shared" si="73"/>
        <v>8.10176471688351e-5</v>
      </c>
      <c r="Z324" s="10"/>
      <c r="AA324" s="10"/>
      <c r="AB324" s="10"/>
      <c r="AC324" s="58">
        <f t="shared" si="81"/>
        <v>201.006</v>
      </c>
      <c r="AD324" s="10">
        <f t="shared" si="74"/>
        <v>6.5</v>
      </c>
      <c r="AE324" s="58">
        <f t="shared" si="67"/>
        <v>0</v>
      </c>
      <c r="AF324" s="58">
        <f t="shared" si="76"/>
        <v>0</v>
      </c>
      <c r="AG324" s="58">
        <f t="shared" si="77"/>
        <v>0</v>
      </c>
      <c r="AH324" s="58">
        <f t="shared" si="78"/>
        <v>0</v>
      </c>
      <c r="AI324" s="64">
        <f t="shared" si="79"/>
        <v>-280.662456488743</v>
      </c>
      <c r="AJ324" s="65"/>
      <c r="AL324" s="58">
        <f t="shared" si="68"/>
        <v>250</v>
      </c>
      <c r="AM324" s="58">
        <f t="shared" si="69"/>
        <v>48.994</v>
      </c>
      <c r="AN324" s="58">
        <f t="shared" si="80"/>
        <v>0</v>
      </c>
      <c r="AO324" s="58">
        <f t="shared" si="75"/>
        <v>360.453591209449</v>
      </c>
      <c r="AP324" s="58">
        <f t="shared" si="70"/>
        <v>860.692171238238</v>
      </c>
      <c r="AQ324" s="58">
        <f t="shared" si="71"/>
        <v>201.006</v>
      </c>
      <c r="AR324" s="58">
        <f t="shared" si="72"/>
        <v>0</v>
      </c>
    </row>
    <row r="325" spans="1:44">
      <c r="A325" s="35" t="s">
        <v>600</v>
      </c>
      <c r="B325" s="93">
        <v>10.05</v>
      </c>
      <c r="C325" s="58">
        <v>641.025641025641</v>
      </c>
      <c r="D325" s="58">
        <v>428.357459207459</v>
      </c>
      <c r="E325" s="58">
        <v>388.500388500388</v>
      </c>
      <c r="F325" s="58">
        <v>495.617860930447</v>
      </c>
      <c r="G325" s="58">
        <v>282.949679112266</v>
      </c>
      <c r="H325" s="58">
        <v>210.5415</v>
      </c>
      <c r="I325" s="58">
        <v>210.5415</v>
      </c>
      <c r="J325" s="108">
        <v>994.743479109278</v>
      </c>
      <c r="K325" s="109">
        <v>1.64920515780181</v>
      </c>
      <c r="L325" s="109">
        <v>4.65270483637744</v>
      </c>
      <c r="M325" s="109">
        <v>4.70049732446639</v>
      </c>
      <c r="N325" s="110">
        <v>0.254592804966668</v>
      </c>
      <c r="O325" s="10">
        <v>8.8</v>
      </c>
      <c r="P325" s="10">
        <v>5.5</v>
      </c>
      <c r="Q325" s="113">
        <v>1.7775</v>
      </c>
      <c r="R325" s="110">
        <v>0.781471172580461</v>
      </c>
      <c r="S325" s="58">
        <v>172.696161055163</v>
      </c>
      <c r="T325" s="58">
        <v>1231.45865269264</v>
      </c>
      <c r="U325" s="58">
        <v>104.714783505374</v>
      </c>
      <c r="V325" s="58">
        <v>2702.09868788721</v>
      </c>
      <c r="W325" s="58">
        <v>39.4585</v>
      </c>
      <c r="X325" s="10"/>
      <c r="Y325" s="109">
        <f t="shared" si="73"/>
        <v>0.000157608723689862</v>
      </c>
      <c r="Z325" s="10"/>
      <c r="AA325" s="10"/>
      <c r="AB325" s="10"/>
      <c r="AC325" s="58">
        <f t="shared" si="81"/>
        <v>210.5415</v>
      </c>
      <c r="AD325" s="10">
        <f t="shared" si="74"/>
        <v>6.5</v>
      </c>
      <c r="AE325" s="58">
        <f t="shared" ref="AE325:AE388" si="82">AC325-I325</f>
        <v>0</v>
      </c>
      <c r="AF325" s="58">
        <f t="shared" si="76"/>
        <v>0</v>
      </c>
      <c r="AG325" s="58">
        <f t="shared" si="77"/>
        <v>0</v>
      </c>
      <c r="AH325" s="58">
        <f t="shared" si="78"/>
        <v>0</v>
      </c>
      <c r="AI325" s="64">
        <f t="shared" si="79"/>
        <v>-282.949679112266</v>
      </c>
      <c r="AJ325" s="65"/>
      <c r="AL325" s="58">
        <f t="shared" ref="AL325:AL388" si="83">MIN(C325*0.99,$I$2)</f>
        <v>250</v>
      </c>
      <c r="AM325" s="58">
        <f t="shared" ref="AM325:AM388" si="84">AL325-I325</f>
        <v>39.4585</v>
      </c>
      <c r="AN325" s="58">
        <f t="shared" si="80"/>
        <v>0</v>
      </c>
      <c r="AO325" s="58">
        <f t="shared" si="75"/>
        <v>364.570098253402</v>
      </c>
      <c r="AP325" s="58">
        <f t="shared" ref="AP325:AP388" si="85">AO325+$AP$2*0.15</f>
        <v>864.80867828219</v>
      </c>
      <c r="AQ325" s="58">
        <f t="shared" ref="AQ325:AQ388" si="86">IF(AM325&gt;=0,I325,AL325+AN325)</f>
        <v>210.5415</v>
      </c>
      <c r="AR325" s="58">
        <f t="shared" ref="AR325:AR388" si="87">AQ325-I325</f>
        <v>0</v>
      </c>
    </row>
    <row r="326" spans="1:44">
      <c r="A326" s="35" t="s">
        <v>601</v>
      </c>
      <c r="B326" s="93">
        <v>9.95</v>
      </c>
      <c r="C326" s="58">
        <v>641.025641025641</v>
      </c>
      <c r="D326" s="58">
        <v>411.995843045843</v>
      </c>
      <c r="E326" s="58">
        <v>388.500388500388</v>
      </c>
      <c r="F326" s="58">
        <v>514.329051152825</v>
      </c>
      <c r="G326" s="58">
        <v>285.299253173027</v>
      </c>
      <c r="H326" s="58">
        <v>226.7395</v>
      </c>
      <c r="I326" s="58">
        <v>226.7395</v>
      </c>
      <c r="J326" s="108">
        <v>1025.26124911452</v>
      </c>
      <c r="K326" s="109">
        <v>1.68726400801075</v>
      </c>
      <c r="L326" s="109">
        <v>4.7013502730841</v>
      </c>
      <c r="M326" s="109">
        <v>4.74831699450365</v>
      </c>
      <c r="N326" s="110">
        <v>0.271779824241047</v>
      </c>
      <c r="O326" s="10">
        <v>8.2</v>
      </c>
      <c r="P326" s="10">
        <v>5.7</v>
      </c>
      <c r="Q326" s="113">
        <v>1.7685</v>
      </c>
      <c r="R326" s="110">
        <v>0.781471172580461</v>
      </c>
      <c r="S326" s="58">
        <v>177.195165522272</v>
      </c>
      <c r="T326" s="58">
        <v>1292.52848013515</v>
      </c>
      <c r="U326" s="58">
        <v>105.019229166858</v>
      </c>
      <c r="V326" s="58">
        <v>2716.63823317284</v>
      </c>
      <c r="W326" s="58">
        <v>23.2605</v>
      </c>
      <c r="X326" s="10"/>
      <c r="Y326" s="109">
        <f t="shared" ref="Y326:Y389" si="88">M325-L326</f>
        <v>-0.000852948617712457</v>
      </c>
      <c r="Z326" s="10"/>
      <c r="AA326" s="10"/>
      <c r="AB326" s="10"/>
      <c r="AC326" s="58">
        <f t="shared" si="81"/>
        <v>226.7395</v>
      </c>
      <c r="AD326" s="10">
        <f t="shared" ref="AD326:AD389" si="89">AD325</f>
        <v>6.5</v>
      </c>
      <c r="AE326" s="58">
        <f t="shared" si="82"/>
        <v>0</v>
      </c>
      <c r="AF326" s="58">
        <f t="shared" si="76"/>
        <v>0</v>
      </c>
      <c r="AG326" s="58">
        <f t="shared" si="77"/>
        <v>0</v>
      </c>
      <c r="AH326" s="58">
        <f t="shared" si="78"/>
        <v>0</v>
      </c>
      <c r="AI326" s="64">
        <f t="shared" si="79"/>
        <v>-285.299253173027</v>
      </c>
      <c r="AJ326" s="65"/>
      <c r="AL326" s="58">
        <f t="shared" si="83"/>
        <v>250</v>
      </c>
      <c r="AM326" s="58">
        <f t="shared" si="84"/>
        <v>23.2605</v>
      </c>
      <c r="AN326" s="58">
        <f t="shared" si="80"/>
        <v>0</v>
      </c>
      <c r="AO326" s="58">
        <f t="shared" si="75"/>
        <v>366.236322762135</v>
      </c>
      <c r="AP326" s="58">
        <f t="shared" si="85"/>
        <v>866.474902790923</v>
      </c>
      <c r="AQ326" s="58">
        <f t="shared" si="86"/>
        <v>226.7395</v>
      </c>
      <c r="AR326" s="58">
        <f t="shared" si="87"/>
        <v>0</v>
      </c>
    </row>
    <row r="327" spans="1:44">
      <c r="A327" s="35" t="s">
        <v>602</v>
      </c>
      <c r="B327" s="93">
        <v>10.15</v>
      </c>
      <c r="C327" s="58">
        <v>641.025641025641</v>
      </c>
      <c r="D327" s="58">
        <v>402.784226884227</v>
      </c>
      <c r="E327" s="58">
        <v>388.500388500388</v>
      </c>
      <c r="F327" s="58">
        <v>525.955246526458</v>
      </c>
      <c r="G327" s="58">
        <v>287.713832385044</v>
      </c>
      <c r="H327" s="58">
        <v>235.859</v>
      </c>
      <c r="I327" s="58">
        <v>235.859</v>
      </c>
      <c r="J327" s="108">
        <v>1056.02455883848</v>
      </c>
      <c r="K327" s="109">
        <v>1.68596327832177</v>
      </c>
      <c r="L327" s="109">
        <v>4.75130888377042</v>
      </c>
      <c r="M327" s="109">
        <v>4.79633160150339</v>
      </c>
      <c r="N327" s="110">
        <v>0.263129836152747</v>
      </c>
      <c r="O327" s="10">
        <v>8.5</v>
      </c>
      <c r="P327" s="10">
        <v>5.6</v>
      </c>
      <c r="Q327" s="113">
        <v>1.7595</v>
      </c>
      <c r="R327" s="110">
        <v>0.781471172580461</v>
      </c>
      <c r="S327" s="58">
        <v>177.585704104486</v>
      </c>
      <c r="T327" s="58">
        <v>1341.55739248718</v>
      </c>
      <c r="U327" s="58">
        <v>105.331893278991</v>
      </c>
      <c r="V327" s="58">
        <v>2731.49777743937</v>
      </c>
      <c r="W327" s="58">
        <v>14.141</v>
      </c>
      <c r="X327" s="10"/>
      <c r="Y327" s="109">
        <f t="shared" si="88"/>
        <v>-0.00299188926676308</v>
      </c>
      <c r="Z327" s="10"/>
      <c r="AA327" s="10"/>
      <c r="AB327" s="10"/>
      <c r="AC327" s="58">
        <f t="shared" si="81"/>
        <v>235.859</v>
      </c>
      <c r="AD327" s="10">
        <f t="shared" si="89"/>
        <v>6.5</v>
      </c>
      <c r="AE327" s="58">
        <f t="shared" si="82"/>
        <v>0</v>
      </c>
      <c r="AF327" s="58">
        <f t="shared" si="76"/>
        <v>0</v>
      </c>
      <c r="AG327" s="58">
        <f t="shared" si="77"/>
        <v>0</v>
      </c>
      <c r="AH327" s="58">
        <f t="shared" si="78"/>
        <v>0</v>
      </c>
      <c r="AI327" s="64">
        <f t="shared" si="79"/>
        <v>-287.713832385044</v>
      </c>
      <c r="AJ327" s="65"/>
      <c r="AL327" s="58">
        <f t="shared" si="83"/>
        <v>250</v>
      </c>
      <c r="AM327" s="58">
        <f t="shared" si="84"/>
        <v>14.141</v>
      </c>
      <c r="AN327" s="58">
        <f t="shared" si="80"/>
        <v>0</v>
      </c>
      <c r="AO327" s="58">
        <f t="shared" si="75"/>
        <v>366.526291148324</v>
      </c>
      <c r="AP327" s="58">
        <f t="shared" si="85"/>
        <v>866.764871177113</v>
      </c>
      <c r="AQ327" s="58">
        <f t="shared" si="86"/>
        <v>235.859</v>
      </c>
      <c r="AR327" s="58">
        <f t="shared" si="87"/>
        <v>0</v>
      </c>
    </row>
    <row r="328" spans="1:44">
      <c r="A328" s="35" t="s">
        <v>603</v>
      </c>
      <c r="B328" s="93">
        <v>10.34</v>
      </c>
      <c r="C328" s="58">
        <v>641.025641025641</v>
      </c>
      <c r="D328" s="58">
        <v>390.959479409479</v>
      </c>
      <c r="E328" s="58">
        <v>388.500388500388</v>
      </c>
      <c r="F328" s="58">
        <v>541.747621182297</v>
      </c>
      <c r="G328" s="58">
        <v>291.681459566135</v>
      </c>
      <c r="H328" s="58">
        <v>247.5655</v>
      </c>
      <c r="I328" s="58">
        <v>247.5655</v>
      </c>
      <c r="J328" s="108">
        <v>1087.20129662785</v>
      </c>
      <c r="K328" s="109">
        <v>1.68418335097929</v>
      </c>
      <c r="L328" s="109">
        <v>4.79066598612276</v>
      </c>
      <c r="M328" s="109">
        <v>4.84480125456519</v>
      </c>
      <c r="N328" s="110">
        <v>0.254592804966668</v>
      </c>
      <c r="O328" s="10">
        <v>8.8</v>
      </c>
      <c r="P328" s="10">
        <v>5.5</v>
      </c>
      <c r="Q328" s="113">
        <v>1.7595</v>
      </c>
      <c r="R328" s="110">
        <v>0.785398163397448</v>
      </c>
      <c r="S328" s="58">
        <v>177.679433364218</v>
      </c>
      <c r="T328" s="58">
        <v>1407.40071532962</v>
      </c>
      <c r="U328" s="58">
        <v>105.498865821767</v>
      </c>
      <c r="V328" s="58">
        <v>2764.78289405416</v>
      </c>
      <c r="W328" s="58">
        <v>2.4345</v>
      </c>
      <c r="X328" s="10"/>
      <c r="Y328" s="109">
        <f t="shared" si="88"/>
        <v>0.00566561538062693</v>
      </c>
      <c r="Z328" s="10"/>
      <c r="AA328" s="10"/>
      <c r="AB328" s="10"/>
      <c r="AC328" s="58">
        <f t="shared" si="81"/>
        <v>247.5655</v>
      </c>
      <c r="AD328" s="10">
        <f t="shared" si="89"/>
        <v>6.5</v>
      </c>
      <c r="AE328" s="58">
        <f t="shared" si="82"/>
        <v>0</v>
      </c>
      <c r="AF328" s="58">
        <f t="shared" si="76"/>
        <v>0</v>
      </c>
      <c r="AG328" s="58">
        <f t="shared" si="77"/>
        <v>0</v>
      </c>
      <c r="AH328" s="58">
        <f t="shared" si="78"/>
        <v>0</v>
      </c>
      <c r="AI328" s="64">
        <f t="shared" si="79"/>
        <v>-291.681459566135</v>
      </c>
      <c r="AJ328" s="65"/>
      <c r="AL328" s="58">
        <f t="shared" si="83"/>
        <v>250</v>
      </c>
      <c r="AM328" s="58">
        <f t="shared" si="84"/>
        <v>2.43450000000001</v>
      </c>
      <c r="AN328" s="58">
        <f t="shared" si="80"/>
        <v>0</v>
      </c>
      <c r="AO328" s="58">
        <f t="shared" si="75"/>
        <v>365.058834692583</v>
      </c>
      <c r="AP328" s="58">
        <f t="shared" si="85"/>
        <v>865.297414721371</v>
      </c>
      <c r="AQ328" s="58">
        <f t="shared" si="86"/>
        <v>247.5655</v>
      </c>
      <c r="AR328" s="58">
        <f t="shared" si="87"/>
        <v>0</v>
      </c>
    </row>
    <row r="329" spans="1:44">
      <c r="A329" s="35" t="s">
        <v>604</v>
      </c>
      <c r="B329" s="93">
        <v>10.39</v>
      </c>
      <c r="C329" s="58">
        <v>641.025641025641</v>
      </c>
      <c r="D329" s="58">
        <v>388.500388500388</v>
      </c>
      <c r="E329" s="58">
        <v>388.500388500388</v>
      </c>
      <c r="F329" s="58">
        <v>546.755438571025</v>
      </c>
      <c r="G329" s="58">
        <v>294.230186045772</v>
      </c>
      <c r="H329" s="58">
        <v>250</v>
      </c>
      <c r="I329" s="58">
        <v>250</v>
      </c>
      <c r="J329" s="108">
        <v>1118.63729393232</v>
      </c>
      <c r="K329" s="109">
        <v>1.68708177446948</v>
      </c>
      <c r="L329" s="109">
        <v>4.84287273830479</v>
      </c>
      <c r="M329" s="109">
        <v>4.89348425459289</v>
      </c>
      <c r="N329" s="110">
        <v>0.254592804966668</v>
      </c>
      <c r="O329" s="10">
        <v>8.8</v>
      </c>
      <c r="P329" s="10">
        <v>5.5</v>
      </c>
      <c r="Q329" s="113">
        <v>1.7505</v>
      </c>
      <c r="R329" s="110">
        <v>0.785398163397448</v>
      </c>
      <c r="S329" s="58">
        <v>178.538618245089</v>
      </c>
      <c r="T329" s="58">
        <v>1414.40129316223</v>
      </c>
      <c r="U329" s="58">
        <v>105.826890520012</v>
      </c>
      <c r="V329" s="58">
        <v>2780.29699823914</v>
      </c>
      <c r="W329" s="58">
        <v>0</v>
      </c>
      <c r="X329" s="10"/>
      <c r="Y329" s="109">
        <f t="shared" si="88"/>
        <v>0.00192851626040191</v>
      </c>
      <c r="Z329" s="10"/>
      <c r="AA329" s="10"/>
      <c r="AB329" s="10"/>
      <c r="AC329" s="58">
        <f t="shared" si="81"/>
        <v>250</v>
      </c>
      <c r="AD329" s="10">
        <f t="shared" si="89"/>
        <v>6.5</v>
      </c>
      <c r="AE329" s="58">
        <f t="shared" si="82"/>
        <v>0</v>
      </c>
      <c r="AF329" s="58">
        <f t="shared" si="76"/>
        <v>0</v>
      </c>
      <c r="AG329" s="58">
        <f t="shared" si="77"/>
        <v>0</v>
      </c>
      <c r="AH329" s="58">
        <f t="shared" si="78"/>
        <v>0</v>
      </c>
      <c r="AI329" s="64">
        <f t="shared" si="79"/>
        <v>-294.230186045772</v>
      </c>
      <c r="AJ329" s="65"/>
      <c r="AL329" s="58">
        <f t="shared" si="83"/>
        <v>250</v>
      </c>
      <c r="AM329" s="58">
        <f t="shared" si="84"/>
        <v>0</v>
      </c>
      <c r="AN329" s="58">
        <f t="shared" si="80"/>
        <v>0</v>
      </c>
      <c r="AO329" s="58">
        <f t="shared" si="75"/>
        <v>363.23354051912</v>
      </c>
      <c r="AP329" s="58">
        <f t="shared" si="85"/>
        <v>863.472120547908</v>
      </c>
      <c r="AQ329" s="58">
        <f t="shared" si="86"/>
        <v>250</v>
      </c>
      <c r="AR329" s="58">
        <f t="shared" si="87"/>
        <v>0</v>
      </c>
    </row>
    <row r="330" spans="1:44">
      <c r="A330" s="35" t="s">
        <v>605</v>
      </c>
      <c r="B330" s="93">
        <v>10.53</v>
      </c>
      <c r="C330" s="58">
        <v>641.025641025641</v>
      </c>
      <c r="D330" s="58">
        <v>392.220085470086</v>
      </c>
      <c r="E330" s="58">
        <v>388.500388500388</v>
      </c>
      <c r="F330" s="58">
        <v>545.657759928267</v>
      </c>
      <c r="G330" s="58">
        <v>296.852204372712</v>
      </c>
      <c r="H330" s="58">
        <v>246.3175</v>
      </c>
      <c r="I330" s="58">
        <v>246.3175</v>
      </c>
      <c r="J330" s="108">
        <v>1150.34011324066</v>
      </c>
      <c r="K330" s="109">
        <v>1.6424062369343</v>
      </c>
      <c r="L330" s="109">
        <v>4.89653760186525</v>
      </c>
      <c r="M330" s="109">
        <v>4.94239165584811</v>
      </c>
      <c r="N330" s="110">
        <v>0.243458209305486</v>
      </c>
      <c r="O330" s="10">
        <v>9.2</v>
      </c>
      <c r="P330" s="10">
        <v>5.3</v>
      </c>
      <c r="Q330" s="113">
        <v>1.7415</v>
      </c>
      <c r="R330" s="110">
        <v>0.785398163397448</v>
      </c>
      <c r="S330" s="58">
        <v>174.364541878383</v>
      </c>
      <c r="T330" s="58">
        <v>1426.9274754789</v>
      </c>
      <c r="U330" s="58">
        <v>106.164076802247</v>
      </c>
      <c r="V330" s="58">
        <v>2796.16432708835</v>
      </c>
      <c r="W330" s="58">
        <v>3.68250000000003</v>
      </c>
      <c r="X330" s="10"/>
      <c r="Y330" s="109">
        <f t="shared" si="88"/>
        <v>-0.00305334727235973</v>
      </c>
      <c r="Z330" s="10"/>
      <c r="AA330" s="10"/>
      <c r="AB330" s="10"/>
      <c r="AC330" s="58">
        <f t="shared" si="81"/>
        <v>246.3175</v>
      </c>
      <c r="AD330" s="10">
        <f t="shared" si="89"/>
        <v>6.5</v>
      </c>
      <c r="AE330" s="58">
        <f t="shared" si="82"/>
        <v>0</v>
      </c>
      <c r="AF330" s="58">
        <f t="shared" si="76"/>
        <v>0</v>
      </c>
      <c r="AG330" s="58">
        <f t="shared" si="77"/>
        <v>0</v>
      </c>
      <c r="AH330" s="58">
        <f t="shared" si="78"/>
        <v>0</v>
      </c>
      <c r="AI330" s="64">
        <f t="shared" si="79"/>
        <v>-296.852204372712</v>
      </c>
      <c r="AJ330" s="65"/>
      <c r="AL330" s="58">
        <f t="shared" si="83"/>
        <v>250</v>
      </c>
      <c r="AM330" s="58">
        <f t="shared" si="84"/>
        <v>3.68250000000003</v>
      </c>
      <c r="AN330" s="58">
        <f t="shared" si="80"/>
        <v>0</v>
      </c>
      <c r="AO330" s="58">
        <f t="shared" si="75"/>
        <v>361.969747816524</v>
      </c>
      <c r="AP330" s="58">
        <f t="shared" si="85"/>
        <v>862.208327845313</v>
      </c>
      <c r="AQ330" s="58">
        <f t="shared" si="86"/>
        <v>246.3175</v>
      </c>
      <c r="AR330" s="58">
        <f t="shared" si="87"/>
        <v>0</v>
      </c>
    </row>
    <row r="331" spans="1:44">
      <c r="A331" s="35" t="s">
        <v>606</v>
      </c>
      <c r="B331" s="93">
        <v>10.74</v>
      </c>
      <c r="C331" s="58">
        <v>641.025641025641</v>
      </c>
      <c r="D331" s="58">
        <v>412.028671328671</v>
      </c>
      <c r="E331" s="58">
        <v>388.500388500388</v>
      </c>
      <c r="F331" s="58">
        <v>525.715806747248</v>
      </c>
      <c r="G331" s="58">
        <v>296.718837050278</v>
      </c>
      <c r="H331" s="58">
        <v>226.707</v>
      </c>
      <c r="I331" s="58">
        <v>226.707</v>
      </c>
      <c r="J331" s="108">
        <v>1182.01086797302</v>
      </c>
      <c r="K331" s="109">
        <v>1.5754150882758</v>
      </c>
      <c r="L331" s="109">
        <v>4.93731102047337</v>
      </c>
      <c r="M331" s="109">
        <v>4.99106427723841</v>
      </c>
      <c r="N331" s="110">
        <v>0.219440489210615</v>
      </c>
      <c r="O331" s="10">
        <v>10.1</v>
      </c>
      <c r="P331" s="10">
        <v>5</v>
      </c>
      <c r="Q331" s="113">
        <v>1.728</v>
      </c>
      <c r="R331" s="110">
        <v>0.781471172580461</v>
      </c>
      <c r="S331" s="58">
        <v>167.775374919263</v>
      </c>
      <c r="T331" s="58">
        <v>1364.90214852548</v>
      </c>
      <c r="U331" s="58">
        <v>106.495980753164</v>
      </c>
      <c r="V331" s="58">
        <v>2786.19751611107</v>
      </c>
      <c r="W331" s="58">
        <v>23.293</v>
      </c>
      <c r="X331" s="10"/>
      <c r="Y331" s="109">
        <f t="shared" si="88"/>
        <v>0.0050806353747479</v>
      </c>
      <c r="Z331" s="10"/>
      <c r="AA331" s="10"/>
      <c r="AB331" s="10"/>
      <c r="AC331" s="58">
        <f t="shared" si="81"/>
        <v>226.707</v>
      </c>
      <c r="AD331" s="10">
        <f t="shared" si="89"/>
        <v>6.5</v>
      </c>
      <c r="AE331" s="58">
        <f t="shared" si="82"/>
        <v>0</v>
      </c>
      <c r="AF331" s="58">
        <f t="shared" si="76"/>
        <v>0</v>
      </c>
      <c r="AG331" s="58">
        <f t="shared" si="77"/>
        <v>0</v>
      </c>
      <c r="AH331" s="58">
        <f t="shared" si="78"/>
        <v>0</v>
      </c>
      <c r="AI331" s="64">
        <f t="shared" si="79"/>
        <v>-296.718837050278</v>
      </c>
      <c r="AJ331" s="65"/>
      <c r="AL331" s="58">
        <f t="shared" si="83"/>
        <v>250</v>
      </c>
      <c r="AM331" s="58">
        <f t="shared" si="84"/>
        <v>23.293</v>
      </c>
      <c r="AN331" s="58">
        <f t="shared" si="80"/>
        <v>0</v>
      </c>
      <c r="AO331" s="58">
        <f t="shared" si="75"/>
        <v>363.653849077442</v>
      </c>
      <c r="AP331" s="58">
        <f t="shared" si="85"/>
        <v>863.89242910623</v>
      </c>
      <c r="AQ331" s="58">
        <f t="shared" si="86"/>
        <v>226.707</v>
      </c>
      <c r="AR331" s="58">
        <f t="shared" si="87"/>
        <v>0</v>
      </c>
    </row>
    <row r="332" spans="1:44">
      <c r="A332" s="35" t="s">
        <v>607</v>
      </c>
      <c r="B332" s="93">
        <v>10.94</v>
      </c>
      <c r="C332" s="58">
        <v>641.025641025641</v>
      </c>
      <c r="D332" s="58">
        <v>427.077156177156</v>
      </c>
      <c r="E332" s="58">
        <v>388.500388500388</v>
      </c>
      <c r="F332" s="58">
        <v>513.41167128385</v>
      </c>
      <c r="G332" s="58">
        <v>299.463186435365</v>
      </c>
      <c r="H332" s="58">
        <v>211.809</v>
      </c>
      <c r="I332" s="58">
        <v>211.809</v>
      </c>
      <c r="J332" s="108">
        <v>1213.96108881864</v>
      </c>
      <c r="K332" s="109">
        <v>1.50346817951267</v>
      </c>
      <c r="L332" s="109">
        <v>4.99389106414859</v>
      </c>
      <c r="M332" s="109">
        <v>5.03998264218494</v>
      </c>
      <c r="N332" s="110">
        <v>0.202002440469797</v>
      </c>
      <c r="O332" s="10">
        <v>10.8</v>
      </c>
      <c r="P332" s="10">
        <v>4.7</v>
      </c>
      <c r="Q332" s="113">
        <v>1.719</v>
      </c>
      <c r="R332" s="110">
        <v>0.781471172580461</v>
      </c>
      <c r="S332" s="58">
        <v>160.645702562359</v>
      </c>
      <c r="T332" s="58">
        <v>1331.80335007988</v>
      </c>
      <c r="U332" s="58">
        <v>106.850084858084</v>
      </c>
      <c r="V332" s="58">
        <v>2802.64809179239</v>
      </c>
      <c r="W332" s="58">
        <v>38.191</v>
      </c>
      <c r="X332" s="10"/>
      <c r="Y332" s="109">
        <f t="shared" si="88"/>
        <v>-0.00282678691018212</v>
      </c>
      <c r="Z332" s="10"/>
      <c r="AA332" s="10"/>
      <c r="AB332" s="10"/>
      <c r="AC332" s="58">
        <f t="shared" si="81"/>
        <v>211.809</v>
      </c>
      <c r="AD332" s="10">
        <f t="shared" si="89"/>
        <v>6.5</v>
      </c>
      <c r="AE332" s="58">
        <f t="shared" si="82"/>
        <v>0</v>
      </c>
      <c r="AF332" s="58">
        <f t="shared" si="76"/>
        <v>0</v>
      </c>
      <c r="AG332" s="58">
        <f t="shared" si="77"/>
        <v>0</v>
      </c>
      <c r="AH332" s="58">
        <f t="shared" si="78"/>
        <v>0</v>
      </c>
      <c r="AI332" s="64">
        <f t="shared" si="79"/>
        <v>-299.463186435365</v>
      </c>
      <c r="AJ332" s="65"/>
      <c r="AL332" s="58">
        <f t="shared" si="83"/>
        <v>250</v>
      </c>
      <c r="AM332" s="58">
        <f t="shared" si="84"/>
        <v>38.191</v>
      </c>
      <c r="AN332" s="58">
        <f t="shared" si="80"/>
        <v>0</v>
      </c>
      <c r="AO332" s="58">
        <f t="shared" si="75"/>
        <v>367.564229832054</v>
      </c>
      <c r="AP332" s="58">
        <f t="shared" si="85"/>
        <v>867.802809860843</v>
      </c>
      <c r="AQ332" s="58">
        <f t="shared" si="86"/>
        <v>211.809</v>
      </c>
      <c r="AR332" s="58">
        <f t="shared" si="87"/>
        <v>0</v>
      </c>
    </row>
    <row r="333" spans="1:44">
      <c r="A333" s="35" t="s">
        <v>608</v>
      </c>
      <c r="B333" s="93">
        <v>11.42</v>
      </c>
      <c r="C333" s="58">
        <v>641.025641025641</v>
      </c>
      <c r="D333" s="58">
        <v>453.61554001554</v>
      </c>
      <c r="E333" s="58">
        <v>388.500388500388</v>
      </c>
      <c r="F333" s="58">
        <v>491.160084197237</v>
      </c>
      <c r="G333" s="58">
        <v>303.749983187135</v>
      </c>
      <c r="H333" s="58">
        <v>185.536</v>
      </c>
      <c r="I333" s="58">
        <v>185.536</v>
      </c>
      <c r="J333" s="108">
        <v>1246.35747509592</v>
      </c>
      <c r="K333" s="109">
        <v>1.43318712425835</v>
      </c>
      <c r="L333" s="109">
        <v>5.0374943807007</v>
      </c>
      <c r="M333" s="109">
        <v>5.08939959658289</v>
      </c>
      <c r="N333" s="110">
        <v>0.171265142307759</v>
      </c>
      <c r="O333" s="10">
        <v>12.2</v>
      </c>
      <c r="P333" s="10">
        <v>4.3</v>
      </c>
      <c r="Q333" s="113">
        <v>1.719</v>
      </c>
      <c r="R333" s="110">
        <v>0.785398163397448</v>
      </c>
      <c r="S333" s="58">
        <v>153.422300945723</v>
      </c>
      <c r="T333" s="58">
        <v>1221.53102811567</v>
      </c>
      <c r="U333" s="58">
        <v>107.049734363973</v>
      </c>
      <c r="V333" s="58">
        <v>2837.46601513623</v>
      </c>
      <c r="W333" s="58">
        <v>64.4639999999999</v>
      </c>
      <c r="X333" s="10"/>
      <c r="Y333" s="109">
        <f t="shared" si="88"/>
        <v>0.00248826148424452</v>
      </c>
      <c r="Z333" s="10"/>
      <c r="AA333" s="10"/>
      <c r="AB333" s="10"/>
      <c r="AC333" s="58">
        <f t="shared" si="81"/>
        <v>185.536</v>
      </c>
      <c r="AD333" s="10">
        <f t="shared" si="89"/>
        <v>6.5</v>
      </c>
      <c r="AE333" s="58">
        <f t="shared" si="82"/>
        <v>0</v>
      </c>
      <c r="AF333" s="58">
        <f t="shared" si="76"/>
        <v>0</v>
      </c>
      <c r="AG333" s="58">
        <f t="shared" si="77"/>
        <v>0</v>
      </c>
      <c r="AH333" s="58">
        <f t="shared" si="78"/>
        <v>0</v>
      </c>
      <c r="AI333" s="64">
        <f t="shared" si="79"/>
        <v>-303.749983187135</v>
      </c>
      <c r="AJ333" s="65"/>
      <c r="AL333" s="58">
        <f t="shared" si="83"/>
        <v>250</v>
      </c>
      <c r="AM333" s="58">
        <f t="shared" si="84"/>
        <v>64.4639999999999</v>
      </c>
      <c r="AN333" s="58">
        <f t="shared" si="80"/>
        <v>0</v>
      </c>
      <c r="AO333" s="58">
        <f t="shared" si="75"/>
        <v>375.396008682894</v>
      </c>
      <c r="AP333" s="58">
        <f t="shared" si="85"/>
        <v>875.634588711683</v>
      </c>
      <c r="AQ333" s="58">
        <f t="shared" si="86"/>
        <v>185.536</v>
      </c>
      <c r="AR333" s="58">
        <f t="shared" si="87"/>
        <v>0</v>
      </c>
    </row>
    <row r="334" spans="1:44">
      <c r="A334" s="35" t="s">
        <v>609</v>
      </c>
      <c r="B334" s="93">
        <v>11.82</v>
      </c>
      <c r="C334" s="58">
        <v>641.025641025641</v>
      </c>
      <c r="D334" s="58">
        <v>466.0114996115</v>
      </c>
      <c r="E334" s="58">
        <v>388.500388500388</v>
      </c>
      <c r="F334" s="58">
        <v>481.669921941262</v>
      </c>
      <c r="G334" s="58">
        <v>306.655780527121</v>
      </c>
      <c r="H334" s="58">
        <v>173.264</v>
      </c>
      <c r="I334" s="58">
        <v>173.264</v>
      </c>
      <c r="J334" s="108">
        <v>1279.04991705045</v>
      </c>
      <c r="K334" s="109">
        <v>1.34073196488321</v>
      </c>
      <c r="L334" s="109">
        <v>5.09677451066658</v>
      </c>
      <c r="M334" s="109">
        <v>5.13908368323907</v>
      </c>
      <c r="N334" s="110">
        <v>0.149850382189088</v>
      </c>
      <c r="O334" s="10">
        <v>13.4</v>
      </c>
      <c r="P334" s="10">
        <v>3.9</v>
      </c>
      <c r="Q334" s="113">
        <v>1.71</v>
      </c>
      <c r="R334" s="110">
        <v>0.785398163397448</v>
      </c>
      <c r="S334" s="58">
        <v>144.024380503318</v>
      </c>
      <c r="T334" s="58">
        <v>1215.17024272227</v>
      </c>
      <c r="U334" s="58">
        <v>107.422202405583</v>
      </c>
      <c r="V334" s="58">
        <v>2854.67783810011</v>
      </c>
      <c r="W334" s="58">
        <v>76.736</v>
      </c>
      <c r="X334" s="10"/>
      <c r="Y334" s="109">
        <f t="shared" si="88"/>
        <v>-0.00737491408369095</v>
      </c>
      <c r="Z334" s="10"/>
      <c r="AA334" s="10"/>
      <c r="AB334" s="10"/>
      <c r="AC334" s="58">
        <f t="shared" si="81"/>
        <v>173.264</v>
      </c>
      <c r="AD334" s="10">
        <f t="shared" si="89"/>
        <v>6.5</v>
      </c>
      <c r="AE334" s="58">
        <f t="shared" si="82"/>
        <v>0</v>
      </c>
      <c r="AF334" s="58">
        <f t="shared" si="76"/>
        <v>0</v>
      </c>
      <c r="AG334" s="58">
        <f t="shared" si="77"/>
        <v>0</v>
      </c>
      <c r="AH334" s="58">
        <f t="shared" si="78"/>
        <v>0</v>
      </c>
      <c r="AI334" s="64">
        <f t="shared" si="79"/>
        <v>-306.655780527121</v>
      </c>
      <c r="AJ334" s="65"/>
      <c r="AL334" s="58">
        <f t="shared" si="83"/>
        <v>250</v>
      </c>
      <c r="AM334" s="58">
        <f t="shared" si="84"/>
        <v>76.736</v>
      </c>
      <c r="AN334" s="58">
        <f t="shared" si="80"/>
        <v>0</v>
      </c>
      <c r="AO334" s="58">
        <f t="shared" si="75"/>
        <v>385.02942863948</v>
      </c>
      <c r="AP334" s="58">
        <f t="shared" si="85"/>
        <v>885.268008668268</v>
      </c>
      <c r="AQ334" s="58">
        <f t="shared" si="86"/>
        <v>173.264</v>
      </c>
      <c r="AR334" s="58">
        <f t="shared" si="87"/>
        <v>0</v>
      </c>
    </row>
    <row r="335" spans="1:44">
      <c r="A335" s="35" t="s">
        <v>610</v>
      </c>
      <c r="B335" s="93">
        <v>12.06</v>
      </c>
      <c r="C335" s="58">
        <v>641.025641025641</v>
      </c>
      <c r="D335" s="58">
        <v>467.954933954934</v>
      </c>
      <c r="E335" s="58">
        <v>388.500388500388</v>
      </c>
      <c r="F335" s="58">
        <v>479.765074000413</v>
      </c>
      <c r="G335" s="58">
        <v>306.694366929706</v>
      </c>
      <c r="H335" s="58">
        <v>171.34</v>
      </c>
      <c r="I335" s="58">
        <v>171.34</v>
      </c>
      <c r="J335" s="108">
        <v>1311.72737808794</v>
      </c>
      <c r="K335" s="109">
        <v>1.29347673946863</v>
      </c>
      <c r="L335" s="109">
        <v>5.14272062885404</v>
      </c>
      <c r="M335" s="109">
        <v>5.18856362248153</v>
      </c>
      <c r="N335" s="110">
        <v>0.140919055902971</v>
      </c>
      <c r="O335" s="10">
        <v>14</v>
      </c>
      <c r="P335" s="10">
        <v>3.7</v>
      </c>
      <c r="Q335" s="113">
        <v>1.6965</v>
      </c>
      <c r="R335" s="110">
        <v>0.781471172580461</v>
      </c>
      <c r="S335" s="58">
        <v>139.412900924532</v>
      </c>
      <c r="T335" s="58">
        <v>1241.42533383188</v>
      </c>
      <c r="U335" s="58">
        <v>107.781529169054</v>
      </c>
      <c r="V335" s="58">
        <v>2845.51879430712</v>
      </c>
      <c r="W335" s="58">
        <v>78.6599999999999</v>
      </c>
      <c r="X335" s="10"/>
      <c r="Y335" s="109">
        <f t="shared" si="88"/>
        <v>-0.00363694561497585</v>
      </c>
      <c r="Z335" s="10"/>
      <c r="AA335" s="10"/>
      <c r="AB335" s="10"/>
      <c r="AC335" s="58">
        <f t="shared" si="81"/>
        <v>171.34</v>
      </c>
      <c r="AD335" s="10">
        <f t="shared" si="89"/>
        <v>6.5</v>
      </c>
      <c r="AE335" s="58">
        <f t="shared" si="82"/>
        <v>0</v>
      </c>
      <c r="AF335" s="58">
        <f t="shared" si="76"/>
        <v>0</v>
      </c>
      <c r="AG335" s="58">
        <f t="shared" si="77"/>
        <v>0</v>
      </c>
      <c r="AH335" s="58">
        <f t="shared" si="78"/>
        <v>0</v>
      </c>
      <c r="AI335" s="64">
        <f t="shared" si="79"/>
        <v>-306.694366929706</v>
      </c>
      <c r="AJ335" s="65"/>
      <c r="AL335" s="58">
        <f t="shared" si="83"/>
        <v>250</v>
      </c>
      <c r="AM335" s="58">
        <f t="shared" si="84"/>
        <v>78.6599999999999</v>
      </c>
      <c r="AN335" s="58">
        <f t="shared" si="80"/>
        <v>0</v>
      </c>
      <c r="AO335" s="58">
        <f t="shared" si="75"/>
        <v>394.903281496282</v>
      </c>
      <c r="AP335" s="58">
        <f t="shared" si="85"/>
        <v>895.141861525071</v>
      </c>
      <c r="AQ335" s="58">
        <f t="shared" si="86"/>
        <v>171.34</v>
      </c>
      <c r="AR335" s="58">
        <f t="shared" si="87"/>
        <v>0</v>
      </c>
    </row>
    <row r="336" spans="1:44">
      <c r="A336" s="35" t="s">
        <v>611</v>
      </c>
      <c r="B336" s="93">
        <v>12.44</v>
      </c>
      <c r="C336" s="58">
        <v>641.025641025641</v>
      </c>
      <c r="D336" s="58">
        <v>466.674630924631</v>
      </c>
      <c r="E336" s="58">
        <v>388.500388500388</v>
      </c>
      <c r="F336" s="58">
        <v>485.535167712308</v>
      </c>
      <c r="G336" s="58">
        <v>311.184157611298</v>
      </c>
      <c r="H336" s="58">
        <v>172.6075</v>
      </c>
      <c r="I336" s="58">
        <v>172.6075</v>
      </c>
      <c r="J336" s="108">
        <v>1344.87183008278</v>
      </c>
      <c r="K336" s="109">
        <v>1.22355061138686</v>
      </c>
      <c r="L336" s="109">
        <v>5.18903211328787</v>
      </c>
      <c r="M336" s="109">
        <v>5.23856920169816</v>
      </c>
      <c r="N336" s="110">
        <v>0.129634327299294</v>
      </c>
      <c r="O336" s="10">
        <v>14.9</v>
      </c>
      <c r="P336" s="10">
        <v>3.4</v>
      </c>
      <c r="Q336" s="113">
        <v>1.6965</v>
      </c>
      <c r="R336" s="110">
        <v>0.785398163397448</v>
      </c>
      <c r="S336" s="58">
        <v>132.145758986688</v>
      </c>
      <c r="T336" s="58">
        <v>1319.38407587166</v>
      </c>
      <c r="U336" s="58">
        <v>108.001874018848</v>
      </c>
      <c r="V336" s="58">
        <v>2881.28479656742</v>
      </c>
      <c r="W336" s="58">
        <v>77.3925</v>
      </c>
      <c r="X336" s="10"/>
      <c r="Y336" s="109">
        <f t="shared" si="88"/>
        <v>-0.00046849080634459</v>
      </c>
      <c r="Z336" s="10"/>
      <c r="AA336" s="10"/>
      <c r="AB336" s="10"/>
      <c r="AC336" s="58">
        <f t="shared" si="81"/>
        <v>172.6075</v>
      </c>
      <c r="AD336" s="10">
        <f t="shared" si="89"/>
        <v>6.5</v>
      </c>
      <c r="AE336" s="58">
        <f t="shared" si="82"/>
        <v>0</v>
      </c>
      <c r="AF336" s="58">
        <f t="shared" si="76"/>
        <v>0</v>
      </c>
      <c r="AG336" s="58">
        <f t="shared" si="77"/>
        <v>0</v>
      </c>
      <c r="AH336" s="58">
        <f t="shared" si="78"/>
        <v>0</v>
      </c>
      <c r="AI336" s="64">
        <f t="shared" si="79"/>
        <v>-311.184157611298</v>
      </c>
      <c r="AJ336" s="65"/>
      <c r="AL336" s="58">
        <f t="shared" si="83"/>
        <v>250</v>
      </c>
      <c r="AM336" s="58">
        <f t="shared" si="84"/>
        <v>77.3925</v>
      </c>
      <c r="AN336" s="58">
        <f t="shared" si="80"/>
        <v>0</v>
      </c>
      <c r="AO336" s="58">
        <f t="shared" si="75"/>
        <v>404.537640088801</v>
      </c>
      <c r="AP336" s="58">
        <f t="shared" si="85"/>
        <v>904.776220117589</v>
      </c>
      <c r="AQ336" s="58">
        <f t="shared" si="86"/>
        <v>172.6075</v>
      </c>
      <c r="AR336" s="58">
        <f t="shared" si="87"/>
        <v>0</v>
      </c>
    </row>
    <row r="337" spans="1:44">
      <c r="A337" s="35" t="s">
        <v>612</v>
      </c>
      <c r="B337" s="93">
        <v>12.7</v>
      </c>
      <c r="C337" s="58">
        <v>641.025641025641</v>
      </c>
      <c r="D337" s="58">
        <v>451.691802641803</v>
      </c>
      <c r="E337" s="58">
        <v>388.500388500388</v>
      </c>
      <c r="F337" s="58">
        <v>500.641386562163</v>
      </c>
      <c r="G337" s="58">
        <v>311.307548178324</v>
      </c>
      <c r="H337" s="58">
        <v>187.4405</v>
      </c>
      <c r="I337" s="58">
        <v>187.4405</v>
      </c>
      <c r="J337" s="108">
        <v>1378.00971412299</v>
      </c>
      <c r="K337" s="109">
        <v>1.20821596556521</v>
      </c>
      <c r="L337" s="109">
        <v>5.23746432017108</v>
      </c>
      <c r="M337" s="109">
        <v>5.28838584477577</v>
      </c>
      <c r="N337" s="110">
        <v>0.125362171851988</v>
      </c>
      <c r="O337" s="10">
        <v>15.3</v>
      </c>
      <c r="P337" s="10">
        <v>3.3</v>
      </c>
      <c r="Q337" s="113">
        <v>1.683</v>
      </c>
      <c r="R337" s="110">
        <v>0.781471172580461</v>
      </c>
      <c r="S337" s="58">
        <v>130.93977584481</v>
      </c>
      <c r="T337" s="58">
        <v>1445.96122272453</v>
      </c>
      <c r="U337" s="58">
        <v>108.374479047341</v>
      </c>
      <c r="V337" s="58">
        <v>2872.51713609009</v>
      </c>
      <c r="W337" s="58">
        <v>62.5595</v>
      </c>
      <c r="X337" s="10"/>
      <c r="Y337" s="109">
        <f t="shared" si="88"/>
        <v>0.00110488152707511</v>
      </c>
      <c r="Z337" s="10"/>
      <c r="AA337" s="10"/>
      <c r="AB337" s="10"/>
      <c r="AC337" s="58">
        <f t="shared" si="81"/>
        <v>187.4405</v>
      </c>
      <c r="AD337" s="10">
        <f t="shared" si="89"/>
        <v>6.5</v>
      </c>
      <c r="AE337" s="58">
        <f t="shared" si="82"/>
        <v>0</v>
      </c>
      <c r="AF337" s="58">
        <f t="shared" si="76"/>
        <v>0</v>
      </c>
      <c r="AG337" s="58">
        <f t="shared" si="77"/>
        <v>0</v>
      </c>
      <c r="AH337" s="58">
        <f t="shared" si="78"/>
        <v>0</v>
      </c>
      <c r="AI337" s="64">
        <f t="shared" si="79"/>
        <v>-311.307548178324</v>
      </c>
      <c r="AJ337" s="65"/>
      <c r="AL337" s="58">
        <f t="shared" si="83"/>
        <v>250</v>
      </c>
      <c r="AM337" s="58">
        <f t="shared" si="84"/>
        <v>62.5595</v>
      </c>
      <c r="AN337" s="58">
        <f t="shared" si="80"/>
        <v>0</v>
      </c>
      <c r="AO337" s="58">
        <f t="shared" si="75"/>
        <v>411.898876888357</v>
      </c>
      <c r="AP337" s="58">
        <f t="shared" si="85"/>
        <v>912.137456917145</v>
      </c>
      <c r="AQ337" s="58">
        <f t="shared" si="86"/>
        <v>187.4405</v>
      </c>
      <c r="AR337" s="58">
        <f t="shared" si="87"/>
        <v>0</v>
      </c>
    </row>
    <row r="338" spans="1:44">
      <c r="A338" s="35" t="s">
        <v>613</v>
      </c>
      <c r="B338" s="93">
        <v>13.09</v>
      </c>
      <c r="C338" s="58">
        <v>641.025641025641</v>
      </c>
      <c r="D338" s="58">
        <v>437.221095571096</v>
      </c>
      <c r="E338" s="58">
        <v>388.500388500388</v>
      </c>
      <c r="F338" s="58">
        <v>519.733996805882</v>
      </c>
      <c r="G338" s="58">
        <v>315.929451351337</v>
      </c>
      <c r="H338" s="58">
        <v>201.7665</v>
      </c>
      <c r="I338" s="58">
        <v>201.7665</v>
      </c>
      <c r="J338" s="108">
        <v>1411.62811743054</v>
      </c>
      <c r="K338" s="109">
        <v>1.16732674683818</v>
      </c>
      <c r="L338" s="109">
        <v>5.28554064826225</v>
      </c>
      <c r="M338" s="109">
        <v>5.33874560170832</v>
      </c>
      <c r="N338" s="110">
        <v>0.118899624661161</v>
      </c>
      <c r="O338" s="10">
        <v>16</v>
      </c>
      <c r="P338" s="10">
        <v>3.1</v>
      </c>
      <c r="Q338" s="113">
        <v>1.683</v>
      </c>
      <c r="R338" s="110">
        <v>0.785398163397448</v>
      </c>
      <c r="S338" s="58">
        <v>126.781321021393</v>
      </c>
      <c r="T338" s="58">
        <v>1607.52817380848</v>
      </c>
      <c r="U338" s="58">
        <v>108.608255027817</v>
      </c>
      <c r="V338" s="58">
        <v>2908.88985621231</v>
      </c>
      <c r="W338" s="58">
        <v>48.2335</v>
      </c>
      <c r="X338" s="10"/>
      <c r="Y338" s="109">
        <f t="shared" si="88"/>
        <v>0.00284519651351545</v>
      </c>
      <c r="Z338" s="10"/>
      <c r="AA338" s="10"/>
      <c r="AB338" s="10"/>
      <c r="AC338" s="58">
        <f t="shared" si="81"/>
        <v>201.7665</v>
      </c>
      <c r="AD338" s="10">
        <f t="shared" si="89"/>
        <v>6.5</v>
      </c>
      <c r="AE338" s="58">
        <f t="shared" si="82"/>
        <v>0</v>
      </c>
      <c r="AF338" s="58">
        <f t="shared" si="76"/>
        <v>0</v>
      </c>
      <c r="AG338" s="58">
        <f t="shared" si="77"/>
        <v>0</v>
      </c>
      <c r="AH338" s="58">
        <f t="shared" si="78"/>
        <v>0</v>
      </c>
      <c r="AI338" s="64">
        <f t="shared" si="79"/>
        <v>-315.929451351337</v>
      </c>
      <c r="AJ338" s="65"/>
      <c r="AL338" s="58">
        <f t="shared" si="83"/>
        <v>250</v>
      </c>
      <c r="AM338" s="58">
        <f t="shared" si="84"/>
        <v>48.2335</v>
      </c>
      <c r="AN338" s="58">
        <f t="shared" si="80"/>
        <v>0</v>
      </c>
      <c r="AO338" s="58">
        <f t="shared" si="75"/>
        <v>417.074407503915</v>
      </c>
      <c r="AP338" s="58">
        <f t="shared" si="85"/>
        <v>917.312987532703</v>
      </c>
      <c r="AQ338" s="58">
        <f t="shared" si="86"/>
        <v>201.7665</v>
      </c>
      <c r="AR338" s="58">
        <f t="shared" si="87"/>
        <v>0</v>
      </c>
    </row>
    <row r="339" spans="1:44">
      <c r="A339" s="35" t="s">
        <v>614</v>
      </c>
      <c r="B339" s="93">
        <v>13.43</v>
      </c>
      <c r="C339" s="58">
        <v>641.025641025641</v>
      </c>
      <c r="D339" s="58">
        <v>433.143822843823</v>
      </c>
      <c r="E339" s="58">
        <v>388.500388500388</v>
      </c>
      <c r="F339" s="58">
        <v>524.027193311128</v>
      </c>
      <c r="G339" s="58">
        <v>316.14537512931</v>
      </c>
      <c r="H339" s="58">
        <v>205.803</v>
      </c>
      <c r="I339" s="58">
        <v>205.803</v>
      </c>
      <c r="J339" s="108">
        <v>1445.24917278595</v>
      </c>
      <c r="K339" s="109">
        <v>1.07790543786409</v>
      </c>
      <c r="L339" s="109">
        <v>5.33664300071009</v>
      </c>
      <c r="M339" s="109">
        <v>5.3889323431297</v>
      </c>
      <c r="N339" s="110">
        <v>0.110885286972334</v>
      </c>
      <c r="O339" s="10">
        <v>17.1</v>
      </c>
      <c r="P339" s="10">
        <v>2.8</v>
      </c>
      <c r="Q339" s="113">
        <v>1.6695</v>
      </c>
      <c r="R339" s="110">
        <v>0.781471172580461</v>
      </c>
      <c r="S339" s="58">
        <v>117.486502764692</v>
      </c>
      <c r="T339" s="58">
        <v>1769.4102155562</v>
      </c>
      <c r="U339" s="58">
        <v>108.99518514119</v>
      </c>
      <c r="V339" s="58">
        <v>2900.54441138644</v>
      </c>
      <c r="W339" s="58">
        <v>44.197</v>
      </c>
      <c r="X339" s="10"/>
      <c r="Y339" s="109">
        <f t="shared" si="88"/>
        <v>0.00210260099822701</v>
      </c>
      <c r="Z339" s="10"/>
      <c r="AA339" s="10"/>
      <c r="AB339" s="10"/>
      <c r="AC339" s="58">
        <f t="shared" si="81"/>
        <v>205.803</v>
      </c>
      <c r="AD339" s="10">
        <f t="shared" si="89"/>
        <v>6.5</v>
      </c>
      <c r="AE339" s="58">
        <f t="shared" si="82"/>
        <v>0</v>
      </c>
      <c r="AF339" s="58">
        <f t="shared" si="76"/>
        <v>0</v>
      </c>
      <c r="AG339" s="58">
        <f t="shared" si="77"/>
        <v>0</v>
      </c>
      <c r="AH339" s="58">
        <f t="shared" si="78"/>
        <v>0</v>
      </c>
      <c r="AI339" s="64">
        <f t="shared" si="79"/>
        <v>-316.14537512931</v>
      </c>
      <c r="AJ339" s="65"/>
      <c r="AL339" s="58">
        <f t="shared" si="83"/>
        <v>250</v>
      </c>
      <c r="AM339" s="58">
        <f t="shared" si="84"/>
        <v>44.197</v>
      </c>
      <c r="AN339" s="58">
        <f t="shared" si="80"/>
        <v>0</v>
      </c>
      <c r="AO339" s="58">
        <f t="shared" si="75"/>
        <v>421.618585466395</v>
      </c>
      <c r="AP339" s="58">
        <f t="shared" si="85"/>
        <v>921.857165495184</v>
      </c>
      <c r="AQ339" s="58">
        <f t="shared" si="86"/>
        <v>205.803</v>
      </c>
      <c r="AR339" s="58">
        <f t="shared" si="87"/>
        <v>0</v>
      </c>
    </row>
    <row r="340" spans="1:44">
      <c r="A340" s="35" t="s">
        <v>615</v>
      </c>
      <c r="B340" s="93">
        <v>13.35</v>
      </c>
      <c r="C340" s="58">
        <v>641.025641025641</v>
      </c>
      <c r="D340" s="58">
        <v>428.245843045843</v>
      </c>
      <c r="E340" s="58">
        <v>388.500388500388</v>
      </c>
      <c r="F340" s="58">
        <v>533.687806474507</v>
      </c>
      <c r="G340" s="58">
        <v>320.908008494709</v>
      </c>
      <c r="H340" s="58">
        <v>210.652</v>
      </c>
      <c r="I340" s="58">
        <v>210.652</v>
      </c>
      <c r="J340" s="108">
        <v>1479.36517787195</v>
      </c>
      <c r="K340" s="109">
        <v>1.14541245280989</v>
      </c>
      <c r="L340" s="109">
        <v>5.38660084782434</v>
      </c>
      <c r="M340" s="109">
        <v>5.4396805517494</v>
      </c>
      <c r="N340" s="110">
        <v>0.114936631466989</v>
      </c>
      <c r="O340" s="10">
        <v>16.5</v>
      </c>
      <c r="P340" s="10">
        <v>3</v>
      </c>
      <c r="Q340" s="113">
        <v>1.6695</v>
      </c>
      <c r="R340" s="110">
        <v>0.785398163397448</v>
      </c>
      <c r="S340" s="58">
        <v>125.128561741462</v>
      </c>
      <c r="T340" s="58">
        <v>1700.48944076765</v>
      </c>
      <c r="U340" s="58">
        <v>109.243234988846</v>
      </c>
      <c r="V340" s="58">
        <v>2937.55497562366</v>
      </c>
      <c r="W340" s="58">
        <v>39.3479999999999</v>
      </c>
      <c r="X340" s="10"/>
      <c r="Y340" s="109">
        <f t="shared" si="88"/>
        <v>0.00233149530536014</v>
      </c>
      <c r="Z340" s="10"/>
      <c r="AA340" s="10"/>
      <c r="AB340" s="10"/>
      <c r="AC340" s="58">
        <f t="shared" si="81"/>
        <v>210.652</v>
      </c>
      <c r="AD340" s="10">
        <f t="shared" si="89"/>
        <v>6.5</v>
      </c>
      <c r="AE340" s="58">
        <f t="shared" si="82"/>
        <v>0</v>
      </c>
      <c r="AF340" s="58">
        <f t="shared" si="76"/>
        <v>0</v>
      </c>
      <c r="AG340" s="58">
        <f t="shared" si="77"/>
        <v>0</v>
      </c>
      <c r="AH340" s="58">
        <f t="shared" si="78"/>
        <v>0</v>
      </c>
      <c r="AI340" s="64">
        <f t="shared" si="79"/>
        <v>-320.908008494709</v>
      </c>
      <c r="AJ340" s="65"/>
      <c r="AL340" s="58">
        <f t="shared" si="83"/>
        <v>250</v>
      </c>
      <c r="AM340" s="58">
        <f t="shared" si="84"/>
        <v>39.3479999999999</v>
      </c>
      <c r="AN340" s="58">
        <f t="shared" si="80"/>
        <v>0</v>
      </c>
      <c r="AO340" s="58">
        <f t="shared" si="75"/>
        <v>425.412692539063</v>
      </c>
      <c r="AP340" s="58">
        <f t="shared" si="85"/>
        <v>925.651272567852</v>
      </c>
      <c r="AQ340" s="58">
        <f t="shared" si="86"/>
        <v>210.652</v>
      </c>
      <c r="AR340" s="58">
        <f t="shared" si="87"/>
        <v>0</v>
      </c>
    </row>
    <row r="341" spans="1:44">
      <c r="A341" s="35" t="s">
        <v>616</v>
      </c>
      <c r="B341" s="93">
        <v>12.9</v>
      </c>
      <c r="C341" s="58">
        <v>641.025641025641</v>
      </c>
      <c r="D341" s="58">
        <v>422.822610722611</v>
      </c>
      <c r="E341" s="58">
        <v>388.500388500388</v>
      </c>
      <c r="F341" s="58">
        <v>539.428094366221</v>
      </c>
      <c r="G341" s="58">
        <v>321.225064063191</v>
      </c>
      <c r="H341" s="58">
        <v>216.021</v>
      </c>
      <c r="I341" s="58">
        <v>216.021</v>
      </c>
      <c r="J341" s="108">
        <v>1513.49395364655</v>
      </c>
      <c r="K341" s="109">
        <v>1.24977312258895</v>
      </c>
      <c r="L341" s="109">
        <v>5.44057553902018</v>
      </c>
      <c r="M341" s="109">
        <v>5.49027250113409</v>
      </c>
      <c r="N341" s="110">
        <v>0.129634327299294</v>
      </c>
      <c r="O341" s="10">
        <v>14.9</v>
      </c>
      <c r="P341" s="10">
        <v>3.4</v>
      </c>
      <c r="Q341" s="113">
        <v>1.656</v>
      </c>
      <c r="R341" s="110">
        <v>0.781471172580461</v>
      </c>
      <c r="S341" s="58">
        <v>137.032177727353</v>
      </c>
      <c r="T341" s="58">
        <v>1592.34884770772</v>
      </c>
      <c r="U341" s="58">
        <v>109.64564307759</v>
      </c>
      <c r="V341" s="58">
        <v>2929.66555758059</v>
      </c>
      <c r="W341" s="58">
        <v>33.979</v>
      </c>
      <c r="X341" s="10"/>
      <c r="Y341" s="109">
        <f t="shared" si="88"/>
        <v>-0.000894987270778635</v>
      </c>
      <c r="Z341" s="10"/>
      <c r="AA341" s="10"/>
      <c r="AB341" s="10"/>
      <c r="AC341" s="58">
        <f t="shared" si="81"/>
        <v>216.021</v>
      </c>
      <c r="AD341" s="10">
        <f t="shared" si="89"/>
        <v>6.5</v>
      </c>
      <c r="AE341" s="58">
        <f t="shared" si="82"/>
        <v>0</v>
      </c>
      <c r="AF341" s="58">
        <f t="shared" si="76"/>
        <v>0</v>
      </c>
      <c r="AG341" s="58">
        <f t="shared" si="77"/>
        <v>0</v>
      </c>
      <c r="AH341" s="58">
        <f t="shared" si="78"/>
        <v>0</v>
      </c>
      <c r="AI341" s="64">
        <f t="shared" si="79"/>
        <v>-321.225064063191</v>
      </c>
      <c r="AJ341" s="65"/>
      <c r="AL341" s="58">
        <f t="shared" si="83"/>
        <v>250</v>
      </c>
      <c r="AM341" s="58">
        <f t="shared" si="84"/>
        <v>33.979</v>
      </c>
      <c r="AN341" s="58">
        <f t="shared" si="80"/>
        <v>0</v>
      </c>
      <c r="AO341" s="58">
        <f t="shared" si="75"/>
        <v>428.382479076368</v>
      </c>
      <c r="AP341" s="58">
        <f t="shared" si="85"/>
        <v>928.621059105157</v>
      </c>
      <c r="AQ341" s="58">
        <f t="shared" si="86"/>
        <v>216.021</v>
      </c>
      <c r="AR341" s="58">
        <f t="shared" si="87"/>
        <v>0</v>
      </c>
    </row>
    <row r="342" spans="1:44">
      <c r="A342" s="35" t="s">
        <v>617</v>
      </c>
      <c r="B342" s="93">
        <v>12.46</v>
      </c>
      <c r="C342" s="58">
        <v>641.025641025641</v>
      </c>
      <c r="D342" s="58">
        <v>430.359984459984</v>
      </c>
      <c r="E342" s="58">
        <v>388.500388500388</v>
      </c>
      <c r="F342" s="58">
        <v>536.803525606241</v>
      </c>
      <c r="G342" s="58">
        <v>326.137869040585</v>
      </c>
      <c r="H342" s="58">
        <v>208.559</v>
      </c>
      <c r="I342" s="58">
        <v>208.559</v>
      </c>
      <c r="J342" s="108">
        <v>1548.13309827308</v>
      </c>
      <c r="K342" s="109">
        <v>1.31051167000239</v>
      </c>
      <c r="L342" s="109">
        <v>5.49254249637908</v>
      </c>
      <c r="M342" s="109">
        <v>5.54144525971139</v>
      </c>
      <c r="N342" s="110">
        <v>0.142344629206638</v>
      </c>
      <c r="O342" s="10">
        <v>13.9</v>
      </c>
      <c r="P342" s="10">
        <v>3.7</v>
      </c>
      <c r="Q342" s="113">
        <v>1.656</v>
      </c>
      <c r="R342" s="110">
        <v>0.785398163397448</v>
      </c>
      <c r="S342" s="58">
        <v>144.036877737949</v>
      </c>
      <c r="T342" s="58">
        <v>1462.58138800348</v>
      </c>
      <c r="U342" s="58">
        <v>109.908885998464</v>
      </c>
      <c r="V342" s="58">
        <v>2967.34759958484</v>
      </c>
      <c r="W342" s="58">
        <v>41.441</v>
      </c>
      <c r="X342" s="10"/>
      <c r="Y342" s="109">
        <f t="shared" si="88"/>
        <v>-0.00226999524498783</v>
      </c>
      <c r="Z342" s="10"/>
      <c r="AA342" s="10"/>
      <c r="AB342" s="10"/>
      <c r="AC342" s="58">
        <f t="shared" si="81"/>
        <v>208.559</v>
      </c>
      <c r="AD342" s="10">
        <f t="shared" si="89"/>
        <v>6.5</v>
      </c>
      <c r="AE342" s="58">
        <f t="shared" si="82"/>
        <v>0</v>
      </c>
      <c r="AF342" s="58">
        <f t="shared" si="76"/>
        <v>0</v>
      </c>
      <c r="AG342" s="58">
        <f t="shared" si="77"/>
        <v>0</v>
      </c>
      <c r="AH342" s="58">
        <f t="shared" si="78"/>
        <v>0</v>
      </c>
      <c r="AI342" s="64">
        <f t="shared" si="79"/>
        <v>-326.137869040585</v>
      </c>
      <c r="AJ342" s="65"/>
      <c r="AL342" s="58">
        <f t="shared" si="83"/>
        <v>250</v>
      </c>
      <c r="AM342" s="58">
        <f t="shared" si="84"/>
        <v>41.441</v>
      </c>
      <c r="AN342" s="58">
        <f t="shared" si="80"/>
        <v>0</v>
      </c>
      <c r="AO342" s="58">
        <f t="shared" si="75"/>
        <v>432.456716680986</v>
      </c>
      <c r="AP342" s="58">
        <f t="shared" si="85"/>
        <v>932.695296709775</v>
      </c>
      <c r="AQ342" s="58">
        <f t="shared" si="86"/>
        <v>208.559</v>
      </c>
      <c r="AR342" s="58">
        <f t="shared" si="87"/>
        <v>0</v>
      </c>
    </row>
    <row r="343" spans="1:44">
      <c r="A343" s="35" t="s">
        <v>618</v>
      </c>
      <c r="B343" s="93">
        <v>12.09</v>
      </c>
      <c r="C343" s="58">
        <v>641.025641025641</v>
      </c>
      <c r="D343" s="58">
        <v>435.074125874126</v>
      </c>
      <c r="E343" s="58">
        <v>388.500388500388</v>
      </c>
      <c r="F343" s="58">
        <v>532.517160534499</v>
      </c>
      <c r="G343" s="58">
        <v>326.565645382984</v>
      </c>
      <c r="H343" s="58">
        <v>203.892</v>
      </c>
      <c r="I343" s="58">
        <v>203.892</v>
      </c>
      <c r="J343" s="108">
        <v>1582.796135288</v>
      </c>
      <c r="K343" s="109">
        <v>1.36947561596248</v>
      </c>
      <c r="L343" s="109">
        <v>5.549612122417</v>
      </c>
      <c r="M343" s="109">
        <v>5.59247949041975</v>
      </c>
      <c r="N343" s="110">
        <v>0.15475826101248</v>
      </c>
      <c r="O343" s="10">
        <v>13.1</v>
      </c>
      <c r="P343" s="10">
        <v>4</v>
      </c>
      <c r="Q343" s="113">
        <v>1.6425</v>
      </c>
      <c r="R343" s="110">
        <v>0.781471172580461</v>
      </c>
      <c r="S343" s="58">
        <v>151.091566687068</v>
      </c>
      <c r="T343" s="58">
        <v>1363.09073806925</v>
      </c>
      <c r="U343" s="58">
        <v>110.328044490869</v>
      </c>
      <c r="V343" s="58">
        <v>2959.95136041782</v>
      </c>
      <c r="W343" s="58">
        <v>46.108</v>
      </c>
      <c r="X343" s="10"/>
      <c r="Y343" s="109">
        <f t="shared" si="88"/>
        <v>-0.00816686270560574</v>
      </c>
      <c r="Z343" s="10"/>
      <c r="AA343" s="10"/>
      <c r="AB343" s="10"/>
      <c r="AC343" s="58">
        <f t="shared" si="81"/>
        <v>203.892</v>
      </c>
      <c r="AD343" s="10">
        <f t="shared" si="89"/>
        <v>6.5</v>
      </c>
      <c r="AE343" s="58">
        <f t="shared" si="82"/>
        <v>0</v>
      </c>
      <c r="AF343" s="58">
        <f t="shared" si="76"/>
        <v>0</v>
      </c>
      <c r="AG343" s="58">
        <f t="shared" si="77"/>
        <v>0</v>
      </c>
      <c r="AH343" s="58">
        <f t="shared" si="78"/>
        <v>0</v>
      </c>
      <c r="AI343" s="64">
        <f t="shared" si="79"/>
        <v>-326.565645382984</v>
      </c>
      <c r="AJ343" s="65"/>
      <c r="AL343" s="58">
        <f t="shared" si="83"/>
        <v>250</v>
      </c>
      <c r="AM343" s="58">
        <f t="shared" si="84"/>
        <v>46.108</v>
      </c>
      <c r="AN343" s="58">
        <f t="shared" si="80"/>
        <v>0</v>
      </c>
      <c r="AO343" s="58">
        <f t="shared" si="75"/>
        <v>437.210633097581</v>
      </c>
      <c r="AP343" s="58">
        <f t="shared" si="85"/>
        <v>937.44921312637</v>
      </c>
      <c r="AQ343" s="58">
        <f t="shared" si="86"/>
        <v>203.892</v>
      </c>
      <c r="AR343" s="58">
        <f t="shared" si="87"/>
        <v>0</v>
      </c>
    </row>
    <row r="344" spans="1:44">
      <c r="A344" s="35" t="s">
        <v>619</v>
      </c>
      <c r="B344" s="93">
        <v>12</v>
      </c>
      <c r="C344" s="58">
        <v>641.025641025641</v>
      </c>
      <c r="D344" s="58">
        <v>432.605439005439</v>
      </c>
      <c r="E344" s="58">
        <v>388.500388500388</v>
      </c>
      <c r="F344" s="58">
        <v>536.827597804985</v>
      </c>
      <c r="G344" s="58">
        <v>328.407395784783</v>
      </c>
      <c r="H344" s="58">
        <v>206.336</v>
      </c>
      <c r="I344" s="58">
        <v>206.336</v>
      </c>
      <c r="J344" s="108">
        <v>1617.63595692101</v>
      </c>
      <c r="K344" s="109">
        <v>1.39030198004276</v>
      </c>
      <c r="L344" s="109">
        <v>5.58715740353274</v>
      </c>
      <c r="M344" s="109">
        <v>5.64360213617901</v>
      </c>
      <c r="N344" s="110">
        <v>0.159964102709837</v>
      </c>
      <c r="O344" s="10">
        <v>12.8</v>
      </c>
      <c r="P344" s="10">
        <v>4.1</v>
      </c>
      <c r="Q344" s="113">
        <v>1.638</v>
      </c>
      <c r="R344" s="110">
        <v>0.781471172580461</v>
      </c>
      <c r="S344" s="58">
        <v>153.715985959548</v>
      </c>
      <c r="T344" s="58">
        <v>1355.8785100923</v>
      </c>
      <c r="U344" s="58">
        <v>110.563020240265</v>
      </c>
      <c r="V344" s="58">
        <v>2970.31860264959</v>
      </c>
      <c r="W344" s="58">
        <v>43.664</v>
      </c>
      <c r="X344" s="10"/>
      <c r="Y344" s="109">
        <f t="shared" si="88"/>
        <v>0.00532208688701097</v>
      </c>
      <c r="Z344" s="10"/>
      <c r="AA344" s="10"/>
      <c r="AB344" s="10"/>
      <c r="AC344" s="58">
        <f t="shared" si="81"/>
        <v>206.336</v>
      </c>
      <c r="AD344" s="10">
        <f t="shared" si="89"/>
        <v>6.5</v>
      </c>
      <c r="AE344" s="58">
        <f t="shared" si="82"/>
        <v>0</v>
      </c>
      <c r="AF344" s="58">
        <f t="shared" si="76"/>
        <v>0</v>
      </c>
      <c r="AG344" s="58">
        <f t="shared" si="77"/>
        <v>0</v>
      </c>
      <c r="AH344" s="58">
        <f t="shared" si="78"/>
        <v>0</v>
      </c>
      <c r="AI344" s="64">
        <f t="shared" si="79"/>
        <v>-328.407395784783</v>
      </c>
      <c r="AJ344" s="65"/>
      <c r="AL344" s="58">
        <f t="shared" si="83"/>
        <v>250</v>
      </c>
      <c r="AM344" s="58">
        <f t="shared" si="84"/>
        <v>43.664</v>
      </c>
      <c r="AN344" s="58">
        <f t="shared" si="80"/>
        <v>0</v>
      </c>
      <c r="AO344" s="58">
        <f t="shared" si="75"/>
        <v>441.574179932093</v>
      </c>
      <c r="AP344" s="58">
        <f t="shared" si="85"/>
        <v>941.812759960882</v>
      </c>
      <c r="AQ344" s="58">
        <f t="shared" si="86"/>
        <v>206.336</v>
      </c>
      <c r="AR344" s="58">
        <f t="shared" si="87"/>
        <v>0</v>
      </c>
    </row>
    <row r="345" spans="1:44">
      <c r="A345" s="35" t="s">
        <v>620</v>
      </c>
      <c r="B345" s="93">
        <v>12.1</v>
      </c>
      <c r="C345" s="58">
        <v>641.025641025641</v>
      </c>
      <c r="D345" s="58">
        <v>431.673115773116</v>
      </c>
      <c r="E345" s="58">
        <v>388.500388500388</v>
      </c>
      <c r="F345" s="58">
        <v>542.88926163663</v>
      </c>
      <c r="G345" s="58">
        <v>333.536736384105</v>
      </c>
      <c r="H345" s="58">
        <v>207.259</v>
      </c>
      <c r="I345" s="58">
        <v>207.259</v>
      </c>
      <c r="J345" s="108">
        <v>1653.00832888412</v>
      </c>
      <c r="K345" s="109">
        <v>1.36417799848058</v>
      </c>
      <c r="L345" s="109">
        <v>5.64202302867815</v>
      </c>
      <c r="M345" s="109">
        <v>5.69533330276233</v>
      </c>
      <c r="N345" s="110">
        <v>0.158216569729554</v>
      </c>
      <c r="O345" s="10">
        <v>12.9</v>
      </c>
      <c r="P345" s="10">
        <v>4</v>
      </c>
      <c r="Q345" s="113">
        <v>1.638</v>
      </c>
      <c r="R345" s="110">
        <v>0.785398163397448</v>
      </c>
      <c r="S345" s="58">
        <v>151.216539033377</v>
      </c>
      <c r="T345" s="58">
        <v>1384.45520966669</v>
      </c>
      <c r="U345" s="58">
        <v>110.848099882714</v>
      </c>
      <c r="V345" s="58">
        <v>3008.95312357191</v>
      </c>
      <c r="W345" s="58">
        <v>42.741</v>
      </c>
      <c r="X345" s="10"/>
      <c r="Y345" s="109">
        <f t="shared" si="88"/>
        <v>0.00157910750086376</v>
      </c>
      <c r="Z345" s="10"/>
      <c r="AA345" s="10"/>
      <c r="AB345" s="10"/>
      <c r="AC345" s="58">
        <f t="shared" si="81"/>
        <v>207.259</v>
      </c>
      <c r="AD345" s="10">
        <f t="shared" si="89"/>
        <v>6.5</v>
      </c>
      <c r="AE345" s="58">
        <f t="shared" si="82"/>
        <v>0</v>
      </c>
      <c r="AF345" s="58">
        <f t="shared" si="76"/>
        <v>0</v>
      </c>
      <c r="AG345" s="58">
        <f t="shared" si="77"/>
        <v>0</v>
      </c>
      <c r="AH345" s="58">
        <f t="shared" si="78"/>
        <v>0</v>
      </c>
      <c r="AI345" s="64">
        <f t="shared" si="79"/>
        <v>-333.536736384105</v>
      </c>
      <c r="AJ345" s="65"/>
      <c r="AL345" s="58">
        <f t="shared" si="83"/>
        <v>250</v>
      </c>
      <c r="AM345" s="58">
        <f t="shared" si="84"/>
        <v>42.741</v>
      </c>
      <c r="AN345" s="58">
        <f t="shared" si="80"/>
        <v>0</v>
      </c>
      <c r="AO345" s="58">
        <f t="shared" si="75"/>
        <v>445.777459032433</v>
      </c>
      <c r="AP345" s="58">
        <f t="shared" si="85"/>
        <v>946.016039061221</v>
      </c>
      <c r="AQ345" s="58">
        <f t="shared" si="86"/>
        <v>207.259</v>
      </c>
      <c r="AR345" s="58">
        <f t="shared" si="87"/>
        <v>0</v>
      </c>
    </row>
    <row r="346" spans="1:44">
      <c r="A346" s="35" t="s">
        <v>621</v>
      </c>
      <c r="B346" s="93">
        <v>12.43</v>
      </c>
      <c r="C346" s="58">
        <v>641.025641025641</v>
      </c>
      <c r="D346" s="58">
        <v>428.364024864025</v>
      </c>
      <c r="E346" s="58">
        <v>388.500388500388</v>
      </c>
      <c r="F346" s="58">
        <v>546.790651863659</v>
      </c>
      <c r="G346" s="58">
        <v>334.129035702042</v>
      </c>
      <c r="H346" s="58">
        <v>210.535</v>
      </c>
      <c r="I346" s="58">
        <v>210.535</v>
      </c>
      <c r="J346" s="108">
        <v>1688.42110496974</v>
      </c>
      <c r="K346" s="109">
        <v>1.32600591468105</v>
      </c>
      <c r="L346" s="109">
        <v>5.7036057030539</v>
      </c>
      <c r="M346" s="109">
        <v>5.74695231793278</v>
      </c>
      <c r="N346" s="110">
        <v>0.146766759366121</v>
      </c>
      <c r="O346" s="10">
        <v>13.6</v>
      </c>
      <c r="P346" s="10">
        <v>3.8</v>
      </c>
      <c r="Q346" s="113">
        <v>1.6245</v>
      </c>
      <c r="R346" s="110">
        <v>0.781471172580461</v>
      </c>
      <c r="S346" s="58">
        <v>147.573595138482</v>
      </c>
      <c r="T346" s="58">
        <v>1441.05465454071</v>
      </c>
      <c r="U346" s="58">
        <v>111.291807604024</v>
      </c>
      <c r="V346" s="58">
        <v>3002.27881005286</v>
      </c>
      <c r="W346" s="58">
        <v>39.4649999999999</v>
      </c>
      <c r="X346" s="10"/>
      <c r="Y346" s="109">
        <f t="shared" si="88"/>
        <v>-0.00827240029157039</v>
      </c>
      <c r="Z346" s="10"/>
      <c r="AA346" s="10"/>
      <c r="AB346" s="10"/>
      <c r="AC346" s="58">
        <f t="shared" si="81"/>
        <v>210.535</v>
      </c>
      <c r="AD346" s="10">
        <f t="shared" si="89"/>
        <v>6.5</v>
      </c>
      <c r="AE346" s="58">
        <f t="shared" si="82"/>
        <v>0</v>
      </c>
      <c r="AF346" s="58">
        <f t="shared" si="76"/>
        <v>0</v>
      </c>
      <c r="AG346" s="58">
        <f t="shared" si="77"/>
        <v>0</v>
      </c>
      <c r="AH346" s="58">
        <f t="shared" si="78"/>
        <v>0</v>
      </c>
      <c r="AI346" s="64">
        <f t="shared" si="79"/>
        <v>-334.129035702042</v>
      </c>
      <c r="AJ346" s="65"/>
      <c r="AL346" s="58">
        <f t="shared" si="83"/>
        <v>250</v>
      </c>
      <c r="AM346" s="58">
        <f t="shared" si="84"/>
        <v>39.4649999999999</v>
      </c>
      <c r="AN346" s="58">
        <f t="shared" si="80"/>
        <v>0</v>
      </c>
      <c r="AO346" s="58">
        <f t="shared" si="75"/>
        <v>449.468321737271</v>
      </c>
      <c r="AP346" s="58">
        <f t="shared" si="85"/>
        <v>949.706901766059</v>
      </c>
      <c r="AQ346" s="58">
        <f t="shared" si="86"/>
        <v>210.535</v>
      </c>
      <c r="AR346" s="58">
        <f t="shared" si="87"/>
        <v>0</v>
      </c>
    </row>
    <row r="347" spans="1:44">
      <c r="A347" s="35" t="s">
        <v>622</v>
      </c>
      <c r="B347" s="93">
        <v>12.6</v>
      </c>
      <c r="C347" s="58">
        <v>641.025641025641</v>
      </c>
      <c r="D347" s="58">
        <v>424.739782439782</v>
      </c>
      <c r="E347" s="58">
        <v>388.500388500388</v>
      </c>
      <c r="F347" s="58">
        <v>552.390565583643</v>
      </c>
      <c r="G347" s="58">
        <v>336.104706997784</v>
      </c>
      <c r="H347" s="58">
        <v>214.123</v>
      </c>
      <c r="I347" s="58">
        <v>214.123</v>
      </c>
      <c r="J347" s="108">
        <v>1724.02384192926</v>
      </c>
      <c r="K347" s="109">
        <v>1.30582135263532</v>
      </c>
      <c r="L347" s="109">
        <v>5.74374684822947</v>
      </c>
      <c r="M347" s="109">
        <v>5.79867874317828</v>
      </c>
      <c r="N347" s="110">
        <v>0.142344629206638</v>
      </c>
      <c r="O347" s="10">
        <v>13.9</v>
      </c>
      <c r="P347" s="10">
        <v>3.7</v>
      </c>
      <c r="Q347" s="113">
        <v>1.62</v>
      </c>
      <c r="R347" s="110">
        <v>0.781471172580461</v>
      </c>
      <c r="S347" s="58">
        <v>145.655269622645</v>
      </c>
      <c r="T347" s="58">
        <v>1484.91612521949</v>
      </c>
      <c r="U347" s="58">
        <v>111.543029472365</v>
      </c>
      <c r="V347" s="58">
        <v>3013.22914204204</v>
      </c>
      <c r="W347" s="58">
        <v>35.877</v>
      </c>
      <c r="X347" s="10"/>
      <c r="Y347" s="109">
        <f t="shared" si="88"/>
        <v>0.00320546970330859</v>
      </c>
      <c r="Z347" s="10"/>
      <c r="AA347" s="10"/>
      <c r="AB347" s="10"/>
      <c r="AC347" s="58">
        <f t="shared" si="81"/>
        <v>214.123</v>
      </c>
      <c r="AD347" s="10">
        <f t="shared" si="89"/>
        <v>6.5</v>
      </c>
      <c r="AE347" s="58">
        <f t="shared" si="82"/>
        <v>0</v>
      </c>
      <c r="AF347" s="58">
        <f t="shared" si="76"/>
        <v>0</v>
      </c>
      <c r="AG347" s="58">
        <f t="shared" si="77"/>
        <v>0</v>
      </c>
      <c r="AH347" s="58">
        <f t="shared" si="78"/>
        <v>0</v>
      </c>
      <c r="AI347" s="64">
        <f t="shared" si="79"/>
        <v>-336.104706997784</v>
      </c>
      <c r="AJ347" s="65"/>
      <c r="AL347" s="58">
        <f t="shared" si="83"/>
        <v>250</v>
      </c>
      <c r="AM347" s="58">
        <f t="shared" si="84"/>
        <v>35.877</v>
      </c>
      <c r="AN347" s="58">
        <f t="shared" si="80"/>
        <v>0</v>
      </c>
      <c r="AO347" s="58">
        <f t="shared" si="75"/>
        <v>452.602530128584</v>
      </c>
      <c r="AP347" s="58">
        <f t="shared" si="85"/>
        <v>952.841110157373</v>
      </c>
      <c r="AQ347" s="58">
        <f t="shared" si="86"/>
        <v>214.123</v>
      </c>
      <c r="AR347" s="58">
        <f t="shared" si="87"/>
        <v>0</v>
      </c>
    </row>
    <row r="348" spans="1:44">
      <c r="A348" s="35" t="s">
        <v>623</v>
      </c>
      <c r="B348" s="93">
        <v>12.44</v>
      </c>
      <c r="C348" s="58">
        <v>641.025641025641</v>
      </c>
      <c r="D348" s="58">
        <v>422.61250971251</v>
      </c>
      <c r="E348" s="58">
        <v>388.500388500388</v>
      </c>
      <c r="F348" s="58">
        <v>559.884702004022</v>
      </c>
      <c r="G348" s="58">
        <v>341.471570690891</v>
      </c>
      <c r="H348" s="58">
        <v>216.229</v>
      </c>
      <c r="I348" s="58">
        <v>216.229</v>
      </c>
      <c r="J348" s="108">
        <v>1760.18350705369</v>
      </c>
      <c r="K348" s="109">
        <v>1.35517473981975</v>
      </c>
      <c r="L348" s="109">
        <v>5.80179327349856</v>
      </c>
      <c r="M348" s="109">
        <v>5.85104360879969</v>
      </c>
      <c r="N348" s="110">
        <v>0.149850382189088</v>
      </c>
      <c r="O348" s="10">
        <v>13.4</v>
      </c>
      <c r="P348" s="10">
        <v>3.9</v>
      </c>
      <c r="Q348" s="113">
        <v>1.62</v>
      </c>
      <c r="R348" s="110">
        <v>0.785398163397448</v>
      </c>
      <c r="S348" s="58">
        <v>151.578958837672</v>
      </c>
      <c r="T348" s="58">
        <v>1440.91985449665</v>
      </c>
      <c r="U348" s="58">
        <v>111.851965937495</v>
      </c>
      <c r="V348" s="58">
        <v>3052.88841218681</v>
      </c>
      <c r="W348" s="58">
        <v>33.771</v>
      </c>
      <c r="X348" s="10"/>
      <c r="Y348" s="109">
        <f t="shared" si="88"/>
        <v>-0.00311453032028464</v>
      </c>
      <c r="Z348" s="10"/>
      <c r="AA348" s="10"/>
      <c r="AB348" s="10"/>
      <c r="AC348" s="58">
        <f t="shared" si="81"/>
        <v>216.229</v>
      </c>
      <c r="AD348" s="10">
        <f t="shared" si="89"/>
        <v>6.5</v>
      </c>
      <c r="AE348" s="58">
        <f t="shared" si="82"/>
        <v>0</v>
      </c>
      <c r="AF348" s="58">
        <f t="shared" si="76"/>
        <v>0</v>
      </c>
      <c r="AG348" s="58">
        <f t="shared" si="77"/>
        <v>0</v>
      </c>
      <c r="AH348" s="58">
        <f t="shared" si="78"/>
        <v>0</v>
      </c>
      <c r="AI348" s="64">
        <f t="shared" si="79"/>
        <v>-341.471570690891</v>
      </c>
      <c r="AJ348" s="65"/>
      <c r="AL348" s="58">
        <f t="shared" si="83"/>
        <v>250</v>
      </c>
      <c r="AM348" s="58">
        <f t="shared" si="84"/>
        <v>33.771</v>
      </c>
      <c r="AN348" s="58">
        <f t="shared" si="80"/>
        <v>0</v>
      </c>
      <c r="AO348" s="58">
        <f t="shared" si="75"/>
        <v>455.405167477942</v>
      </c>
      <c r="AP348" s="58">
        <f t="shared" si="85"/>
        <v>955.64374750673</v>
      </c>
      <c r="AQ348" s="58">
        <f t="shared" si="86"/>
        <v>216.229</v>
      </c>
      <c r="AR348" s="58">
        <f t="shared" si="87"/>
        <v>0</v>
      </c>
    </row>
    <row r="349" spans="1:44">
      <c r="A349" s="35" t="s">
        <v>624</v>
      </c>
      <c r="B349" s="93">
        <v>12.32</v>
      </c>
      <c r="C349" s="58">
        <v>641.025641025641</v>
      </c>
      <c r="D349" s="58">
        <v>425.002408702409</v>
      </c>
      <c r="E349" s="58">
        <v>388.500388500388</v>
      </c>
      <c r="F349" s="58">
        <v>554.888612870375</v>
      </c>
      <c r="G349" s="58">
        <v>338.865380547143</v>
      </c>
      <c r="H349" s="58">
        <v>213.863</v>
      </c>
      <c r="I349" s="58">
        <v>213.863</v>
      </c>
      <c r="J349" s="108">
        <v>1796.03568074136</v>
      </c>
      <c r="K349" s="109">
        <v>1.33715905099061</v>
      </c>
      <c r="L349" s="109">
        <v>5.85065664268402</v>
      </c>
      <c r="M349" s="109">
        <v>5.90279646458182</v>
      </c>
      <c r="N349" s="110">
        <v>0.153106125874846</v>
      </c>
      <c r="O349" s="10">
        <v>13.2</v>
      </c>
      <c r="P349" s="10">
        <v>3.9</v>
      </c>
      <c r="Q349" s="113">
        <v>1.602</v>
      </c>
      <c r="R349" s="110">
        <v>0.777544181763474</v>
      </c>
      <c r="S349" s="58">
        <v>150.116782385861</v>
      </c>
      <c r="T349" s="58">
        <v>1439.03452292206</v>
      </c>
      <c r="U349" s="58">
        <v>112.265464811123</v>
      </c>
      <c r="V349" s="58">
        <v>3018.42940852073</v>
      </c>
      <c r="W349" s="58">
        <v>36.1369999999999</v>
      </c>
      <c r="X349" s="10"/>
      <c r="Y349" s="109">
        <f t="shared" si="88"/>
        <v>0.000386966115661913</v>
      </c>
      <c r="Z349" s="10"/>
      <c r="AA349" s="10"/>
      <c r="AB349" s="10"/>
      <c r="AC349" s="58">
        <f t="shared" si="81"/>
        <v>213.863</v>
      </c>
      <c r="AD349" s="10">
        <f t="shared" si="89"/>
        <v>6.5</v>
      </c>
      <c r="AE349" s="58">
        <f t="shared" si="82"/>
        <v>0</v>
      </c>
      <c r="AF349" s="58">
        <f t="shared" si="76"/>
        <v>0</v>
      </c>
      <c r="AG349" s="58">
        <f t="shared" si="77"/>
        <v>0</v>
      </c>
      <c r="AH349" s="58">
        <f t="shared" si="78"/>
        <v>0</v>
      </c>
      <c r="AI349" s="64">
        <f t="shared" si="79"/>
        <v>-338.865380547143</v>
      </c>
      <c r="AJ349" s="65"/>
      <c r="AL349" s="58">
        <f t="shared" si="83"/>
        <v>250</v>
      </c>
      <c r="AM349" s="58">
        <f t="shared" si="84"/>
        <v>36.1369999999999</v>
      </c>
      <c r="AN349" s="58">
        <f t="shared" si="80"/>
        <v>0</v>
      </c>
      <c r="AO349" s="58">
        <f t="shared" ref="AO349:AO412" si="90">MAX(0,MIN($AP$2,AO348*$AO$1+IF(AM349&gt;0,AM349*$AP$1,AM349/$AP$1)/6))</f>
        <v>458.548691640552</v>
      </c>
      <c r="AP349" s="58">
        <f t="shared" si="85"/>
        <v>958.78727166934</v>
      </c>
      <c r="AQ349" s="58">
        <f t="shared" si="86"/>
        <v>213.863</v>
      </c>
      <c r="AR349" s="58">
        <f t="shared" si="87"/>
        <v>0</v>
      </c>
    </row>
    <row r="350" spans="1:44">
      <c r="A350" s="35" t="s">
        <v>625</v>
      </c>
      <c r="B350" s="93">
        <v>12.29</v>
      </c>
      <c r="C350" s="58">
        <v>641.025641025641</v>
      </c>
      <c r="D350" s="58">
        <v>431.607459207459</v>
      </c>
      <c r="E350" s="58">
        <v>388.500388500388</v>
      </c>
      <c r="F350" s="58">
        <v>553.793878952204</v>
      </c>
      <c r="G350" s="58">
        <v>344.375697134022</v>
      </c>
      <c r="H350" s="58">
        <v>207.324</v>
      </c>
      <c r="I350" s="58">
        <v>207.324</v>
      </c>
      <c r="J350" s="108">
        <v>1832.45957850867</v>
      </c>
      <c r="K350" s="109">
        <v>1.33003076467135</v>
      </c>
      <c r="L350" s="109">
        <v>5.91140496602556</v>
      </c>
      <c r="M350" s="109">
        <v>5.95520772833022</v>
      </c>
      <c r="N350" s="110">
        <v>0.153106125874846</v>
      </c>
      <c r="O350" s="10">
        <v>13.2</v>
      </c>
      <c r="P350" s="10">
        <v>3.9</v>
      </c>
      <c r="Q350" s="113">
        <v>1.602</v>
      </c>
      <c r="R350" s="110">
        <v>0.781471172580461</v>
      </c>
      <c r="S350" s="58">
        <v>149.751238272909</v>
      </c>
      <c r="T350" s="58">
        <v>1398.44040178509</v>
      </c>
      <c r="U350" s="58">
        <v>112.592311584546</v>
      </c>
      <c r="V350" s="58">
        <v>3058.60757530881</v>
      </c>
      <c r="W350" s="58">
        <v>42.6759999999999</v>
      </c>
      <c r="X350" s="10"/>
      <c r="Y350" s="109">
        <f t="shared" si="88"/>
        <v>-0.00860850144374137</v>
      </c>
      <c r="Z350" s="10"/>
      <c r="AA350" s="10"/>
      <c r="AB350" s="10"/>
      <c r="AC350" s="58">
        <f t="shared" si="81"/>
        <v>207.324</v>
      </c>
      <c r="AD350" s="10">
        <f t="shared" si="89"/>
        <v>6.5</v>
      </c>
      <c r="AE350" s="58">
        <f t="shared" si="82"/>
        <v>0</v>
      </c>
      <c r="AF350" s="58">
        <f t="shared" si="76"/>
        <v>0</v>
      </c>
      <c r="AG350" s="58">
        <f t="shared" si="77"/>
        <v>0</v>
      </c>
      <c r="AH350" s="58">
        <f t="shared" si="78"/>
        <v>0</v>
      </c>
      <c r="AI350" s="64">
        <f t="shared" si="79"/>
        <v>-344.375697134022</v>
      </c>
      <c r="AJ350" s="65"/>
      <c r="AL350" s="58">
        <f t="shared" si="83"/>
        <v>250</v>
      </c>
      <c r="AM350" s="58">
        <f t="shared" si="84"/>
        <v>42.6759999999999</v>
      </c>
      <c r="AN350" s="58">
        <f t="shared" si="80"/>
        <v>0</v>
      </c>
      <c r="AO350" s="58">
        <f t="shared" si="90"/>
        <v>462.657348182349</v>
      </c>
      <c r="AP350" s="58">
        <f t="shared" si="85"/>
        <v>962.895928211138</v>
      </c>
      <c r="AQ350" s="58">
        <f t="shared" si="86"/>
        <v>207.324</v>
      </c>
      <c r="AR350" s="58">
        <f t="shared" si="87"/>
        <v>0</v>
      </c>
    </row>
    <row r="351" spans="1:44">
      <c r="A351" s="35" t="s">
        <v>626</v>
      </c>
      <c r="B351" s="93">
        <v>12.3</v>
      </c>
      <c r="C351" s="58">
        <v>641.025641025641</v>
      </c>
      <c r="D351" s="58">
        <v>434.798368298368</v>
      </c>
      <c r="E351" s="58">
        <v>388.500388500388</v>
      </c>
      <c r="F351" s="58">
        <v>552.768093573609</v>
      </c>
      <c r="G351" s="58">
        <v>346.540820846336</v>
      </c>
      <c r="H351" s="58">
        <v>204.165</v>
      </c>
      <c r="I351" s="58">
        <v>204.165</v>
      </c>
      <c r="J351" s="108">
        <v>1869.09211098004</v>
      </c>
      <c r="K351" s="109">
        <v>1.32788134191542</v>
      </c>
      <c r="L351" s="109">
        <v>5.95518773285506</v>
      </c>
      <c r="M351" s="109">
        <v>6.00775263354167</v>
      </c>
      <c r="N351" s="110">
        <v>0.153106125874846</v>
      </c>
      <c r="O351" s="10">
        <v>13.2</v>
      </c>
      <c r="P351" s="10">
        <v>3.9</v>
      </c>
      <c r="Q351" s="113">
        <v>1.5975</v>
      </c>
      <c r="R351" s="110">
        <v>0.781471172580461</v>
      </c>
      <c r="S351" s="58">
        <v>149.87308631056</v>
      </c>
      <c r="T351" s="58">
        <v>1376.01271718618</v>
      </c>
      <c r="U351" s="58">
        <v>112.866324406949</v>
      </c>
      <c r="V351" s="58">
        <v>3070.36507715849</v>
      </c>
      <c r="W351" s="58">
        <v>45.835</v>
      </c>
      <c r="X351" s="10"/>
      <c r="Y351" s="109">
        <f t="shared" si="88"/>
        <v>1.99954751565201e-5</v>
      </c>
      <c r="Z351" s="10"/>
      <c r="AA351" s="10"/>
      <c r="AB351" s="10"/>
      <c r="AC351" s="58">
        <f t="shared" si="81"/>
        <v>204.165</v>
      </c>
      <c r="AD351" s="10">
        <f t="shared" si="89"/>
        <v>6.5</v>
      </c>
      <c r="AE351" s="58">
        <f t="shared" si="82"/>
        <v>0</v>
      </c>
      <c r="AF351" s="58">
        <f t="shared" si="76"/>
        <v>0</v>
      </c>
      <c r="AG351" s="58">
        <f t="shared" si="77"/>
        <v>0</v>
      </c>
      <c r="AH351" s="58">
        <f t="shared" si="78"/>
        <v>0</v>
      </c>
      <c r="AI351" s="64">
        <f t="shared" si="79"/>
        <v>-346.540820846336</v>
      </c>
      <c r="AJ351" s="65"/>
      <c r="AL351" s="58">
        <f t="shared" si="83"/>
        <v>250</v>
      </c>
      <c r="AM351" s="58">
        <f t="shared" si="84"/>
        <v>45.835</v>
      </c>
      <c r="AN351" s="58">
        <f t="shared" si="80"/>
        <v>0</v>
      </c>
      <c r="AO351" s="58">
        <f t="shared" si="90"/>
        <v>467.219311441437</v>
      </c>
      <c r="AP351" s="58">
        <f t="shared" si="85"/>
        <v>967.457891470226</v>
      </c>
      <c r="AQ351" s="58">
        <f t="shared" si="86"/>
        <v>204.165</v>
      </c>
      <c r="AR351" s="58">
        <f t="shared" si="87"/>
        <v>0</v>
      </c>
    </row>
    <row r="352" spans="1:44">
      <c r="A352" s="35" t="s">
        <v>627</v>
      </c>
      <c r="B352" s="93">
        <v>12.39</v>
      </c>
      <c r="C352" s="58">
        <v>641.025641025641</v>
      </c>
      <c r="D352" s="58">
        <v>438.974125874126</v>
      </c>
      <c r="E352" s="58">
        <v>388.500388500388</v>
      </c>
      <c r="F352" s="58">
        <v>546.077213002751</v>
      </c>
      <c r="G352" s="58">
        <v>344.025697851236</v>
      </c>
      <c r="H352" s="58">
        <v>200.031</v>
      </c>
      <c r="I352" s="58">
        <v>200.031</v>
      </c>
      <c r="J352" s="108">
        <v>1905.42580799292</v>
      </c>
      <c r="K352" s="109">
        <v>1.29834098153955</v>
      </c>
      <c r="L352" s="109">
        <v>6.0082439862834</v>
      </c>
      <c r="M352" s="109">
        <v>6.05970685843109</v>
      </c>
      <c r="N352" s="110">
        <v>0.148290225481574</v>
      </c>
      <c r="O352" s="10">
        <v>13.5</v>
      </c>
      <c r="P352" s="10">
        <v>3.8</v>
      </c>
      <c r="Q352" s="113">
        <v>1.5795</v>
      </c>
      <c r="R352" s="110">
        <v>0.773617190946487</v>
      </c>
      <c r="S352" s="58">
        <v>147.098700222509</v>
      </c>
      <c r="T352" s="58">
        <v>1373.57784158447</v>
      </c>
      <c r="U352" s="58">
        <v>113.29743288861</v>
      </c>
      <c r="V352" s="58">
        <v>3036.48272586607</v>
      </c>
      <c r="W352" s="58">
        <v>49.969</v>
      </c>
      <c r="X352" s="10"/>
      <c r="Y352" s="109">
        <f t="shared" si="88"/>
        <v>-0.000491352741724072</v>
      </c>
      <c r="Z352" s="10"/>
      <c r="AA352" s="10"/>
      <c r="AB352" s="10"/>
      <c r="AC352" s="58">
        <f t="shared" si="81"/>
        <v>200.031</v>
      </c>
      <c r="AD352" s="10">
        <f t="shared" si="89"/>
        <v>6.5</v>
      </c>
      <c r="AE352" s="58">
        <f t="shared" si="82"/>
        <v>0</v>
      </c>
      <c r="AF352" s="58">
        <f t="shared" si="76"/>
        <v>0</v>
      </c>
      <c r="AG352" s="58">
        <f t="shared" si="77"/>
        <v>0</v>
      </c>
      <c r="AH352" s="58">
        <f t="shared" si="78"/>
        <v>0</v>
      </c>
      <c r="AI352" s="64">
        <f t="shared" si="79"/>
        <v>-344.025697851236</v>
      </c>
      <c r="AJ352" s="65"/>
      <c r="AL352" s="58">
        <f t="shared" si="83"/>
        <v>250</v>
      </c>
      <c r="AM352" s="58">
        <f t="shared" si="84"/>
        <v>49.969</v>
      </c>
      <c r="AN352" s="58">
        <f t="shared" si="80"/>
        <v>0</v>
      </c>
      <c r="AO352" s="58">
        <f t="shared" si="90"/>
        <v>472.37856488423</v>
      </c>
      <c r="AP352" s="58">
        <f t="shared" si="85"/>
        <v>972.617144913018</v>
      </c>
      <c r="AQ352" s="58">
        <f t="shared" si="86"/>
        <v>200.031</v>
      </c>
      <c r="AR352" s="58">
        <f t="shared" si="87"/>
        <v>0</v>
      </c>
    </row>
    <row r="353" spans="1:44">
      <c r="A353" s="35" t="s">
        <v>628</v>
      </c>
      <c r="B353" s="93">
        <v>12.4</v>
      </c>
      <c r="C353" s="58">
        <v>641.025641025641</v>
      </c>
      <c r="D353" s="58">
        <v>439.729176379176</v>
      </c>
      <c r="E353" s="58">
        <v>388.500388500388</v>
      </c>
      <c r="F353" s="58">
        <v>555.812852287589</v>
      </c>
      <c r="G353" s="58">
        <v>354.516387641124</v>
      </c>
      <c r="H353" s="58">
        <v>199.2835</v>
      </c>
      <c r="I353" s="58">
        <v>199.2835</v>
      </c>
      <c r="J353" s="108">
        <v>1942.86955650096</v>
      </c>
      <c r="K353" s="109">
        <v>1.33126908153262</v>
      </c>
      <c r="L353" s="109">
        <v>6.06319250655296</v>
      </c>
      <c r="M353" s="109">
        <v>6.11308254666454</v>
      </c>
      <c r="N353" s="110">
        <v>0.149850382189088</v>
      </c>
      <c r="O353" s="10">
        <v>13.4</v>
      </c>
      <c r="P353" s="10">
        <v>3.9</v>
      </c>
      <c r="Q353" s="113">
        <v>1.593</v>
      </c>
      <c r="R353" s="110">
        <v>0.785398163397448</v>
      </c>
      <c r="S353" s="58">
        <v>151.091566687068</v>
      </c>
      <c r="T353" s="58">
        <v>1332.28127194801</v>
      </c>
      <c r="U353" s="58">
        <v>113.49438575793</v>
      </c>
      <c r="V353" s="58">
        <v>3123.64691234389</v>
      </c>
      <c r="W353" s="58">
        <v>50.7164999999999</v>
      </c>
      <c r="X353" s="10"/>
      <c r="Y353" s="109">
        <f t="shared" si="88"/>
        <v>-0.00348564812186947</v>
      </c>
      <c r="Z353" s="10"/>
      <c r="AA353" s="10"/>
      <c r="AB353" s="10"/>
      <c r="AC353" s="58">
        <f t="shared" si="81"/>
        <v>199.2835</v>
      </c>
      <c r="AD353" s="10">
        <f t="shared" si="89"/>
        <v>6.5</v>
      </c>
      <c r="AE353" s="58">
        <f t="shared" si="82"/>
        <v>0</v>
      </c>
      <c r="AF353" s="58">
        <f t="shared" si="76"/>
        <v>0</v>
      </c>
      <c r="AG353" s="58">
        <f t="shared" si="77"/>
        <v>0</v>
      </c>
      <c r="AH353" s="58">
        <f t="shared" si="78"/>
        <v>0</v>
      </c>
      <c r="AI353" s="64">
        <f t="shared" si="79"/>
        <v>-354.516387641124</v>
      </c>
      <c r="AJ353" s="65"/>
      <c r="AL353" s="58">
        <f t="shared" si="83"/>
        <v>250</v>
      </c>
      <c r="AM353" s="58">
        <f t="shared" si="84"/>
        <v>50.7164999999999</v>
      </c>
      <c r="AN353" s="58">
        <f t="shared" si="80"/>
        <v>0</v>
      </c>
      <c r="AO353" s="58">
        <f t="shared" si="90"/>
        <v>477.624147059809</v>
      </c>
      <c r="AP353" s="58">
        <f t="shared" si="85"/>
        <v>977.862727088597</v>
      </c>
      <c r="AQ353" s="58">
        <f t="shared" si="86"/>
        <v>199.2835</v>
      </c>
      <c r="AR353" s="58">
        <f t="shared" si="87"/>
        <v>0</v>
      </c>
    </row>
    <row r="354" spans="1:44">
      <c r="A354" s="35" t="s">
        <v>629</v>
      </c>
      <c r="B354" s="93">
        <v>12.2</v>
      </c>
      <c r="C354" s="58">
        <v>641.025641025641</v>
      </c>
      <c r="D354" s="58">
        <v>438.402913752914</v>
      </c>
      <c r="E354" s="58">
        <v>388.500388500388</v>
      </c>
      <c r="F354" s="58">
        <v>559.46103996955</v>
      </c>
      <c r="G354" s="58">
        <v>356.838312696823</v>
      </c>
      <c r="H354" s="58">
        <v>200.5965</v>
      </c>
      <c r="I354" s="58">
        <v>200.5965</v>
      </c>
      <c r="J354" s="108">
        <v>1980.53729687843</v>
      </c>
      <c r="K354" s="109">
        <v>1.33994260236162</v>
      </c>
      <c r="L354" s="109">
        <v>6.10955132577371</v>
      </c>
      <c r="M354" s="109">
        <v>6.16661073467899</v>
      </c>
      <c r="N354" s="110">
        <v>0.158216569729554</v>
      </c>
      <c r="O354" s="10">
        <v>12.9</v>
      </c>
      <c r="P354" s="10">
        <v>4</v>
      </c>
      <c r="Q354" s="113">
        <v>1.5885</v>
      </c>
      <c r="R354" s="110">
        <v>0.785398163397448</v>
      </c>
      <c r="S354" s="58">
        <v>152.466262496463</v>
      </c>
      <c r="T354" s="58">
        <v>1328.96762834616</v>
      </c>
      <c r="U354" s="58">
        <v>113.785666809716</v>
      </c>
      <c r="V354" s="58">
        <v>3136.05678730665</v>
      </c>
      <c r="W354" s="58">
        <v>49.4035</v>
      </c>
      <c r="X354" s="10"/>
      <c r="Y354" s="109">
        <f t="shared" si="88"/>
        <v>0.00353122089082358</v>
      </c>
      <c r="Z354" s="10"/>
      <c r="AA354" s="10"/>
      <c r="AB354" s="10"/>
      <c r="AC354" s="58">
        <f t="shared" si="81"/>
        <v>200.5965</v>
      </c>
      <c r="AD354" s="10">
        <f t="shared" si="89"/>
        <v>6.5</v>
      </c>
      <c r="AE354" s="58">
        <f t="shared" si="82"/>
        <v>0</v>
      </c>
      <c r="AF354" s="58">
        <f t="shared" si="76"/>
        <v>0</v>
      </c>
      <c r="AG354" s="58">
        <f t="shared" si="77"/>
        <v>0</v>
      </c>
      <c r="AH354" s="58">
        <f t="shared" si="78"/>
        <v>0</v>
      </c>
      <c r="AI354" s="64">
        <f t="shared" si="79"/>
        <v>-356.838312696823</v>
      </c>
      <c r="AJ354" s="65"/>
      <c r="AL354" s="58">
        <f t="shared" si="83"/>
        <v>250</v>
      </c>
      <c r="AM354" s="58">
        <f t="shared" si="84"/>
        <v>49.4035</v>
      </c>
      <c r="AN354" s="58">
        <f t="shared" si="80"/>
        <v>0</v>
      </c>
      <c r="AO354" s="58">
        <f t="shared" si="90"/>
        <v>482.64655132451</v>
      </c>
      <c r="AP354" s="58">
        <f t="shared" si="85"/>
        <v>982.885131353298</v>
      </c>
      <c r="AQ354" s="58">
        <f t="shared" si="86"/>
        <v>200.5965</v>
      </c>
      <c r="AR354" s="58">
        <f t="shared" si="87"/>
        <v>0</v>
      </c>
    </row>
    <row r="355" spans="1:44">
      <c r="A355" s="35" t="s">
        <v>630</v>
      </c>
      <c r="B355" s="93">
        <v>12.12</v>
      </c>
      <c r="C355" s="58">
        <v>641.025641025641</v>
      </c>
      <c r="D355" s="58">
        <v>436.505439005439</v>
      </c>
      <c r="E355" s="58">
        <v>388.500388500388</v>
      </c>
      <c r="F355" s="58">
        <v>558.94305718243</v>
      </c>
      <c r="G355" s="58">
        <v>354.422855162228</v>
      </c>
      <c r="H355" s="58">
        <v>202.475</v>
      </c>
      <c r="I355" s="58">
        <v>202.475</v>
      </c>
      <c r="J355" s="108">
        <v>2017.91533930806</v>
      </c>
      <c r="K355" s="109">
        <v>1.35899642571142</v>
      </c>
      <c r="L355" s="109">
        <v>6.16757577566421</v>
      </c>
      <c r="M355" s="109">
        <v>6.21956481184102</v>
      </c>
      <c r="N355" s="110">
        <v>0.1617962842899</v>
      </c>
      <c r="O355" s="10">
        <v>12.7</v>
      </c>
      <c r="P355" s="10">
        <v>4.1</v>
      </c>
      <c r="Q355" s="113">
        <v>1.5705</v>
      </c>
      <c r="R355" s="110">
        <v>0.777544181763474</v>
      </c>
      <c r="S355" s="58">
        <v>155.253145819144</v>
      </c>
      <c r="T355" s="58">
        <v>1317.33370645159</v>
      </c>
      <c r="U355" s="58">
        <v>114.241025864266</v>
      </c>
      <c r="V355" s="58">
        <v>3102.4130996804</v>
      </c>
      <c r="W355" s="58">
        <v>47.525</v>
      </c>
      <c r="X355" s="10"/>
      <c r="Y355" s="109">
        <f t="shared" si="88"/>
        <v>-0.000965040985229315</v>
      </c>
      <c r="Z355" s="10"/>
      <c r="AA355" s="10"/>
      <c r="AB355" s="10"/>
      <c r="AC355" s="58">
        <f t="shared" si="81"/>
        <v>202.475</v>
      </c>
      <c r="AD355" s="10">
        <f t="shared" si="89"/>
        <v>6.5</v>
      </c>
      <c r="AE355" s="58">
        <f t="shared" si="82"/>
        <v>0</v>
      </c>
      <c r="AF355" s="58">
        <f t="shared" si="76"/>
        <v>0</v>
      </c>
      <c r="AG355" s="58">
        <f t="shared" si="77"/>
        <v>0</v>
      </c>
      <c r="AH355" s="58">
        <f t="shared" si="78"/>
        <v>0</v>
      </c>
      <c r="AI355" s="64">
        <f t="shared" si="79"/>
        <v>-354.422855162228</v>
      </c>
      <c r="AJ355" s="65"/>
      <c r="AL355" s="58">
        <f t="shared" si="83"/>
        <v>250</v>
      </c>
      <c r="AM355" s="58">
        <f t="shared" si="84"/>
        <v>47.525</v>
      </c>
      <c r="AN355" s="58">
        <f t="shared" si="80"/>
        <v>0</v>
      </c>
      <c r="AO355" s="58">
        <f t="shared" si="90"/>
        <v>487.362068567887</v>
      </c>
      <c r="AP355" s="58">
        <f t="shared" si="85"/>
        <v>987.600648596676</v>
      </c>
      <c r="AQ355" s="58">
        <f t="shared" si="86"/>
        <v>202.475</v>
      </c>
      <c r="AR355" s="58">
        <f t="shared" si="87"/>
        <v>0</v>
      </c>
    </row>
    <row r="356" spans="1:44">
      <c r="A356" s="35" t="s">
        <v>631</v>
      </c>
      <c r="B356" s="93">
        <v>12.17</v>
      </c>
      <c r="C356" s="58">
        <v>641.025641025641</v>
      </c>
      <c r="D356" s="58">
        <v>434.128671328671</v>
      </c>
      <c r="E356" s="58">
        <v>388.500388500388</v>
      </c>
      <c r="F356" s="58">
        <v>563.720161060922</v>
      </c>
      <c r="G356" s="58">
        <v>356.823191363952</v>
      </c>
      <c r="H356" s="58">
        <v>204.828</v>
      </c>
      <c r="I356" s="58">
        <v>204.828</v>
      </c>
      <c r="J356" s="108">
        <v>2055.52530543601</v>
      </c>
      <c r="K356" s="109">
        <v>1.36098722259477</v>
      </c>
      <c r="L356" s="109">
        <v>6.21626236055006</v>
      </c>
      <c r="M356" s="109">
        <v>6.27268701318223</v>
      </c>
      <c r="N356" s="110">
        <v>0.1617962842899</v>
      </c>
      <c r="O356" s="10">
        <v>12.7</v>
      </c>
      <c r="P356" s="10">
        <v>4.1</v>
      </c>
      <c r="Q356" s="113">
        <v>1.566</v>
      </c>
      <c r="R356" s="110">
        <v>0.777544181763474</v>
      </c>
      <c r="S356" s="58">
        <v>155.893629093975</v>
      </c>
      <c r="T356" s="58">
        <v>1327.16757509217</v>
      </c>
      <c r="U356" s="58">
        <v>114.544520702229</v>
      </c>
      <c r="V356" s="58">
        <v>3115.14849576746</v>
      </c>
      <c r="W356" s="58">
        <v>45.172</v>
      </c>
      <c r="X356" s="10"/>
      <c r="Y356" s="109">
        <f t="shared" si="88"/>
        <v>0.00330245129095985</v>
      </c>
      <c r="Z356" s="10"/>
      <c r="AA356" s="10"/>
      <c r="AB356" s="10"/>
      <c r="AC356" s="58">
        <f t="shared" si="81"/>
        <v>204.828</v>
      </c>
      <c r="AD356" s="10">
        <f t="shared" si="89"/>
        <v>6.5</v>
      </c>
      <c r="AE356" s="58">
        <f t="shared" si="82"/>
        <v>0</v>
      </c>
      <c r="AF356" s="58">
        <f t="shared" si="76"/>
        <v>0</v>
      </c>
      <c r="AG356" s="58">
        <f t="shared" si="77"/>
        <v>0</v>
      </c>
      <c r="AH356" s="58">
        <f t="shared" si="78"/>
        <v>0</v>
      </c>
      <c r="AI356" s="64">
        <f t="shared" si="79"/>
        <v>-356.823191363952</v>
      </c>
      <c r="AJ356" s="65"/>
      <c r="AL356" s="58">
        <f t="shared" si="83"/>
        <v>250</v>
      </c>
      <c r="AM356" s="58">
        <f t="shared" si="84"/>
        <v>45.172</v>
      </c>
      <c r="AN356" s="58">
        <f t="shared" si="80"/>
        <v>0</v>
      </c>
      <c r="AO356" s="58">
        <f t="shared" si="90"/>
        <v>491.701058225048</v>
      </c>
      <c r="AP356" s="58">
        <f t="shared" si="85"/>
        <v>991.939638253836</v>
      </c>
      <c r="AQ356" s="58">
        <f t="shared" si="86"/>
        <v>204.828</v>
      </c>
      <c r="AR356" s="58">
        <f t="shared" si="87"/>
        <v>0</v>
      </c>
    </row>
    <row r="357" spans="1:44">
      <c r="A357" s="35" t="s">
        <v>632</v>
      </c>
      <c r="B357" s="93">
        <v>12.37</v>
      </c>
      <c r="C357" s="58">
        <v>641.025641025641</v>
      </c>
      <c r="D357" s="58">
        <v>430.373115773116</v>
      </c>
      <c r="E357" s="58">
        <v>388.500388500388</v>
      </c>
      <c r="F357" s="58">
        <v>569.924628104418</v>
      </c>
      <c r="G357" s="58">
        <v>359.272102851893</v>
      </c>
      <c r="H357" s="58">
        <v>208.546</v>
      </c>
      <c r="I357" s="58">
        <v>208.546</v>
      </c>
      <c r="J357" s="108">
        <v>2093.37197767091</v>
      </c>
      <c r="K357" s="109">
        <v>1.34597904091862</v>
      </c>
      <c r="L357" s="109">
        <v>6.26587507743817</v>
      </c>
      <c r="M357" s="109">
        <v>6.32598390626139</v>
      </c>
      <c r="N357" s="110">
        <v>0.15475826101248</v>
      </c>
      <c r="O357" s="10">
        <v>13.1</v>
      </c>
      <c r="P357" s="10">
        <v>4</v>
      </c>
      <c r="Q357" s="113">
        <v>1.5615</v>
      </c>
      <c r="R357" s="110">
        <v>0.777544181763474</v>
      </c>
      <c r="S357" s="58">
        <v>154.590792383708</v>
      </c>
      <c r="T357" s="58">
        <v>1362.64600241951</v>
      </c>
      <c r="U357" s="58">
        <v>114.853788717394</v>
      </c>
      <c r="V357" s="58">
        <v>3128.08229370567</v>
      </c>
      <c r="W357" s="58">
        <v>41.454</v>
      </c>
      <c r="X357" s="10"/>
      <c r="Y357" s="109">
        <f t="shared" si="88"/>
        <v>0.0068119357440537</v>
      </c>
      <c r="Z357" s="10"/>
      <c r="AA357" s="10"/>
      <c r="AB357" s="10"/>
      <c r="AC357" s="58">
        <f t="shared" si="81"/>
        <v>208.546</v>
      </c>
      <c r="AD357" s="10">
        <f t="shared" si="89"/>
        <v>6.5</v>
      </c>
      <c r="AE357" s="58">
        <f t="shared" si="82"/>
        <v>0</v>
      </c>
      <c r="AF357" s="58">
        <f t="shared" si="76"/>
        <v>0</v>
      </c>
      <c r="AG357" s="58">
        <f t="shared" si="77"/>
        <v>0</v>
      </c>
      <c r="AH357" s="58">
        <f t="shared" si="78"/>
        <v>0</v>
      </c>
      <c r="AI357" s="64">
        <f t="shared" si="79"/>
        <v>-359.272102851893</v>
      </c>
      <c r="AJ357" s="65"/>
      <c r="AL357" s="58">
        <f t="shared" si="83"/>
        <v>250</v>
      </c>
      <c r="AM357" s="58">
        <f t="shared" si="84"/>
        <v>41.454</v>
      </c>
      <c r="AN357" s="58">
        <f t="shared" si="80"/>
        <v>0</v>
      </c>
      <c r="AO357" s="58">
        <f t="shared" si="90"/>
        <v>495.460652933923</v>
      </c>
      <c r="AP357" s="58">
        <f t="shared" si="85"/>
        <v>995.699232962711</v>
      </c>
      <c r="AQ357" s="58">
        <f t="shared" si="86"/>
        <v>208.546</v>
      </c>
      <c r="AR357" s="58">
        <f t="shared" si="87"/>
        <v>0</v>
      </c>
    </row>
    <row r="358" spans="1:44">
      <c r="A358" s="35" t="s">
        <v>633</v>
      </c>
      <c r="B358" s="93">
        <v>12.62</v>
      </c>
      <c r="C358" s="58">
        <v>641.025641025641</v>
      </c>
      <c r="D358" s="58">
        <v>430.721095571096</v>
      </c>
      <c r="E358" s="58">
        <v>388.500388500388</v>
      </c>
      <c r="F358" s="58">
        <v>575.758033392803</v>
      </c>
      <c r="G358" s="58">
        <v>365.453487938258</v>
      </c>
      <c r="H358" s="58">
        <v>208.2015</v>
      </c>
      <c r="I358" s="58">
        <v>208.2015</v>
      </c>
      <c r="J358" s="108">
        <v>2131.85921907751</v>
      </c>
      <c r="K358" s="109">
        <v>1.3000624531364</v>
      </c>
      <c r="L358" s="109">
        <v>6.33570961015463</v>
      </c>
      <c r="M358" s="109">
        <v>6.38002147827972</v>
      </c>
      <c r="N358" s="110">
        <v>0.146766759366121</v>
      </c>
      <c r="O358" s="10">
        <v>13.6</v>
      </c>
      <c r="P358" s="10">
        <v>3.8</v>
      </c>
      <c r="Q358" s="113">
        <v>1.5615</v>
      </c>
      <c r="R358" s="110">
        <v>0.781471172580461</v>
      </c>
      <c r="S358" s="58">
        <v>149.829345989352</v>
      </c>
      <c r="T358" s="58">
        <v>1403.62720043837</v>
      </c>
      <c r="U358" s="58">
        <v>115.247806463365</v>
      </c>
      <c r="V358" s="58">
        <v>3171.02337261774</v>
      </c>
      <c r="W358" s="58">
        <v>41.7985</v>
      </c>
      <c r="X358" s="10"/>
      <c r="Y358" s="109">
        <f t="shared" si="88"/>
        <v>-0.00972570389323746</v>
      </c>
      <c r="Z358" s="10"/>
      <c r="AA358" s="10"/>
      <c r="AB358" s="10"/>
      <c r="AC358" s="58">
        <f t="shared" si="81"/>
        <v>208.2015</v>
      </c>
      <c r="AD358" s="10">
        <f t="shared" si="89"/>
        <v>6.5</v>
      </c>
      <c r="AE358" s="58">
        <f t="shared" si="82"/>
        <v>0</v>
      </c>
      <c r="AF358" s="58">
        <f t="shared" si="76"/>
        <v>0</v>
      </c>
      <c r="AG358" s="58">
        <f t="shared" si="77"/>
        <v>0</v>
      </c>
      <c r="AH358" s="58">
        <f t="shared" si="78"/>
        <v>0</v>
      </c>
      <c r="AI358" s="64">
        <f t="shared" si="79"/>
        <v>-365.453487938258</v>
      </c>
      <c r="AJ358" s="65"/>
      <c r="AL358" s="58">
        <f t="shared" si="83"/>
        <v>250</v>
      </c>
      <c r="AM358" s="58">
        <f t="shared" si="84"/>
        <v>41.7985</v>
      </c>
      <c r="AN358" s="58">
        <f t="shared" si="80"/>
        <v>0</v>
      </c>
      <c r="AO358" s="58">
        <f t="shared" si="90"/>
        <v>499.253124669253</v>
      </c>
      <c r="AP358" s="58">
        <f t="shared" si="85"/>
        <v>999.491704698041</v>
      </c>
      <c r="AQ358" s="58">
        <f t="shared" si="86"/>
        <v>208.2015</v>
      </c>
      <c r="AR358" s="58">
        <f t="shared" si="87"/>
        <v>0</v>
      </c>
    </row>
    <row r="359" spans="1:44">
      <c r="A359" s="35" t="s">
        <v>634</v>
      </c>
      <c r="B359" s="93">
        <v>12.72</v>
      </c>
      <c r="C359" s="58">
        <v>641.025641025641</v>
      </c>
      <c r="D359" s="58">
        <v>435.172610722611</v>
      </c>
      <c r="E359" s="58">
        <v>388.500388500388</v>
      </c>
      <c r="F359" s="58">
        <v>573.890460495421</v>
      </c>
      <c r="G359" s="58">
        <v>368.037430192391</v>
      </c>
      <c r="H359" s="58">
        <v>203.7945</v>
      </c>
      <c r="I359" s="58">
        <v>203.7945</v>
      </c>
      <c r="J359" s="108">
        <v>2170.59649838116</v>
      </c>
      <c r="K359" s="109">
        <v>1.27230775276969</v>
      </c>
      <c r="L359" s="109">
        <v>6.38742391372853</v>
      </c>
      <c r="M359" s="109">
        <v>6.43424861357494</v>
      </c>
      <c r="N359" s="110">
        <v>0.143765970483109</v>
      </c>
      <c r="O359" s="10">
        <v>13.8</v>
      </c>
      <c r="P359" s="10">
        <v>3.7</v>
      </c>
      <c r="Q359" s="113">
        <v>1.557</v>
      </c>
      <c r="R359" s="110">
        <v>0.781471172580461</v>
      </c>
      <c r="S359" s="58">
        <v>147.04246266667</v>
      </c>
      <c r="T359" s="58">
        <v>1399.95635661841</v>
      </c>
      <c r="U359" s="58">
        <v>115.571458514321</v>
      </c>
      <c r="V359" s="58">
        <v>3184.50104310821</v>
      </c>
      <c r="W359" s="58">
        <v>46.2055</v>
      </c>
      <c r="X359" s="10"/>
      <c r="Y359" s="109">
        <f t="shared" si="88"/>
        <v>-0.00740243544881469</v>
      </c>
      <c r="Z359" s="10"/>
      <c r="AA359" s="10"/>
      <c r="AB359" s="10"/>
      <c r="AC359" s="58">
        <f t="shared" si="81"/>
        <v>203.7945</v>
      </c>
      <c r="AD359" s="10">
        <f t="shared" si="89"/>
        <v>6.5</v>
      </c>
      <c r="AE359" s="58">
        <f t="shared" si="82"/>
        <v>0</v>
      </c>
      <c r="AF359" s="58">
        <f t="shared" si="76"/>
        <v>0</v>
      </c>
      <c r="AG359" s="58">
        <f t="shared" si="77"/>
        <v>0</v>
      </c>
      <c r="AH359" s="58">
        <f t="shared" si="78"/>
        <v>0</v>
      </c>
      <c r="AI359" s="64">
        <f t="shared" si="79"/>
        <v>-368.037430192391</v>
      </c>
      <c r="AJ359" s="65"/>
      <c r="AL359" s="58">
        <f t="shared" si="83"/>
        <v>250</v>
      </c>
      <c r="AM359" s="58">
        <f t="shared" si="84"/>
        <v>46.2055</v>
      </c>
      <c r="AN359" s="58">
        <f t="shared" si="80"/>
        <v>0</v>
      </c>
      <c r="AO359" s="58">
        <f t="shared" si="90"/>
        <v>503.687684045907</v>
      </c>
      <c r="AP359" s="58">
        <f t="shared" si="85"/>
        <v>1003.9262640747</v>
      </c>
      <c r="AQ359" s="58">
        <f t="shared" si="86"/>
        <v>203.7945</v>
      </c>
      <c r="AR359" s="58">
        <f t="shared" si="87"/>
        <v>0</v>
      </c>
    </row>
    <row r="360" spans="1:44">
      <c r="A360" s="35" t="s">
        <v>635</v>
      </c>
      <c r="B360" s="93">
        <v>12.86</v>
      </c>
      <c r="C360" s="58">
        <v>641.025641025641</v>
      </c>
      <c r="D360" s="58">
        <v>439.880186480186</v>
      </c>
      <c r="E360" s="58">
        <v>388.500388500388</v>
      </c>
      <c r="F360" s="58">
        <v>571.820871375226</v>
      </c>
      <c r="G360" s="58">
        <v>370.675416829771</v>
      </c>
      <c r="H360" s="58">
        <v>199.134</v>
      </c>
      <c r="I360" s="58">
        <v>199.134</v>
      </c>
      <c r="J360" s="108">
        <v>2209.58915541185</v>
      </c>
      <c r="K360" s="109">
        <v>1.24798265224474</v>
      </c>
      <c r="L360" s="109">
        <v>6.44015046997829</v>
      </c>
      <c r="M360" s="109">
        <v>6.48867243067671</v>
      </c>
      <c r="N360" s="110">
        <v>0.138208442734659</v>
      </c>
      <c r="O360" s="10">
        <v>14.2</v>
      </c>
      <c r="P360" s="10">
        <v>3.6</v>
      </c>
      <c r="Q360" s="113">
        <v>1.5525</v>
      </c>
      <c r="R360" s="110">
        <v>0.781471172580461</v>
      </c>
      <c r="S360" s="58">
        <v>144.642993617546</v>
      </c>
      <c r="T360" s="58">
        <v>1390.63392919887</v>
      </c>
      <c r="U360" s="58">
        <v>115.901445711106</v>
      </c>
      <c r="V360" s="58">
        <v>3198.19493670262</v>
      </c>
      <c r="W360" s="58">
        <v>50.866</v>
      </c>
      <c r="X360" s="10"/>
      <c r="Y360" s="109">
        <f t="shared" si="88"/>
        <v>-0.0059018564033515</v>
      </c>
      <c r="Z360" s="10"/>
      <c r="AA360" s="10"/>
      <c r="AB360" s="10"/>
      <c r="AC360" s="58">
        <f t="shared" si="81"/>
        <v>199.134</v>
      </c>
      <c r="AD360" s="10">
        <f t="shared" si="89"/>
        <v>6.5</v>
      </c>
      <c r="AE360" s="58">
        <f t="shared" si="82"/>
        <v>0</v>
      </c>
      <c r="AF360" s="58">
        <f t="shared" si="76"/>
        <v>0</v>
      </c>
      <c r="AG360" s="58">
        <f t="shared" si="77"/>
        <v>0</v>
      </c>
      <c r="AH360" s="58">
        <f t="shared" si="78"/>
        <v>0</v>
      </c>
      <c r="AI360" s="64">
        <f t="shared" si="79"/>
        <v>-370.675416829771</v>
      </c>
      <c r="AJ360" s="65"/>
      <c r="AL360" s="58">
        <f t="shared" si="83"/>
        <v>250</v>
      </c>
      <c r="AM360" s="58">
        <f t="shared" si="84"/>
        <v>50.866</v>
      </c>
      <c r="AN360" s="58">
        <f t="shared" si="80"/>
        <v>0</v>
      </c>
      <c r="AO360" s="58">
        <f t="shared" si="90"/>
        <v>508.799145625677</v>
      </c>
      <c r="AP360" s="58">
        <f t="shared" si="85"/>
        <v>1009.03772565447</v>
      </c>
      <c r="AQ360" s="58">
        <f t="shared" si="86"/>
        <v>199.134</v>
      </c>
      <c r="AR360" s="58">
        <f t="shared" si="87"/>
        <v>0</v>
      </c>
    </row>
    <row r="361" spans="1:44">
      <c r="A361" s="35" t="s">
        <v>636</v>
      </c>
      <c r="B361" s="93">
        <v>12.74</v>
      </c>
      <c r="C361" s="58">
        <v>641.025641025641</v>
      </c>
      <c r="D361" s="58">
        <v>443.872105672106</v>
      </c>
      <c r="E361" s="58">
        <v>388.500388500388</v>
      </c>
      <c r="F361" s="58">
        <v>570.522722915395</v>
      </c>
      <c r="G361" s="58">
        <v>373.36918756186</v>
      </c>
      <c r="H361" s="58">
        <v>195.182</v>
      </c>
      <c r="I361" s="58">
        <v>195.182</v>
      </c>
      <c r="J361" s="108">
        <v>2248.84270904473</v>
      </c>
      <c r="K361" s="109">
        <v>1.26700147443095</v>
      </c>
      <c r="L361" s="109">
        <v>6.49391929331376</v>
      </c>
      <c r="M361" s="109">
        <v>6.54330021363658</v>
      </c>
      <c r="N361" s="110">
        <v>0.142344629206638</v>
      </c>
      <c r="O361" s="10">
        <v>13.9</v>
      </c>
      <c r="P361" s="10">
        <v>3.7</v>
      </c>
      <c r="Q361" s="113">
        <v>1.548</v>
      </c>
      <c r="R361" s="110">
        <v>0.781471172580461</v>
      </c>
      <c r="S361" s="58">
        <v>147.273661507341</v>
      </c>
      <c r="T361" s="58">
        <v>1338.68835293205</v>
      </c>
      <c r="U361" s="58">
        <v>116.237955897791</v>
      </c>
      <c r="V361" s="58">
        <v>3212.11074883462</v>
      </c>
      <c r="W361" s="58">
        <v>54.818</v>
      </c>
      <c r="X361" s="10"/>
      <c r="Y361" s="109">
        <f t="shared" si="88"/>
        <v>-0.00524686263705476</v>
      </c>
      <c r="Z361" s="10"/>
      <c r="AA361" s="10"/>
      <c r="AB361" s="10"/>
      <c r="AC361" s="58">
        <f t="shared" si="81"/>
        <v>195.182</v>
      </c>
      <c r="AD361" s="10">
        <f t="shared" si="89"/>
        <v>6.5</v>
      </c>
      <c r="AE361" s="58">
        <f t="shared" si="82"/>
        <v>0</v>
      </c>
      <c r="AF361" s="58">
        <f t="shared" si="76"/>
        <v>0</v>
      </c>
      <c r="AG361" s="58">
        <f t="shared" si="77"/>
        <v>0</v>
      </c>
      <c r="AH361" s="58">
        <f t="shared" si="78"/>
        <v>0</v>
      </c>
      <c r="AI361" s="64">
        <f t="shared" si="79"/>
        <v>-373.36918756186</v>
      </c>
      <c r="AJ361" s="65"/>
      <c r="AL361" s="58">
        <f t="shared" si="83"/>
        <v>250</v>
      </c>
      <c r="AM361" s="58">
        <f t="shared" si="84"/>
        <v>54.818</v>
      </c>
      <c r="AN361" s="58">
        <f t="shared" si="80"/>
        <v>0</v>
      </c>
      <c r="AO361" s="58">
        <f t="shared" si="90"/>
        <v>514.477849897549</v>
      </c>
      <c r="AP361" s="58">
        <f t="shared" si="85"/>
        <v>1014.71642992634</v>
      </c>
      <c r="AQ361" s="58">
        <f t="shared" si="86"/>
        <v>195.182</v>
      </c>
      <c r="AR361" s="58">
        <f t="shared" si="87"/>
        <v>0</v>
      </c>
    </row>
    <row r="362" spans="1:44">
      <c r="A362" s="35" t="s">
        <v>637</v>
      </c>
      <c r="B362" s="93">
        <v>12.67</v>
      </c>
      <c r="C362" s="58">
        <v>641.025641025641</v>
      </c>
      <c r="D362" s="58">
        <v>448.277661227661</v>
      </c>
      <c r="E362" s="58">
        <v>388.500388500388</v>
      </c>
      <c r="F362" s="58">
        <v>568.868537333421</v>
      </c>
      <c r="G362" s="58">
        <v>376.120557535442</v>
      </c>
      <c r="H362" s="58">
        <v>190.8205</v>
      </c>
      <c r="I362" s="58">
        <v>190.8205</v>
      </c>
      <c r="J362" s="108">
        <v>2288.36286502953</v>
      </c>
      <c r="K362" s="109">
        <v>1.25633022425506</v>
      </c>
      <c r="L362" s="109">
        <v>6.54876159660387</v>
      </c>
      <c r="M362" s="109">
        <v>6.59813942148168</v>
      </c>
      <c r="N362" s="110">
        <v>0.143765970483109</v>
      </c>
      <c r="O362" s="10">
        <v>13.8</v>
      </c>
      <c r="P362" s="10">
        <v>3.7</v>
      </c>
      <c r="Q362" s="113">
        <v>1.5435</v>
      </c>
      <c r="R362" s="110">
        <v>0.781471172580461</v>
      </c>
      <c r="S362" s="58">
        <v>146.464465564993</v>
      </c>
      <c r="T362" s="58">
        <v>1316.00507368423</v>
      </c>
      <c r="U362" s="58">
        <v>116.58118441896</v>
      </c>
      <c r="V362" s="58">
        <v>3226.25438581726</v>
      </c>
      <c r="W362" s="58">
        <v>59.1795</v>
      </c>
      <c r="X362" s="10"/>
      <c r="Y362" s="109">
        <f t="shared" si="88"/>
        <v>-0.00546138296729026</v>
      </c>
      <c r="Z362" s="10"/>
      <c r="AA362" s="10"/>
      <c r="AB362" s="10"/>
      <c r="AC362" s="58">
        <f t="shared" si="81"/>
        <v>190.8205</v>
      </c>
      <c r="AD362" s="10">
        <f t="shared" si="89"/>
        <v>6.5</v>
      </c>
      <c r="AE362" s="58">
        <f t="shared" si="82"/>
        <v>0</v>
      </c>
      <c r="AF362" s="58">
        <f t="shared" si="76"/>
        <v>0</v>
      </c>
      <c r="AG362" s="58">
        <f t="shared" si="77"/>
        <v>0</v>
      </c>
      <c r="AH362" s="58">
        <f t="shared" si="78"/>
        <v>0</v>
      </c>
      <c r="AI362" s="64">
        <f t="shared" si="79"/>
        <v>-376.120557535442</v>
      </c>
      <c r="AJ362" s="65"/>
      <c r="AL362" s="58">
        <f t="shared" si="83"/>
        <v>250</v>
      </c>
      <c r="AM362" s="58">
        <f t="shared" si="84"/>
        <v>59.1795</v>
      </c>
      <c r="AN362" s="58">
        <f t="shared" si="80"/>
        <v>0</v>
      </c>
      <c r="AO362" s="58">
        <f t="shared" si="90"/>
        <v>520.782385648061</v>
      </c>
      <c r="AP362" s="58">
        <f t="shared" si="85"/>
        <v>1021.02096567685</v>
      </c>
      <c r="AQ362" s="58">
        <f t="shared" si="86"/>
        <v>190.8205</v>
      </c>
      <c r="AR362" s="58">
        <f t="shared" si="87"/>
        <v>0</v>
      </c>
    </row>
    <row r="363" spans="1:44">
      <c r="A363" s="35" t="s">
        <v>638</v>
      </c>
      <c r="B363" s="93">
        <v>12.56</v>
      </c>
      <c r="C363" s="58">
        <v>641.025641025641</v>
      </c>
      <c r="D363" s="58">
        <v>450.523115773116</v>
      </c>
      <c r="E363" s="58">
        <v>388.500388500388</v>
      </c>
      <c r="F363" s="58">
        <v>569.43394669877</v>
      </c>
      <c r="G363" s="58">
        <v>378.931421446245</v>
      </c>
      <c r="H363" s="58">
        <v>188.5975</v>
      </c>
      <c r="I363" s="58">
        <v>188.5975</v>
      </c>
      <c r="J363" s="108">
        <v>2328.15552425034</v>
      </c>
      <c r="K363" s="109">
        <v>1.27525273063688</v>
      </c>
      <c r="L363" s="109">
        <v>6.60470985159708</v>
      </c>
      <c r="M363" s="109">
        <v>6.65319769808422</v>
      </c>
      <c r="N363" s="110">
        <v>0.148290225481574</v>
      </c>
      <c r="O363" s="10">
        <v>13.5</v>
      </c>
      <c r="P363" s="10">
        <v>3.8</v>
      </c>
      <c r="Q363" s="113">
        <v>1.539</v>
      </c>
      <c r="R363" s="110">
        <v>0.781471172580461</v>
      </c>
      <c r="S363" s="58">
        <v>149.117003615393</v>
      </c>
      <c r="T363" s="58">
        <v>1277.53724011163</v>
      </c>
      <c r="U363" s="58">
        <v>116.931334497846</v>
      </c>
      <c r="V363" s="58">
        <v>3240.63197494104</v>
      </c>
      <c r="W363" s="58">
        <v>61.4025</v>
      </c>
      <c r="X363" s="10"/>
      <c r="Y363" s="109">
        <f t="shared" si="88"/>
        <v>-0.00657043011539571</v>
      </c>
      <c r="Z363" s="10"/>
      <c r="AA363" s="10"/>
      <c r="AB363" s="10"/>
      <c r="AC363" s="58">
        <f t="shared" si="81"/>
        <v>188.5975</v>
      </c>
      <c r="AD363" s="10">
        <f t="shared" si="89"/>
        <v>6.5</v>
      </c>
      <c r="AE363" s="58">
        <f t="shared" si="82"/>
        <v>0</v>
      </c>
      <c r="AF363" s="58">
        <f t="shared" si="76"/>
        <v>0</v>
      </c>
      <c r="AG363" s="58">
        <f t="shared" si="77"/>
        <v>0</v>
      </c>
      <c r="AH363" s="58">
        <f t="shared" si="78"/>
        <v>0</v>
      </c>
      <c r="AI363" s="64">
        <f t="shared" si="79"/>
        <v>-378.931421446245</v>
      </c>
      <c r="AJ363" s="65"/>
      <c r="AL363" s="58">
        <f t="shared" si="83"/>
        <v>250</v>
      </c>
      <c r="AM363" s="58">
        <f t="shared" si="84"/>
        <v>61.4025</v>
      </c>
      <c r="AN363" s="58">
        <f t="shared" si="80"/>
        <v>0</v>
      </c>
      <c r="AO363" s="58">
        <f t="shared" si="90"/>
        <v>527.388848719821</v>
      </c>
      <c r="AP363" s="58">
        <f t="shared" si="85"/>
        <v>1027.62742874861</v>
      </c>
      <c r="AQ363" s="58">
        <f t="shared" si="86"/>
        <v>188.5975</v>
      </c>
      <c r="AR363" s="58">
        <f t="shared" si="87"/>
        <v>0</v>
      </c>
    </row>
    <row r="364" spans="1:44">
      <c r="A364" s="35" t="s">
        <v>639</v>
      </c>
      <c r="B364" s="93">
        <v>12.28</v>
      </c>
      <c r="C364" s="58">
        <v>641.025641025641</v>
      </c>
      <c r="D364" s="58">
        <v>448.776651126651</v>
      </c>
      <c r="E364" s="58">
        <v>388.500388500388</v>
      </c>
      <c r="F364" s="58">
        <v>574.052747822189</v>
      </c>
      <c r="G364" s="58">
        <v>381.803757923199</v>
      </c>
      <c r="H364" s="58">
        <v>190.3265</v>
      </c>
      <c r="I364" s="58">
        <v>190.3265</v>
      </c>
      <c r="J364" s="108">
        <v>2368.22679144412</v>
      </c>
      <c r="K364" s="109">
        <v>1.34115906101534</v>
      </c>
      <c r="L364" s="109">
        <v>6.66179785303426</v>
      </c>
      <c r="M364" s="109">
        <v>6.70848288247965</v>
      </c>
      <c r="N364" s="110">
        <v>0.159964102709837</v>
      </c>
      <c r="O364" s="10">
        <v>12.8</v>
      </c>
      <c r="P364" s="10">
        <v>4.1</v>
      </c>
      <c r="Q364" s="113">
        <v>1.5345</v>
      </c>
      <c r="R364" s="110">
        <v>0.781471172580461</v>
      </c>
      <c r="S364" s="58">
        <v>157.302692298604</v>
      </c>
      <c r="T364" s="58">
        <v>1222.15956440242</v>
      </c>
      <c r="U364" s="58">
        <v>117.288617637581</v>
      </c>
      <c r="V364" s="58">
        <v>3255.24987516661</v>
      </c>
      <c r="W364" s="58">
        <v>59.6735</v>
      </c>
      <c r="X364" s="10"/>
      <c r="Y364" s="109">
        <f t="shared" si="88"/>
        <v>-0.00860015495003896</v>
      </c>
      <c r="Z364" s="10"/>
      <c r="AA364" s="10"/>
      <c r="AB364" s="10"/>
      <c r="AC364" s="58">
        <f t="shared" si="81"/>
        <v>190.3265</v>
      </c>
      <c r="AD364" s="10">
        <f t="shared" si="89"/>
        <v>6.5</v>
      </c>
      <c r="AE364" s="58">
        <f t="shared" si="82"/>
        <v>0</v>
      </c>
      <c r="AF364" s="58">
        <f t="shared" ref="AF364:AF427" si="91">H364-I364</f>
        <v>0</v>
      </c>
      <c r="AG364" s="58">
        <f t="shared" ref="AG364:AG427" si="92">IF(H364/I364&lt;$AH$2,1,0)</f>
        <v>0</v>
      </c>
      <c r="AH364" s="58">
        <f t="shared" ref="AH364:AH427" si="93">IF(AC364/I364&lt;$AH$2,1,0)</f>
        <v>0</v>
      </c>
      <c r="AI364" s="64">
        <f t="shared" ref="AI364:AI427" si="94">-G364</f>
        <v>-381.803757923199</v>
      </c>
      <c r="AJ364" s="65"/>
      <c r="AL364" s="58">
        <f t="shared" si="83"/>
        <v>250</v>
      </c>
      <c r="AM364" s="58">
        <f t="shared" si="84"/>
        <v>59.6735</v>
      </c>
      <c r="AN364" s="58">
        <f t="shared" ref="AN364:AN427" si="95">IF(AM364&gt;0,0,(AO363*$AO$1-AO364)*6)*$AP$1</f>
        <v>0</v>
      </c>
      <c r="AO364" s="58">
        <f t="shared" si="90"/>
        <v>533.702929476222</v>
      </c>
      <c r="AP364" s="58">
        <f t="shared" si="85"/>
        <v>1033.94150950501</v>
      </c>
      <c r="AQ364" s="58">
        <f t="shared" si="86"/>
        <v>190.3265</v>
      </c>
      <c r="AR364" s="58">
        <f t="shared" si="87"/>
        <v>0</v>
      </c>
    </row>
    <row r="365" spans="1:44">
      <c r="A365" s="35" t="s">
        <v>640</v>
      </c>
      <c r="B365" s="93">
        <v>12.29</v>
      </c>
      <c r="C365" s="58">
        <v>641.025641025641</v>
      </c>
      <c r="D365" s="58">
        <v>444.528671328671</v>
      </c>
      <c r="E365" s="58">
        <v>388.500388500388</v>
      </c>
      <c r="F365" s="58">
        <v>581.236603901176</v>
      </c>
      <c r="G365" s="58">
        <v>384.739634204207</v>
      </c>
      <c r="H365" s="58">
        <v>194.532</v>
      </c>
      <c r="I365" s="58">
        <v>194.532</v>
      </c>
      <c r="J365" s="108">
        <v>2408.58298440856</v>
      </c>
      <c r="K365" s="109">
        <v>1.33809124302152</v>
      </c>
      <c r="L365" s="109">
        <v>6.7200607867203</v>
      </c>
      <c r="M365" s="109">
        <v>6.76400301966773</v>
      </c>
      <c r="N365" s="110">
        <v>0.1617962842899</v>
      </c>
      <c r="O365" s="10">
        <v>12.7</v>
      </c>
      <c r="P365" s="10">
        <v>4.1</v>
      </c>
      <c r="Q365" s="113">
        <v>1.53</v>
      </c>
      <c r="R365" s="110">
        <v>0.781471172580461</v>
      </c>
      <c r="S365" s="58">
        <v>157.430788953571</v>
      </c>
      <c r="T365" s="58">
        <v>1248.14828791159</v>
      </c>
      <c r="U365" s="58">
        <v>117.653254047219</v>
      </c>
      <c r="V365" s="58">
        <v>3270.11468845387</v>
      </c>
      <c r="W365" s="58">
        <v>55.468</v>
      </c>
      <c r="X365" s="10"/>
      <c r="Y365" s="109">
        <f t="shared" si="88"/>
        <v>-0.0115779042406494</v>
      </c>
      <c r="Z365" s="10"/>
      <c r="AA365" s="10"/>
      <c r="AB365" s="10"/>
      <c r="AC365" s="58">
        <f t="shared" si="81"/>
        <v>194.532</v>
      </c>
      <c r="AD365" s="10">
        <f t="shared" si="89"/>
        <v>6.5</v>
      </c>
      <c r="AE365" s="58">
        <f t="shared" si="82"/>
        <v>0</v>
      </c>
      <c r="AF365" s="58">
        <f t="shared" si="91"/>
        <v>0</v>
      </c>
      <c r="AG365" s="58">
        <f t="shared" si="92"/>
        <v>0</v>
      </c>
      <c r="AH365" s="58">
        <f t="shared" si="93"/>
        <v>0</v>
      </c>
      <c r="AI365" s="64">
        <f t="shared" si="94"/>
        <v>-384.739634204207</v>
      </c>
      <c r="AJ365" s="65"/>
      <c r="AL365" s="58">
        <f t="shared" si="83"/>
        <v>250</v>
      </c>
      <c r="AM365" s="58">
        <f t="shared" si="84"/>
        <v>55.468</v>
      </c>
      <c r="AN365" s="58">
        <f t="shared" si="95"/>
        <v>0</v>
      </c>
      <c r="AO365" s="58">
        <f t="shared" si="90"/>
        <v>539.35461482884</v>
      </c>
      <c r="AP365" s="58">
        <f t="shared" si="85"/>
        <v>1039.59319485763</v>
      </c>
      <c r="AQ365" s="58">
        <f t="shared" si="86"/>
        <v>194.532</v>
      </c>
      <c r="AR365" s="58">
        <f t="shared" si="87"/>
        <v>0</v>
      </c>
    </row>
    <row r="366" spans="1:44">
      <c r="A366" s="35" t="s">
        <v>641</v>
      </c>
      <c r="B366" s="93">
        <v>11.94</v>
      </c>
      <c r="C366" s="58">
        <v>641.025641025641</v>
      </c>
      <c r="D366" s="58">
        <v>440.602408702409</v>
      </c>
      <c r="E366" s="58">
        <v>388.500388500388</v>
      </c>
      <c r="F366" s="58">
        <v>584.193967166369</v>
      </c>
      <c r="G366" s="58">
        <v>383.770734843137</v>
      </c>
      <c r="H366" s="58">
        <v>198.419</v>
      </c>
      <c r="I366" s="58">
        <v>198.419</v>
      </c>
      <c r="J366" s="108">
        <v>2448.80050880159</v>
      </c>
      <c r="K366" s="109">
        <v>1.39187015183902</v>
      </c>
      <c r="L366" s="109">
        <v>6.75883390242094</v>
      </c>
      <c r="M366" s="109">
        <v>6.81917710201011</v>
      </c>
      <c r="N366" s="110">
        <v>0.177352533796713</v>
      </c>
      <c r="O366" s="10">
        <v>11.9</v>
      </c>
      <c r="P366" s="10">
        <v>4.4</v>
      </c>
      <c r="Q366" s="113">
        <v>1.521</v>
      </c>
      <c r="R366" s="110">
        <v>0.777544181763474</v>
      </c>
      <c r="S366" s="58">
        <v>164.138679641684</v>
      </c>
      <c r="T366" s="58">
        <v>1221.06034214944</v>
      </c>
      <c r="U366" s="58">
        <v>117.926718541104</v>
      </c>
      <c r="V366" s="58">
        <v>3254.31538832627</v>
      </c>
      <c r="W366" s="58">
        <v>51.581</v>
      </c>
      <c r="X366" s="10"/>
      <c r="Y366" s="109">
        <f t="shared" si="88"/>
        <v>0.00516911724678604</v>
      </c>
      <c r="Z366" s="10"/>
      <c r="AA366" s="10"/>
      <c r="AB366" s="10"/>
      <c r="AC366" s="58">
        <f t="shared" si="81"/>
        <v>198.419</v>
      </c>
      <c r="AD366" s="10">
        <f t="shared" si="89"/>
        <v>6.5</v>
      </c>
      <c r="AE366" s="58">
        <f t="shared" si="82"/>
        <v>0</v>
      </c>
      <c r="AF366" s="58">
        <f t="shared" si="91"/>
        <v>0</v>
      </c>
      <c r="AG366" s="58">
        <f t="shared" si="92"/>
        <v>0</v>
      </c>
      <c r="AH366" s="58">
        <f t="shared" si="93"/>
        <v>0</v>
      </c>
      <c r="AI366" s="64">
        <f t="shared" si="94"/>
        <v>-383.770734843137</v>
      </c>
      <c r="AJ366" s="65"/>
      <c r="AL366" s="58">
        <f t="shared" si="83"/>
        <v>250</v>
      </c>
      <c r="AM366" s="58">
        <f t="shared" si="84"/>
        <v>51.581</v>
      </c>
      <c r="AN366" s="58">
        <f t="shared" si="95"/>
        <v>0</v>
      </c>
      <c r="AO366" s="58">
        <f t="shared" si="90"/>
        <v>544.394991754696</v>
      </c>
      <c r="AP366" s="58">
        <f t="shared" si="85"/>
        <v>1044.63357178348</v>
      </c>
      <c r="AQ366" s="58">
        <f t="shared" si="86"/>
        <v>198.419</v>
      </c>
      <c r="AR366" s="58">
        <f t="shared" si="87"/>
        <v>0</v>
      </c>
    </row>
    <row r="367" spans="1:44">
      <c r="A367" s="35" t="s">
        <v>642</v>
      </c>
      <c r="B367" s="93">
        <v>11.82</v>
      </c>
      <c r="C367" s="58">
        <v>641.025641025641</v>
      </c>
      <c r="D367" s="58">
        <v>436.971600621601</v>
      </c>
      <c r="E367" s="58">
        <v>388.500388500388</v>
      </c>
      <c r="F367" s="58">
        <v>590.854450534842</v>
      </c>
      <c r="G367" s="58">
        <v>386.800410130802</v>
      </c>
      <c r="H367" s="58">
        <v>202.0135</v>
      </c>
      <c r="I367" s="58">
        <v>202.0135</v>
      </c>
      <c r="J367" s="108">
        <v>2489.31231953601</v>
      </c>
      <c r="K367" s="109">
        <v>1.40470243526148</v>
      </c>
      <c r="L367" s="109">
        <v>6.81936424411768</v>
      </c>
      <c r="M367" s="109">
        <v>6.87460076498368</v>
      </c>
      <c r="N367" s="110">
        <v>0.183722492432707</v>
      </c>
      <c r="O367" s="10">
        <v>11.6</v>
      </c>
      <c r="P367" s="10">
        <v>4.5</v>
      </c>
      <c r="Q367" s="113">
        <v>1.5165</v>
      </c>
      <c r="R367" s="110">
        <v>0.777544181763474</v>
      </c>
      <c r="S367" s="58">
        <v>166.181977503829</v>
      </c>
      <c r="T367" s="58">
        <v>1227.89512719175</v>
      </c>
      <c r="U367" s="58">
        <v>118.304043142699</v>
      </c>
      <c r="V367" s="58">
        <v>3269.5451470263</v>
      </c>
      <c r="W367" s="58">
        <v>47.9865</v>
      </c>
      <c r="X367" s="10"/>
      <c r="Y367" s="109">
        <f t="shared" si="88"/>
        <v>-0.000187142107570537</v>
      </c>
      <c r="Z367" s="10"/>
      <c r="AA367" s="10"/>
      <c r="AB367" s="10"/>
      <c r="AC367" s="58">
        <f t="shared" si="81"/>
        <v>202.0135</v>
      </c>
      <c r="AD367" s="10">
        <f t="shared" si="89"/>
        <v>6.5</v>
      </c>
      <c r="AE367" s="58">
        <f t="shared" si="82"/>
        <v>0</v>
      </c>
      <c r="AF367" s="58">
        <f t="shared" si="91"/>
        <v>0</v>
      </c>
      <c r="AG367" s="58">
        <f t="shared" si="92"/>
        <v>0</v>
      </c>
      <c r="AH367" s="58">
        <f t="shared" si="93"/>
        <v>0</v>
      </c>
      <c r="AI367" s="64">
        <f t="shared" si="94"/>
        <v>-386.800410130802</v>
      </c>
      <c r="AJ367" s="65"/>
      <c r="AL367" s="58">
        <f t="shared" si="83"/>
        <v>250</v>
      </c>
      <c r="AM367" s="58">
        <f t="shared" si="84"/>
        <v>47.9865</v>
      </c>
      <c r="AN367" s="58">
        <f t="shared" si="95"/>
        <v>0</v>
      </c>
      <c r="AO367" s="58">
        <f t="shared" si="90"/>
        <v>548.870991795923</v>
      </c>
      <c r="AP367" s="58">
        <f t="shared" si="85"/>
        <v>1049.10957182471</v>
      </c>
      <c r="AQ367" s="58">
        <f t="shared" si="86"/>
        <v>202.0135</v>
      </c>
      <c r="AR367" s="58">
        <f t="shared" si="87"/>
        <v>0</v>
      </c>
    </row>
    <row r="368" spans="1:44">
      <c r="A368" s="35" t="s">
        <v>643</v>
      </c>
      <c r="B368" s="93">
        <v>11.64</v>
      </c>
      <c r="C368" s="58">
        <v>641.025641025641</v>
      </c>
      <c r="D368" s="58">
        <v>434.319075369075</v>
      </c>
      <c r="E368" s="58">
        <v>388.500388500388</v>
      </c>
      <c r="F368" s="58">
        <v>596.6060189955</v>
      </c>
      <c r="G368" s="58">
        <v>389.899453338934</v>
      </c>
      <c r="H368" s="58">
        <v>204.6395</v>
      </c>
      <c r="I368" s="58">
        <v>204.6395</v>
      </c>
      <c r="J368" s="108">
        <v>2530.12534128305</v>
      </c>
      <c r="K368" s="109">
        <v>1.40946036707076</v>
      </c>
      <c r="L368" s="109">
        <v>6.88118055530582</v>
      </c>
      <c r="M368" s="109">
        <v>6.93028261563498</v>
      </c>
      <c r="N368" s="110">
        <v>0.194937606139279</v>
      </c>
      <c r="O368" s="10">
        <v>11.1</v>
      </c>
      <c r="P368" s="10">
        <v>4.6</v>
      </c>
      <c r="Q368" s="113">
        <v>1.512</v>
      </c>
      <c r="R368" s="110">
        <v>0.777544181763474</v>
      </c>
      <c r="S368" s="58">
        <v>167.28798276866</v>
      </c>
      <c r="T368" s="58">
        <v>1235.63308156102</v>
      </c>
      <c r="U368" s="58">
        <v>118.689384020304</v>
      </c>
      <c r="V368" s="58">
        <v>3285.04066776718</v>
      </c>
      <c r="W368" s="58">
        <v>45.3604999999999</v>
      </c>
      <c r="X368" s="10"/>
      <c r="Y368" s="109">
        <f t="shared" si="88"/>
        <v>-0.00657979032214051</v>
      </c>
      <c r="Z368" s="10"/>
      <c r="AA368" s="10"/>
      <c r="AB368" s="10"/>
      <c r="AC368" s="58">
        <f t="shared" si="81"/>
        <v>204.6395</v>
      </c>
      <c r="AD368" s="10">
        <f t="shared" si="89"/>
        <v>6.5</v>
      </c>
      <c r="AE368" s="58">
        <f t="shared" si="82"/>
        <v>0</v>
      </c>
      <c r="AF368" s="58">
        <f t="shared" si="91"/>
        <v>0</v>
      </c>
      <c r="AG368" s="58">
        <f t="shared" si="92"/>
        <v>0</v>
      </c>
      <c r="AH368" s="58">
        <f t="shared" si="93"/>
        <v>0</v>
      </c>
      <c r="AI368" s="64">
        <f t="shared" si="94"/>
        <v>-389.899453338934</v>
      </c>
      <c r="AJ368" s="65"/>
      <c r="AL368" s="58">
        <f t="shared" si="83"/>
        <v>250</v>
      </c>
      <c r="AM368" s="58">
        <f t="shared" si="84"/>
        <v>45.3604999999999</v>
      </c>
      <c r="AN368" s="58">
        <f t="shared" si="95"/>
        <v>0</v>
      </c>
      <c r="AO368" s="58">
        <f t="shared" si="90"/>
        <v>552.930711836943</v>
      </c>
      <c r="AP368" s="58">
        <f t="shared" si="85"/>
        <v>1053.16929186573</v>
      </c>
      <c r="AQ368" s="58">
        <f t="shared" si="86"/>
        <v>204.6395</v>
      </c>
      <c r="AR368" s="58">
        <f t="shared" si="87"/>
        <v>0</v>
      </c>
    </row>
    <row r="369" spans="1:44">
      <c r="A369" s="35" t="s">
        <v>644</v>
      </c>
      <c r="B369" s="93">
        <v>11.36</v>
      </c>
      <c r="C369" s="58">
        <v>641.025641025641</v>
      </c>
      <c r="D369" s="58">
        <v>433.518065268065</v>
      </c>
      <c r="E369" s="58">
        <v>388.500388500388</v>
      </c>
      <c r="F369" s="58">
        <v>596.511186165829</v>
      </c>
      <c r="G369" s="58">
        <v>389.003610408254</v>
      </c>
      <c r="H369" s="58">
        <v>205.4325</v>
      </c>
      <c r="I369" s="58">
        <v>205.4325</v>
      </c>
      <c r="J369" s="108">
        <v>2570.80619210494</v>
      </c>
      <c r="K369" s="109">
        <v>1.43191748273988</v>
      </c>
      <c r="L369" s="109">
        <v>6.92268416540125</v>
      </c>
      <c r="M369" s="109">
        <v>6.98563290775044</v>
      </c>
      <c r="N369" s="110">
        <v>0.20930766419299</v>
      </c>
      <c r="O369" s="10">
        <v>10.5</v>
      </c>
      <c r="P369" s="10">
        <v>4.8</v>
      </c>
      <c r="Q369" s="113">
        <v>1.503</v>
      </c>
      <c r="R369" s="110">
        <v>0.773617190946487</v>
      </c>
      <c r="S369" s="58">
        <v>170.362302487851</v>
      </c>
      <c r="T369" s="58">
        <v>1218.0369291051</v>
      </c>
      <c r="U369" s="58">
        <v>118.974944116105</v>
      </c>
      <c r="V369" s="58">
        <v>3269.6263343367</v>
      </c>
      <c r="W369" s="58">
        <v>44.5675</v>
      </c>
      <c r="X369" s="10"/>
      <c r="Y369" s="109">
        <f t="shared" si="88"/>
        <v>0.00759845023372474</v>
      </c>
      <c r="Z369" s="10"/>
      <c r="AA369" s="10"/>
      <c r="AB369" s="10"/>
      <c r="AC369" s="58">
        <f t="shared" si="81"/>
        <v>205.4325</v>
      </c>
      <c r="AD369" s="10">
        <f t="shared" si="89"/>
        <v>6.5</v>
      </c>
      <c r="AE369" s="58">
        <f t="shared" si="82"/>
        <v>0</v>
      </c>
      <c r="AF369" s="58">
        <f t="shared" si="91"/>
        <v>0</v>
      </c>
      <c r="AG369" s="58">
        <f t="shared" si="92"/>
        <v>0</v>
      </c>
      <c r="AH369" s="58">
        <f t="shared" si="93"/>
        <v>0</v>
      </c>
      <c r="AI369" s="64">
        <f t="shared" si="94"/>
        <v>-389.003610408254</v>
      </c>
      <c r="AJ369" s="65"/>
      <c r="AL369" s="58">
        <f t="shared" si="83"/>
        <v>250</v>
      </c>
      <c r="AM369" s="58">
        <f t="shared" si="84"/>
        <v>44.5675</v>
      </c>
      <c r="AN369" s="58">
        <f t="shared" si="95"/>
        <v>0</v>
      </c>
      <c r="AO369" s="58">
        <f t="shared" si="90"/>
        <v>556.851183277759</v>
      </c>
      <c r="AP369" s="58">
        <f t="shared" si="85"/>
        <v>1057.08976330655</v>
      </c>
      <c r="AQ369" s="58">
        <f t="shared" si="86"/>
        <v>205.4325</v>
      </c>
      <c r="AR369" s="58">
        <f t="shared" si="87"/>
        <v>0</v>
      </c>
    </row>
    <row r="370" spans="1:44">
      <c r="A370" s="35" t="s">
        <v>645</v>
      </c>
      <c r="B370" s="93">
        <v>11.35</v>
      </c>
      <c r="C370" s="58">
        <v>641.025641025641</v>
      </c>
      <c r="D370" s="58">
        <v>438.409479409479</v>
      </c>
      <c r="E370" s="58">
        <v>388.500388500388</v>
      </c>
      <c r="F370" s="58">
        <v>594.822326923926</v>
      </c>
      <c r="G370" s="58">
        <v>392.206165307765</v>
      </c>
      <c r="H370" s="58">
        <v>200.59</v>
      </c>
      <c r="I370" s="58">
        <v>200.59</v>
      </c>
      <c r="J370" s="108">
        <v>2611.79863431869</v>
      </c>
      <c r="K370" s="109">
        <v>1.42587226657877</v>
      </c>
      <c r="L370" s="109">
        <v>6.98698686494734</v>
      </c>
      <c r="M370" s="109">
        <v>7.04125686503091</v>
      </c>
      <c r="N370" s="110">
        <v>0.20930766419299</v>
      </c>
      <c r="O370" s="10">
        <v>10.5</v>
      </c>
      <c r="P370" s="10">
        <v>4.8</v>
      </c>
      <c r="Q370" s="113">
        <v>1.4985</v>
      </c>
      <c r="R370" s="110">
        <v>0.773617190946487</v>
      </c>
      <c r="S370" s="58">
        <v>170.21233567228</v>
      </c>
      <c r="T370" s="58">
        <v>1190.37295866893</v>
      </c>
      <c r="U370" s="58">
        <v>119.37418214935</v>
      </c>
      <c r="V370" s="58">
        <v>3285.51918217185</v>
      </c>
      <c r="W370" s="58">
        <v>49.41</v>
      </c>
      <c r="X370" s="10"/>
      <c r="Y370" s="109">
        <f t="shared" si="88"/>
        <v>-0.00135395719689502</v>
      </c>
      <c r="Z370" s="10"/>
      <c r="AA370" s="10"/>
      <c r="AB370" s="10"/>
      <c r="AC370" s="58">
        <f t="shared" si="81"/>
        <v>200.59</v>
      </c>
      <c r="AD370" s="10">
        <f t="shared" si="89"/>
        <v>6.5</v>
      </c>
      <c r="AE370" s="58">
        <f t="shared" si="82"/>
        <v>0</v>
      </c>
      <c r="AF370" s="58">
        <f t="shared" si="91"/>
        <v>0</v>
      </c>
      <c r="AG370" s="58">
        <f t="shared" si="92"/>
        <v>0</v>
      </c>
      <c r="AH370" s="58">
        <f t="shared" si="93"/>
        <v>0</v>
      </c>
      <c r="AI370" s="64">
        <f t="shared" si="94"/>
        <v>-392.206165307765</v>
      </c>
      <c r="AJ370" s="65"/>
      <c r="AL370" s="58">
        <f t="shared" si="83"/>
        <v>250</v>
      </c>
      <c r="AM370" s="58">
        <f t="shared" si="84"/>
        <v>49.41</v>
      </c>
      <c r="AN370" s="58">
        <f t="shared" si="95"/>
        <v>0</v>
      </c>
      <c r="AO370" s="58">
        <f t="shared" si="90"/>
        <v>561.47842736137</v>
      </c>
      <c r="AP370" s="58">
        <f t="shared" si="85"/>
        <v>1061.71700739016</v>
      </c>
      <c r="AQ370" s="58">
        <f t="shared" si="86"/>
        <v>200.59</v>
      </c>
      <c r="AR370" s="58">
        <f t="shared" si="87"/>
        <v>0</v>
      </c>
    </row>
    <row r="371" spans="1:44">
      <c r="A371" s="35" t="s">
        <v>646</v>
      </c>
      <c r="B371" s="93">
        <v>11.58</v>
      </c>
      <c r="C371" s="58">
        <v>641.025641025641</v>
      </c>
      <c r="D371" s="58">
        <v>443.990287490287</v>
      </c>
      <c r="E371" s="58">
        <v>388.500388500388</v>
      </c>
      <c r="F371" s="58">
        <v>583.445054983371</v>
      </c>
      <c r="G371" s="58">
        <v>386.409701448017</v>
      </c>
      <c r="H371" s="58">
        <v>195.065</v>
      </c>
      <c r="I371" s="58">
        <v>195.065</v>
      </c>
      <c r="J371" s="108">
        <v>2652.12715655357</v>
      </c>
      <c r="K371" s="109">
        <v>1.38870679061231</v>
      </c>
      <c r="L371" s="109">
        <v>7.05085300099515</v>
      </c>
      <c r="M371" s="109">
        <v>7.09583503324337</v>
      </c>
      <c r="N371" s="110">
        <v>0.194937606139279</v>
      </c>
      <c r="O371" s="10">
        <v>11.1</v>
      </c>
      <c r="P371" s="10">
        <v>4.6</v>
      </c>
      <c r="Q371" s="113">
        <v>1.476</v>
      </c>
      <c r="R371" s="110">
        <v>0.761836218495525</v>
      </c>
      <c r="S371" s="58">
        <v>166.425673579131</v>
      </c>
      <c r="T371" s="58">
        <v>1183.92402625109</v>
      </c>
      <c r="U371" s="58">
        <v>119.842197578475</v>
      </c>
      <c r="V371" s="58">
        <v>3224.32089243849</v>
      </c>
      <c r="W371" s="58">
        <v>54.935</v>
      </c>
      <c r="X371" s="10"/>
      <c r="Y371" s="109">
        <f t="shared" si="88"/>
        <v>-0.00959613596423647</v>
      </c>
      <c r="Z371" s="10"/>
      <c r="AA371" s="10"/>
      <c r="AB371" s="10"/>
      <c r="AC371" s="58">
        <f t="shared" si="81"/>
        <v>195.065</v>
      </c>
      <c r="AD371" s="10">
        <f t="shared" si="89"/>
        <v>6.5</v>
      </c>
      <c r="AE371" s="58">
        <f t="shared" si="82"/>
        <v>0</v>
      </c>
      <c r="AF371" s="58">
        <f t="shared" si="91"/>
        <v>0</v>
      </c>
      <c r="AG371" s="58">
        <f t="shared" si="92"/>
        <v>0</v>
      </c>
      <c r="AH371" s="58">
        <f t="shared" si="93"/>
        <v>0</v>
      </c>
      <c r="AI371" s="64">
        <f t="shared" si="94"/>
        <v>-386.409701448017</v>
      </c>
      <c r="AJ371" s="65"/>
      <c r="AL371" s="58">
        <f t="shared" si="83"/>
        <v>250</v>
      </c>
      <c r="AM371" s="58">
        <f t="shared" si="84"/>
        <v>54.935</v>
      </c>
      <c r="AN371" s="58">
        <f t="shared" si="95"/>
        <v>0</v>
      </c>
      <c r="AO371" s="58">
        <f t="shared" si="90"/>
        <v>566.911285224563</v>
      </c>
      <c r="AP371" s="58">
        <f t="shared" si="85"/>
        <v>1067.14986525335</v>
      </c>
      <c r="AQ371" s="58">
        <f t="shared" si="86"/>
        <v>195.065</v>
      </c>
      <c r="AR371" s="58">
        <f t="shared" si="87"/>
        <v>0</v>
      </c>
    </row>
    <row r="372" spans="1:44">
      <c r="A372" s="35" t="s">
        <v>647</v>
      </c>
      <c r="B372" s="93">
        <v>12.06</v>
      </c>
      <c r="C372" s="58">
        <v>641.025641025641</v>
      </c>
      <c r="D372" s="58">
        <v>449.991297591298</v>
      </c>
      <c r="E372" s="58">
        <v>388.500388500388</v>
      </c>
      <c r="F372" s="58">
        <v>576.610985914101</v>
      </c>
      <c r="G372" s="58">
        <v>385.576642479758</v>
      </c>
      <c r="H372" s="58">
        <v>189.124</v>
      </c>
      <c r="I372" s="58">
        <v>189.124</v>
      </c>
      <c r="J372" s="108">
        <v>2692.32970475637</v>
      </c>
      <c r="K372" s="109">
        <v>1.31728916410627</v>
      </c>
      <c r="L372" s="109">
        <v>7.09485248366624</v>
      </c>
      <c r="M372" s="109">
        <v>7.15010189498074</v>
      </c>
      <c r="N372" s="110">
        <v>0.169320849154113</v>
      </c>
      <c r="O372" s="10">
        <v>12.3</v>
      </c>
      <c r="P372" s="10">
        <v>4.2</v>
      </c>
      <c r="Q372" s="113">
        <v>1.467</v>
      </c>
      <c r="R372" s="110">
        <v>0.757909227678538</v>
      </c>
      <c r="S372" s="58">
        <v>158.25248213055</v>
      </c>
      <c r="T372" s="58">
        <v>1207.14911300254</v>
      </c>
      <c r="U372" s="58">
        <v>120.134960829134</v>
      </c>
      <c r="V372" s="58">
        <v>3209.52901485652</v>
      </c>
      <c r="W372" s="58">
        <v>60.876</v>
      </c>
      <c r="X372" s="10"/>
      <c r="Y372" s="109">
        <f t="shared" si="88"/>
        <v>0.000982549577131842</v>
      </c>
      <c r="Z372" s="10"/>
      <c r="AA372" s="10"/>
      <c r="AB372" s="10"/>
      <c r="AC372" s="58">
        <f t="shared" si="81"/>
        <v>189.124</v>
      </c>
      <c r="AD372" s="10">
        <f t="shared" si="89"/>
        <v>6.5</v>
      </c>
      <c r="AE372" s="58">
        <f t="shared" si="82"/>
        <v>0</v>
      </c>
      <c r="AF372" s="58">
        <f t="shared" si="91"/>
        <v>0</v>
      </c>
      <c r="AG372" s="58">
        <f t="shared" si="92"/>
        <v>0</v>
      </c>
      <c r="AH372" s="58">
        <f t="shared" si="93"/>
        <v>0</v>
      </c>
      <c r="AI372" s="64">
        <f t="shared" si="94"/>
        <v>-385.576642479758</v>
      </c>
      <c r="AJ372" s="65"/>
      <c r="AL372" s="58">
        <f t="shared" si="83"/>
        <v>250</v>
      </c>
      <c r="AM372" s="58">
        <f t="shared" si="84"/>
        <v>60.876</v>
      </c>
      <c r="AN372" s="58">
        <f t="shared" si="95"/>
        <v>0</v>
      </c>
      <c r="AO372" s="58">
        <f t="shared" si="90"/>
        <v>573.20812879844</v>
      </c>
      <c r="AP372" s="58">
        <f t="shared" si="85"/>
        <v>1073.44670882723</v>
      </c>
      <c r="AQ372" s="58">
        <f t="shared" si="86"/>
        <v>189.124</v>
      </c>
      <c r="AR372" s="58">
        <f t="shared" si="87"/>
        <v>0</v>
      </c>
    </row>
    <row r="373" spans="1:44">
      <c r="A373" s="35" t="s">
        <v>648</v>
      </c>
      <c r="B373" s="93">
        <v>12.46</v>
      </c>
      <c r="C373" s="58">
        <v>641.025641025641</v>
      </c>
      <c r="D373" s="58">
        <v>455.480186480186</v>
      </c>
      <c r="E373" s="58">
        <v>388.500388500388</v>
      </c>
      <c r="F373" s="58">
        <v>579.41984539792</v>
      </c>
      <c r="G373" s="58">
        <v>393.874390852465</v>
      </c>
      <c r="H373" s="58">
        <v>183.69</v>
      </c>
      <c r="I373" s="58">
        <v>183.69</v>
      </c>
      <c r="J373" s="108">
        <v>2733.39522778839</v>
      </c>
      <c r="K373" s="109">
        <v>1.29350922382453</v>
      </c>
      <c r="L373" s="109">
        <v>7.14242661734629</v>
      </c>
      <c r="M373" s="109">
        <v>7.20539069787716</v>
      </c>
      <c r="N373" s="110">
        <v>0.15475826101248</v>
      </c>
      <c r="O373" s="10">
        <v>13.1</v>
      </c>
      <c r="P373" s="10">
        <v>4</v>
      </c>
      <c r="Q373" s="113">
        <v>1.476</v>
      </c>
      <c r="R373" s="110">
        <v>0.765763209312512</v>
      </c>
      <c r="S373" s="58">
        <v>155.715543500486</v>
      </c>
      <c r="T373" s="58">
        <v>1191.56668868369</v>
      </c>
      <c r="U373" s="58">
        <v>120.38224438793</v>
      </c>
      <c r="V373" s="58">
        <v>3271.86449177017</v>
      </c>
      <c r="W373" s="58">
        <v>66.31</v>
      </c>
      <c r="X373" s="10"/>
      <c r="Y373" s="109">
        <f t="shared" si="88"/>
        <v>0.00767527763444953</v>
      </c>
      <c r="Z373" s="10"/>
      <c r="AA373" s="10"/>
      <c r="AB373" s="10"/>
      <c r="AC373" s="58">
        <f t="shared" si="81"/>
        <v>183.69</v>
      </c>
      <c r="AD373" s="10">
        <f t="shared" si="89"/>
        <v>6.5</v>
      </c>
      <c r="AE373" s="58">
        <f t="shared" si="82"/>
        <v>0</v>
      </c>
      <c r="AF373" s="58">
        <f t="shared" si="91"/>
        <v>0</v>
      </c>
      <c r="AG373" s="58">
        <f t="shared" si="92"/>
        <v>0</v>
      </c>
      <c r="AH373" s="58">
        <f t="shared" si="93"/>
        <v>0</v>
      </c>
      <c r="AI373" s="64">
        <f t="shared" si="94"/>
        <v>-393.874390852465</v>
      </c>
      <c r="AJ373" s="65"/>
      <c r="AL373" s="58">
        <f t="shared" si="83"/>
        <v>250</v>
      </c>
      <c r="AM373" s="58">
        <f t="shared" si="84"/>
        <v>66.31</v>
      </c>
      <c r="AN373" s="58">
        <f t="shared" si="95"/>
        <v>0</v>
      </c>
      <c r="AO373" s="58">
        <f t="shared" si="90"/>
        <v>580.288588154448</v>
      </c>
      <c r="AP373" s="58">
        <f t="shared" si="85"/>
        <v>1080.52716818324</v>
      </c>
      <c r="AQ373" s="58">
        <f t="shared" si="86"/>
        <v>183.69</v>
      </c>
      <c r="AR373" s="58">
        <f t="shared" si="87"/>
        <v>0</v>
      </c>
    </row>
    <row r="374" spans="1:44">
      <c r="A374" s="35" t="s">
        <v>649</v>
      </c>
      <c r="B374" s="93">
        <v>12.59</v>
      </c>
      <c r="C374" s="58">
        <v>641.025641025641</v>
      </c>
      <c r="D374" s="58">
        <v>460.969075369075</v>
      </c>
      <c r="E374" s="58">
        <v>388.500388500388</v>
      </c>
      <c r="F374" s="58">
        <v>568.188783985981</v>
      </c>
      <c r="G374" s="58">
        <v>388.132218329415</v>
      </c>
      <c r="H374" s="58">
        <v>178.256</v>
      </c>
      <c r="I374" s="58">
        <v>178.256</v>
      </c>
      <c r="J374" s="108">
        <v>2773.80161972842</v>
      </c>
      <c r="K374" s="109">
        <v>1.23675746306495</v>
      </c>
      <c r="L374" s="109">
        <v>7.21009365811106</v>
      </c>
      <c r="M374" s="109">
        <v>7.2596532230038</v>
      </c>
      <c r="N374" s="110">
        <v>0.146766759366121</v>
      </c>
      <c r="O374" s="10">
        <v>13.6</v>
      </c>
      <c r="P374" s="10">
        <v>3.8</v>
      </c>
      <c r="Q374" s="113">
        <v>1.4535</v>
      </c>
      <c r="R374" s="110">
        <v>0.75398223686155</v>
      </c>
      <c r="S374" s="58">
        <v>149.473174802372</v>
      </c>
      <c r="T374" s="58">
        <v>1204.6078896406</v>
      </c>
      <c r="U374" s="58">
        <v>120.858922841627</v>
      </c>
      <c r="V374" s="58">
        <v>3211.44859811487</v>
      </c>
      <c r="W374" s="58">
        <v>71.744</v>
      </c>
      <c r="X374" s="10"/>
      <c r="Y374" s="109">
        <f t="shared" si="88"/>
        <v>-0.00470296023390482</v>
      </c>
      <c r="Z374" s="10"/>
      <c r="AA374" s="10"/>
      <c r="AB374" s="10"/>
      <c r="AC374" s="58">
        <f t="shared" si="81"/>
        <v>178.256</v>
      </c>
      <c r="AD374" s="10">
        <f t="shared" si="89"/>
        <v>6.5</v>
      </c>
      <c r="AE374" s="58">
        <f t="shared" si="82"/>
        <v>0</v>
      </c>
      <c r="AF374" s="58">
        <f t="shared" si="91"/>
        <v>0</v>
      </c>
      <c r="AG374" s="58">
        <f t="shared" si="92"/>
        <v>0</v>
      </c>
      <c r="AH374" s="58">
        <f t="shared" si="93"/>
        <v>0</v>
      </c>
      <c r="AI374" s="64">
        <f t="shared" si="94"/>
        <v>-388.132218329415</v>
      </c>
      <c r="AJ374" s="65"/>
      <c r="AL374" s="58">
        <f t="shared" si="83"/>
        <v>250</v>
      </c>
      <c r="AM374" s="58">
        <f t="shared" si="84"/>
        <v>71.744</v>
      </c>
      <c r="AN374" s="58">
        <f t="shared" si="95"/>
        <v>0</v>
      </c>
      <c r="AO374" s="58">
        <f t="shared" si="90"/>
        <v>588.148745213676</v>
      </c>
      <c r="AP374" s="58">
        <f t="shared" si="85"/>
        <v>1088.38732524246</v>
      </c>
      <c r="AQ374" s="58">
        <f t="shared" si="86"/>
        <v>178.256</v>
      </c>
      <c r="AR374" s="58">
        <f t="shared" si="87"/>
        <v>0</v>
      </c>
    </row>
    <row r="375" spans="1:44">
      <c r="A375" s="35" t="s">
        <v>650</v>
      </c>
      <c r="B375" s="93">
        <v>12.64</v>
      </c>
      <c r="C375" s="58">
        <v>641.025641025641</v>
      </c>
      <c r="D375" s="58">
        <v>462.551398601398</v>
      </c>
      <c r="E375" s="58">
        <v>388.500388500388</v>
      </c>
      <c r="F375" s="58">
        <v>565.842089987505</v>
      </c>
      <c r="G375" s="58">
        <v>387.367847563263</v>
      </c>
      <c r="H375" s="58">
        <v>176.6895</v>
      </c>
      <c r="I375" s="58">
        <v>176.6895</v>
      </c>
      <c r="J375" s="108">
        <v>2814.08840005872</v>
      </c>
      <c r="K375" s="109">
        <v>1.20596935819678</v>
      </c>
      <c r="L375" s="109">
        <v>7.25680699917663</v>
      </c>
      <c r="M375" s="109">
        <v>7.31362005960535</v>
      </c>
      <c r="N375" s="110">
        <v>0.143765970483109</v>
      </c>
      <c r="O375" s="10">
        <v>13.8</v>
      </c>
      <c r="P375" s="10">
        <v>3.7</v>
      </c>
      <c r="Q375" s="113">
        <v>1.4445</v>
      </c>
      <c r="R375" s="110">
        <v>0.750055246044563</v>
      </c>
      <c r="S375" s="58">
        <v>146.117667303987</v>
      </c>
      <c r="T375" s="58">
        <v>1221.44190854717</v>
      </c>
      <c r="U375" s="58">
        <v>121.16200657243</v>
      </c>
      <c r="V375" s="58">
        <v>3197.10657260943</v>
      </c>
      <c r="W375" s="58">
        <v>73.3104999999999</v>
      </c>
      <c r="X375" s="10"/>
      <c r="Y375" s="109">
        <f t="shared" si="88"/>
        <v>0.00284622382716737</v>
      </c>
      <c r="Z375" s="10"/>
      <c r="AA375" s="10"/>
      <c r="AB375" s="10"/>
      <c r="AC375" s="58">
        <f t="shared" si="81"/>
        <v>176.6895</v>
      </c>
      <c r="AD375" s="10">
        <f t="shared" si="89"/>
        <v>6.5</v>
      </c>
      <c r="AE375" s="58">
        <f t="shared" si="82"/>
        <v>0</v>
      </c>
      <c r="AF375" s="58">
        <f t="shared" si="91"/>
        <v>0</v>
      </c>
      <c r="AG375" s="58">
        <f t="shared" si="92"/>
        <v>0</v>
      </c>
      <c r="AH375" s="58">
        <f t="shared" si="93"/>
        <v>0</v>
      </c>
      <c r="AI375" s="64">
        <f t="shared" si="94"/>
        <v>-387.367847563263</v>
      </c>
      <c r="AJ375" s="65"/>
      <c r="AL375" s="58">
        <f t="shared" si="83"/>
        <v>250</v>
      </c>
      <c r="AM375" s="58">
        <f t="shared" si="84"/>
        <v>73.3104999999999</v>
      </c>
      <c r="AN375" s="58">
        <f t="shared" si="95"/>
        <v>0</v>
      </c>
      <c r="AO375" s="58">
        <f t="shared" si="90"/>
        <v>596.204576487607</v>
      </c>
      <c r="AP375" s="58">
        <f t="shared" si="85"/>
        <v>1096.4431565164</v>
      </c>
      <c r="AQ375" s="58">
        <f t="shared" si="86"/>
        <v>176.6895</v>
      </c>
      <c r="AR375" s="58">
        <f t="shared" si="87"/>
        <v>0</v>
      </c>
    </row>
    <row r="376" spans="1:44">
      <c r="A376" s="35" t="s">
        <v>651</v>
      </c>
      <c r="B376" s="93">
        <v>12.97</v>
      </c>
      <c r="C376" s="58">
        <v>641.025641025641</v>
      </c>
      <c r="D376" s="58">
        <v>463.378671328671</v>
      </c>
      <c r="E376" s="58">
        <v>388.500388500388</v>
      </c>
      <c r="F376" s="58">
        <v>564.267684524739</v>
      </c>
      <c r="G376" s="58">
        <v>386.620714827769</v>
      </c>
      <c r="H376" s="58">
        <v>175.8705</v>
      </c>
      <c r="I376" s="58">
        <v>175.8705</v>
      </c>
      <c r="J376" s="108">
        <v>2854.25721305071</v>
      </c>
      <c r="K376" s="109">
        <v>1.16762310829302</v>
      </c>
      <c r="L376" s="109">
        <v>7.30426567950107</v>
      </c>
      <c r="M376" s="109">
        <v>7.36729658219962</v>
      </c>
      <c r="N376" s="110">
        <v>0.133127100529322</v>
      </c>
      <c r="O376" s="10">
        <v>14.6</v>
      </c>
      <c r="P376" s="10">
        <v>3.5</v>
      </c>
      <c r="Q376" s="113">
        <v>1.4355</v>
      </c>
      <c r="R376" s="110">
        <v>0.746128255227576</v>
      </c>
      <c r="S376" s="58">
        <v>141.827991516945</v>
      </c>
      <c r="T376" s="58">
        <v>1252.5522486564</v>
      </c>
      <c r="U376" s="58">
        <v>121.46727014018</v>
      </c>
      <c r="V376" s="58">
        <v>3182.92091673408</v>
      </c>
      <c r="W376" s="58">
        <v>74.1295</v>
      </c>
      <c r="X376" s="10"/>
      <c r="Y376" s="109">
        <f t="shared" si="88"/>
        <v>0.00935438010427969</v>
      </c>
      <c r="Z376" s="10"/>
      <c r="AA376" s="10"/>
      <c r="AB376" s="10"/>
      <c r="AC376" s="58">
        <f t="shared" si="81"/>
        <v>175.8705</v>
      </c>
      <c r="AD376" s="10">
        <f t="shared" si="89"/>
        <v>6.5</v>
      </c>
      <c r="AE376" s="58">
        <f t="shared" si="82"/>
        <v>0</v>
      </c>
      <c r="AF376" s="58">
        <f t="shared" si="91"/>
        <v>0</v>
      </c>
      <c r="AG376" s="58">
        <f t="shared" si="92"/>
        <v>0</v>
      </c>
      <c r="AH376" s="58">
        <f t="shared" si="93"/>
        <v>0</v>
      </c>
      <c r="AI376" s="64">
        <f t="shared" si="94"/>
        <v>-386.620714827769</v>
      </c>
      <c r="AJ376" s="65"/>
      <c r="AL376" s="58">
        <f t="shared" si="83"/>
        <v>250</v>
      </c>
      <c r="AM376" s="58">
        <f t="shared" si="84"/>
        <v>74.1295</v>
      </c>
      <c r="AN376" s="58">
        <f t="shared" si="95"/>
        <v>0</v>
      </c>
      <c r="AO376" s="58">
        <f t="shared" si="90"/>
        <v>604.342978605169</v>
      </c>
      <c r="AP376" s="58">
        <f t="shared" si="85"/>
        <v>1104.58155863396</v>
      </c>
      <c r="AQ376" s="58">
        <f t="shared" si="86"/>
        <v>175.8705</v>
      </c>
      <c r="AR376" s="58">
        <f t="shared" si="87"/>
        <v>0</v>
      </c>
    </row>
    <row r="377" spans="1:44">
      <c r="A377" s="35" t="s">
        <v>652</v>
      </c>
      <c r="B377" s="93">
        <v>13.26</v>
      </c>
      <c r="C377" s="58">
        <v>641.025641025641</v>
      </c>
      <c r="D377" s="58">
        <v>463.47059052059</v>
      </c>
      <c r="E377" s="58">
        <v>388.500388500388</v>
      </c>
      <c r="F377" s="58">
        <v>567.711207947374</v>
      </c>
      <c r="G377" s="58">
        <v>390.156157442324</v>
      </c>
      <c r="H377" s="58">
        <v>175.7795</v>
      </c>
      <c r="I377" s="58">
        <v>175.7795</v>
      </c>
      <c r="J377" s="108">
        <v>2894.77178348943</v>
      </c>
      <c r="K377" s="109">
        <v>1.12133701945893</v>
      </c>
      <c r="L377" s="109">
        <v>7.3793376731897</v>
      </c>
      <c r="M377" s="109">
        <v>7.42130327825586</v>
      </c>
      <c r="N377" s="110">
        <v>0.125362171851988</v>
      </c>
      <c r="O377" s="10">
        <v>15.3</v>
      </c>
      <c r="P377" s="10">
        <v>3.3</v>
      </c>
      <c r="Q377" s="113">
        <v>1.431</v>
      </c>
      <c r="R377" s="110">
        <v>0.746128255227576</v>
      </c>
      <c r="S377" s="58">
        <v>136.713498244267</v>
      </c>
      <c r="T377" s="58">
        <v>1298.73825763578</v>
      </c>
      <c r="U377" s="58">
        <v>121.920079219567</v>
      </c>
      <c r="V377" s="58">
        <v>3200.09763723732</v>
      </c>
      <c r="W377" s="58">
        <v>74.2205</v>
      </c>
      <c r="X377" s="10"/>
      <c r="Y377" s="109">
        <f t="shared" si="88"/>
        <v>-0.0120410909900865</v>
      </c>
      <c r="Z377" s="10"/>
      <c r="AA377" s="10"/>
      <c r="AB377" s="10"/>
      <c r="AC377" s="58">
        <f t="shared" si="81"/>
        <v>175.7795</v>
      </c>
      <c r="AD377" s="10">
        <f t="shared" si="89"/>
        <v>6.5</v>
      </c>
      <c r="AE377" s="58">
        <f t="shared" si="82"/>
        <v>0</v>
      </c>
      <c r="AF377" s="58">
        <f t="shared" si="91"/>
        <v>0</v>
      </c>
      <c r="AG377" s="58">
        <f t="shared" si="92"/>
        <v>0</v>
      </c>
      <c r="AH377" s="58">
        <f t="shared" si="93"/>
        <v>0</v>
      </c>
      <c r="AI377" s="64">
        <f t="shared" si="94"/>
        <v>-390.156157442324</v>
      </c>
      <c r="AJ377" s="65"/>
      <c r="AL377" s="58">
        <f t="shared" si="83"/>
        <v>250</v>
      </c>
      <c r="AM377" s="58">
        <f t="shared" si="84"/>
        <v>74.2205</v>
      </c>
      <c r="AN377" s="58">
        <f t="shared" si="95"/>
        <v>0</v>
      </c>
      <c r="AO377" s="58">
        <f t="shared" si="90"/>
        <v>612.454338712143</v>
      </c>
      <c r="AP377" s="58">
        <f t="shared" si="85"/>
        <v>1112.69291874093</v>
      </c>
      <c r="AQ377" s="58">
        <f t="shared" si="86"/>
        <v>175.7795</v>
      </c>
      <c r="AR377" s="58">
        <f t="shared" si="87"/>
        <v>0</v>
      </c>
    </row>
    <row r="378" spans="1:44">
      <c r="A378" s="35" t="s">
        <v>653</v>
      </c>
      <c r="B378" s="93">
        <v>13.49</v>
      </c>
      <c r="C378" s="58">
        <v>641.025641025641</v>
      </c>
      <c r="D378" s="58">
        <v>462.800893550894</v>
      </c>
      <c r="E378" s="58">
        <v>388.500388500388</v>
      </c>
      <c r="F378" s="58">
        <v>567.691684065436</v>
      </c>
      <c r="G378" s="58">
        <v>389.466936590688</v>
      </c>
      <c r="H378" s="58">
        <v>176.4425</v>
      </c>
      <c r="I378" s="58">
        <v>176.4425</v>
      </c>
      <c r="J378" s="108">
        <v>2935.1737866762</v>
      </c>
      <c r="K378" s="109">
        <v>1.06889095278542</v>
      </c>
      <c r="L378" s="109">
        <v>7.42905360915658</v>
      </c>
      <c r="M378" s="109">
        <v>7.47502995820505</v>
      </c>
      <c r="N378" s="110">
        <v>0.118899624661161</v>
      </c>
      <c r="O378" s="10">
        <v>16</v>
      </c>
      <c r="P378" s="10">
        <v>3.1</v>
      </c>
      <c r="Q378" s="113">
        <v>1.422</v>
      </c>
      <c r="R378" s="110">
        <v>0.742201264410589</v>
      </c>
      <c r="S378" s="58">
        <v>130.655463756958</v>
      </c>
      <c r="T378" s="58">
        <v>1364.08185582102</v>
      </c>
      <c r="U378" s="58">
        <v>122.234605332269</v>
      </c>
      <c r="V378" s="58">
        <v>3186.22484632732</v>
      </c>
      <c r="W378" s="58">
        <v>73.5575</v>
      </c>
      <c r="X378" s="10"/>
      <c r="Y378" s="109">
        <f t="shared" si="88"/>
        <v>-0.00775033090072075</v>
      </c>
      <c r="Z378" s="10"/>
      <c r="AA378" s="10"/>
      <c r="AB378" s="10"/>
      <c r="AC378" s="58">
        <f t="shared" si="81"/>
        <v>176.4425</v>
      </c>
      <c r="AD378" s="10">
        <f t="shared" si="89"/>
        <v>6.5</v>
      </c>
      <c r="AE378" s="58">
        <f t="shared" si="82"/>
        <v>0</v>
      </c>
      <c r="AF378" s="58">
        <f t="shared" si="91"/>
        <v>0</v>
      </c>
      <c r="AG378" s="58">
        <f t="shared" si="92"/>
        <v>0</v>
      </c>
      <c r="AH378" s="58">
        <f t="shared" si="93"/>
        <v>0</v>
      </c>
      <c r="AI378" s="64">
        <f t="shared" si="94"/>
        <v>-389.466936590688</v>
      </c>
      <c r="AJ378" s="65"/>
      <c r="AL378" s="58">
        <f t="shared" si="83"/>
        <v>250</v>
      </c>
      <c r="AM378" s="58">
        <f t="shared" si="84"/>
        <v>73.5575</v>
      </c>
      <c r="AN378" s="58">
        <f t="shared" si="95"/>
        <v>0</v>
      </c>
      <c r="AO378" s="58">
        <f t="shared" si="90"/>
        <v>620.425692018583</v>
      </c>
      <c r="AP378" s="58">
        <f t="shared" si="85"/>
        <v>1120.66427204737</v>
      </c>
      <c r="AQ378" s="58">
        <f t="shared" si="86"/>
        <v>176.4425</v>
      </c>
      <c r="AR378" s="58">
        <f t="shared" si="87"/>
        <v>0</v>
      </c>
    </row>
    <row r="379" s="20" customFormat="1" spans="1:44">
      <c r="A379" s="68" t="s">
        <v>654</v>
      </c>
      <c r="B379" s="121">
        <v>13.87</v>
      </c>
      <c r="C379" s="77">
        <v>641.025641025641</v>
      </c>
      <c r="D379" s="77">
        <v>462.354428904429</v>
      </c>
      <c r="E379" s="77">
        <v>388.500388500388</v>
      </c>
      <c r="F379" s="77">
        <v>567.467666626733</v>
      </c>
      <c r="G379" s="77">
        <v>388.796454505521</v>
      </c>
      <c r="H379" s="77">
        <v>176.8845</v>
      </c>
      <c r="I379" s="77">
        <v>176.8845</v>
      </c>
      <c r="J379" s="123">
        <v>2975.46502658197</v>
      </c>
      <c r="K379" s="124">
        <v>0.954718042436726</v>
      </c>
      <c r="L379" s="124">
        <v>7.47960304385884</v>
      </c>
      <c r="M379" s="124">
        <v>7.52848194605049</v>
      </c>
      <c r="N379" s="125">
        <v>0.109031830176606</v>
      </c>
      <c r="O379" s="126">
        <v>17.4</v>
      </c>
      <c r="P379" s="126">
        <v>2.7</v>
      </c>
      <c r="Q379" s="131">
        <v>1.413</v>
      </c>
      <c r="R379" s="125">
        <v>0.738274273593601</v>
      </c>
      <c r="S379" s="77">
        <v>117.002234922746</v>
      </c>
      <c r="T379" s="77">
        <v>1527.07520706065</v>
      </c>
      <c r="U379" s="77">
        <v>122.551611807945</v>
      </c>
      <c r="V379" s="77">
        <v>3172.51196267267</v>
      </c>
      <c r="W379" s="77">
        <v>73.1155</v>
      </c>
      <c r="X379" s="126"/>
      <c r="Y379" s="124">
        <f t="shared" si="88"/>
        <v>-0.004573085653794</v>
      </c>
      <c r="Z379" s="126"/>
      <c r="AA379" s="126"/>
      <c r="AB379" s="126"/>
      <c r="AC379" s="58">
        <f t="shared" si="81"/>
        <v>176.8845</v>
      </c>
      <c r="AD379" s="126">
        <f t="shared" si="89"/>
        <v>6.5</v>
      </c>
      <c r="AE379" s="58">
        <f t="shared" si="82"/>
        <v>0</v>
      </c>
      <c r="AF379" s="77">
        <f t="shared" si="91"/>
        <v>0</v>
      </c>
      <c r="AG379" s="77">
        <f t="shared" si="92"/>
        <v>0</v>
      </c>
      <c r="AH379" s="77">
        <f t="shared" si="93"/>
        <v>0</v>
      </c>
      <c r="AI379" s="79">
        <f t="shared" si="94"/>
        <v>-388.796454505521</v>
      </c>
      <c r="AJ379" s="65"/>
      <c r="AL379" s="58">
        <f t="shared" si="83"/>
        <v>250</v>
      </c>
      <c r="AM379" s="58">
        <f t="shared" si="84"/>
        <v>73.1155</v>
      </c>
      <c r="AN379" s="58">
        <f t="shared" si="95"/>
        <v>0</v>
      </c>
      <c r="AO379" s="58">
        <f t="shared" si="90"/>
        <v>628.29088855849</v>
      </c>
      <c r="AP379" s="58">
        <f t="shared" si="85"/>
        <v>1128.52946858728</v>
      </c>
      <c r="AQ379" s="58">
        <f t="shared" si="86"/>
        <v>176.8845</v>
      </c>
      <c r="AR379" s="58">
        <f t="shared" si="87"/>
        <v>0</v>
      </c>
    </row>
    <row r="380" s="20" customFormat="1" spans="1:44">
      <c r="A380" s="68" t="s">
        <v>655</v>
      </c>
      <c r="B380" s="121">
        <v>14.37</v>
      </c>
      <c r="C380" s="77">
        <v>641.025641025641</v>
      </c>
      <c r="D380" s="77">
        <v>461.927661227661</v>
      </c>
      <c r="E380" s="77">
        <v>388.500388500388</v>
      </c>
      <c r="F380" s="77">
        <v>567.242987970751</v>
      </c>
      <c r="G380" s="77">
        <v>388.145008172771</v>
      </c>
      <c r="H380" s="77">
        <v>177.307</v>
      </c>
      <c r="I380" s="77">
        <v>177.307</v>
      </c>
      <c r="J380" s="123">
        <v>3015.64734123954</v>
      </c>
      <c r="K380" s="124">
        <v>0.840404809322564</v>
      </c>
      <c r="L380" s="124">
        <v>7.53101181937094</v>
      </c>
      <c r="M380" s="124">
        <v>7.58166450929394</v>
      </c>
      <c r="N380" s="125">
        <v>0.097677719707952</v>
      </c>
      <c r="O380" s="126">
        <v>19.9</v>
      </c>
      <c r="P380" s="126">
        <v>2.3</v>
      </c>
      <c r="Q380" s="131">
        <v>1.404</v>
      </c>
      <c r="R380" s="125">
        <v>0.734347282776614</v>
      </c>
      <c r="S380" s="77">
        <v>103.261525446119</v>
      </c>
      <c r="T380" s="77">
        <v>1734.41152475936</v>
      </c>
      <c r="U380" s="77">
        <v>122.871173868407</v>
      </c>
      <c r="V380" s="77">
        <v>3158.95906218383</v>
      </c>
      <c r="W380" s="77">
        <v>72.693</v>
      </c>
      <c r="X380" s="126"/>
      <c r="Y380" s="124">
        <f t="shared" si="88"/>
        <v>-0.00252987332045329</v>
      </c>
      <c r="Z380" s="126"/>
      <c r="AA380" s="126"/>
      <c r="AB380" s="126"/>
      <c r="AC380" s="58">
        <f t="shared" ref="AC380:AC443" si="96">H380+MIN(0,G380)*0.99</f>
        <v>177.307</v>
      </c>
      <c r="AD380" s="126">
        <f t="shared" si="89"/>
        <v>6.5</v>
      </c>
      <c r="AE380" s="58">
        <f t="shared" si="82"/>
        <v>0</v>
      </c>
      <c r="AF380" s="77">
        <f t="shared" si="91"/>
        <v>0</v>
      </c>
      <c r="AG380" s="77">
        <f t="shared" si="92"/>
        <v>0</v>
      </c>
      <c r="AH380" s="77">
        <f t="shared" si="93"/>
        <v>0</v>
      </c>
      <c r="AI380" s="79">
        <f t="shared" si="94"/>
        <v>-388.145008172771</v>
      </c>
      <c r="AJ380" s="65"/>
      <c r="AL380" s="58">
        <f t="shared" si="83"/>
        <v>250</v>
      </c>
      <c r="AM380" s="58">
        <f t="shared" si="84"/>
        <v>72.693</v>
      </c>
      <c r="AN380" s="58">
        <f t="shared" si="95"/>
        <v>0</v>
      </c>
      <c r="AO380" s="58">
        <f t="shared" si="90"/>
        <v>636.053384115697</v>
      </c>
      <c r="AP380" s="58">
        <f t="shared" si="85"/>
        <v>1136.29196414449</v>
      </c>
      <c r="AQ380" s="58">
        <f t="shared" si="86"/>
        <v>177.307</v>
      </c>
      <c r="AR380" s="58">
        <f t="shared" si="87"/>
        <v>0</v>
      </c>
    </row>
    <row r="381" s="1" customFormat="1" spans="1:44">
      <c r="A381" s="36" t="s">
        <v>656</v>
      </c>
      <c r="B381" s="122">
        <v>14.76</v>
      </c>
      <c r="C381" s="78">
        <v>641.025641025641</v>
      </c>
      <c r="D381" s="78">
        <v>464.501398601399</v>
      </c>
      <c r="E381" s="78">
        <v>388.500388500388</v>
      </c>
      <c r="F381" s="78">
        <v>564.037159250928</v>
      </c>
      <c r="G381" s="78">
        <v>387.512916826685</v>
      </c>
      <c r="H381" s="78">
        <v>174.759</v>
      </c>
      <c r="I381" s="78">
        <v>174.759</v>
      </c>
      <c r="J381" s="127">
        <v>3055.72260502747</v>
      </c>
      <c r="K381" s="128">
        <v>0.711224247183797</v>
      </c>
      <c r="L381" s="128">
        <v>7.58330688316947</v>
      </c>
      <c r="M381" s="128">
        <v>7.63458286539395</v>
      </c>
      <c r="N381" s="129">
        <v>0.0912392367373115</v>
      </c>
      <c r="O381" s="130">
        <v>22.5</v>
      </c>
      <c r="P381" s="130">
        <v>1.9</v>
      </c>
      <c r="Q381" s="132">
        <v>1.395</v>
      </c>
      <c r="R381" s="129">
        <v>0.730420291959627</v>
      </c>
      <c r="S381" s="78">
        <v>87.6181119969426</v>
      </c>
      <c r="T381" s="78">
        <v>2014.70036732134</v>
      </c>
      <c r="U381" s="78">
        <v>123.193370225889</v>
      </c>
      <c r="V381" s="78">
        <v>3145.56632484473</v>
      </c>
      <c r="W381" s="78">
        <v>75.2409999999999</v>
      </c>
      <c r="X381" s="130"/>
      <c r="Y381" s="128">
        <f t="shared" si="88"/>
        <v>-0.00164237387552557</v>
      </c>
      <c r="Z381" s="130"/>
      <c r="AA381" s="130"/>
      <c r="AB381" s="130"/>
      <c r="AC381" s="58">
        <f t="shared" si="96"/>
        <v>174.759</v>
      </c>
      <c r="AD381" s="130">
        <f t="shared" si="89"/>
        <v>6.5</v>
      </c>
      <c r="AE381" s="58">
        <f t="shared" si="82"/>
        <v>0</v>
      </c>
      <c r="AF381" s="78">
        <f t="shared" si="91"/>
        <v>0</v>
      </c>
      <c r="AG381" s="78">
        <f t="shared" si="92"/>
        <v>0</v>
      </c>
      <c r="AH381" s="78">
        <f t="shared" si="93"/>
        <v>0</v>
      </c>
      <c r="AI381" s="66">
        <f t="shared" si="94"/>
        <v>-387.512916826685</v>
      </c>
      <c r="AJ381" s="65"/>
      <c r="AL381" s="58">
        <f t="shared" si="83"/>
        <v>250</v>
      </c>
      <c r="AM381" s="58">
        <f t="shared" si="84"/>
        <v>75.2409999999999</v>
      </c>
      <c r="AN381" s="58">
        <f t="shared" si="95"/>
        <v>0</v>
      </c>
      <c r="AO381" s="58">
        <f t="shared" si="90"/>
        <v>644.159267195119</v>
      </c>
      <c r="AP381" s="58">
        <f t="shared" si="85"/>
        <v>1144.39784722391</v>
      </c>
      <c r="AQ381" s="58">
        <f t="shared" si="86"/>
        <v>174.759</v>
      </c>
      <c r="AR381" s="58">
        <f t="shared" si="87"/>
        <v>0</v>
      </c>
    </row>
    <row r="382" s="1" customFormat="1" spans="1:44">
      <c r="A382" s="36" t="s">
        <v>657</v>
      </c>
      <c r="B382" s="122">
        <v>15.02</v>
      </c>
      <c r="C382" s="78">
        <v>641.025641025641</v>
      </c>
      <c r="D382" s="78">
        <v>464.002408702409</v>
      </c>
      <c r="E382" s="78">
        <v>-177.023232323232</v>
      </c>
      <c r="F382" s="78">
        <v>0</v>
      </c>
      <c r="G382" s="78">
        <v>-179.482802690971</v>
      </c>
      <c r="H382" s="78">
        <v>177.687974664062</v>
      </c>
      <c r="I382" s="78">
        <v>175.253</v>
      </c>
      <c r="J382" s="127">
        <v>3007.75727628143</v>
      </c>
      <c r="K382" s="128">
        <v>0.72158045450006</v>
      </c>
      <c r="L382" s="128">
        <v>7.6353477888104</v>
      </c>
      <c r="M382" s="128">
        <v>7.57123151871806</v>
      </c>
      <c r="N382" s="129">
        <v>0.0912392367373115</v>
      </c>
      <c r="O382" s="130">
        <v>22.5</v>
      </c>
      <c r="P382" s="130">
        <v>1.9</v>
      </c>
      <c r="Q382" s="132">
        <v>-1.458</v>
      </c>
      <c r="R382" s="129">
        <v>-0.773617190946487</v>
      </c>
      <c r="S382" s="78">
        <v>89.0427967448604</v>
      </c>
      <c r="T382" s="78">
        <v>2015.69143437008</v>
      </c>
      <c r="U382" s="78">
        <v>123.39967939757</v>
      </c>
      <c r="V382" s="78">
        <v>-1454.48354134464</v>
      </c>
      <c r="W382" s="78">
        <v>74.747</v>
      </c>
      <c r="X382" s="130"/>
      <c r="Y382" s="128">
        <f t="shared" si="88"/>
        <v>-0.000764923416457286</v>
      </c>
      <c r="Z382" s="130"/>
      <c r="AA382" s="130"/>
      <c r="AB382" s="130"/>
      <c r="AC382" s="58">
        <f t="shared" si="96"/>
        <v>0</v>
      </c>
      <c r="AD382" s="130">
        <f t="shared" si="89"/>
        <v>6.5</v>
      </c>
      <c r="AE382" s="58">
        <f t="shared" si="82"/>
        <v>-175.253</v>
      </c>
      <c r="AF382" s="78">
        <f t="shared" si="91"/>
        <v>2.43497466406157</v>
      </c>
      <c r="AG382" s="78">
        <f t="shared" si="92"/>
        <v>0</v>
      </c>
      <c r="AH382" s="78">
        <f t="shared" si="93"/>
        <v>1</v>
      </c>
      <c r="AI382" s="66">
        <f t="shared" si="94"/>
        <v>179.482802690971</v>
      </c>
      <c r="AJ382" s="65"/>
      <c r="AL382" s="58">
        <f t="shared" si="83"/>
        <v>250</v>
      </c>
      <c r="AM382" s="58">
        <f t="shared" si="84"/>
        <v>74.747</v>
      </c>
      <c r="AN382" s="58">
        <f t="shared" si="95"/>
        <v>0</v>
      </c>
      <c r="AO382" s="58">
        <f t="shared" si="90"/>
        <v>652.150520859143</v>
      </c>
      <c r="AP382" s="58">
        <f t="shared" si="85"/>
        <v>1152.38910088793</v>
      </c>
      <c r="AQ382" s="58">
        <f t="shared" si="86"/>
        <v>175.253</v>
      </c>
      <c r="AR382" s="58">
        <f t="shared" si="87"/>
        <v>0</v>
      </c>
    </row>
    <row r="383" s="1" customFormat="1" spans="1:44">
      <c r="A383" s="36" t="s">
        <v>658</v>
      </c>
      <c r="B383" s="122">
        <v>15.08</v>
      </c>
      <c r="C383" s="78">
        <v>641.025641025641</v>
      </c>
      <c r="D383" s="78">
        <v>460.430691530691</v>
      </c>
      <c r="E383" s="78">
        <v>-180.594949494949</v>
      </c>
      <c r="F383" s="78">
        <v>0</v>
      </c>
      <c r="G383" s="78">
        <v>-179.691476134163</v>
      </c>
      <c r="H383" s="78">
        <v>177.894561372821</v>
      </c>
      <c r="I383" s="78">
        <v>178.789</v>
      </c>
      <c r="J383" s="127">
        <v>2959.7848365869</v>
      </c>
      <c r="K383" s="128">
        <v>0.72365119842025</v>
      </c>
      <c r="L383" s="128">
        <v>7.58015926833265</v>
      </c>
      <c r="M383" s="128">
        <v>7.50769497790273</v>
      </c>
      <c r="N383" s="129">
        <v>0.0912392367373115</v>
      </c>
      <c r="O383" s="130">
        <v>22.5</v>
      </c>
      <c r="P383" s="130">
        <v>1.9</v>
      </c>
      <c r="Q383" s="132">
        <v>-1.467</v>
      </c>
      <c r="R383" s="129">
        <v>-0.777544181763474</v>
      </c>
      <c r="S383" s="78">
        <v>89.0427967448604</v>
      </c>
      <c r="T383" s="78">
        <v>2018.0349528895</v>
      </c>
      <c r="U383" s="78">
        <v>123.046568483882</v>
      </c>
      <c r="V383" s="78">
        <v>-1460.35341211244</v>
      </c>
      <c r="W383" s="78">
        <v>65.6088706573581</v>
      </c>
      <c r="X383" s="130"/>
      <c r="Y383" s="128">
        <f t="shared" si="88"/>
        <v>-0.0089277496145943</v>
      </c>
      <c r="Z383" s="130"/>
      <c r="AA383" s="130"/>
      <c r="AB383" s="130"/>
      <c r="AC383" s="58">
        <f t="shared" si="96"/>
        <v>0</v>
      </c>
      <c r="AD383" s="130">
        <f t="shared" si="89"/>
        <v>6.5</v>
      </c>
      <c r="AE383" s="58">
        <f t="shared" si="82"/>
        <v>-178.789</v>
      </c>
      <c r="AF383" s="78">
        <f t="shared" si="91"/>
        <v>-0.894438627178488</v>
      </c>
      <c r="AG383" s="78">
        <f t="shared" si="92"/>
        <v>0</v>
      </c>
      <c r="AH383" s="78">
        <f t="shared" si="93"/>
        <v>1</v>
      </c>
      <c r="AI383" s="66">
        <f t="shared" si="94"/>
        <v>179.691476134163</v>
      </c>
      <c r="AJ383" s="65"/>
      <c r="AL383" s="58">
        <f t="shared" si="83"/>
        <v>250</v>
      </c>
      <c r="AM383" s="58">
        <f t="shared" si="84"/>
        <v>71.211</v>
      </c>
      <c r="AN383" s="58">
        <f t="shared" si="95"/>
        <v>0</v>
      </c>
      <c r="AO383" s="58">
        <f t="shared" si="90"/>
        <v>659.571418254847</v>
      </c>
      <c r="AP383" s="58">
        <f t="shared" si="85"/>
        <v>1159.80999828364</v>
      </c>
      <c r="AQ383" s="58">
        <f t="shared" si="86"/>
        <v>178.789</v>
      </c>
      <c r="AR383" s="58">
        <f t="shared" si="87"/>
        <v>0</v>
      </c>
    </row>
    <row r="384" s="1" customFormat="1" spans="1:44">
      <c r="A384" s="36" t="s">
        <v>659</v>
      </c>
      <c r="B384" s="122">
        <v>14.91</v>
      </c>
      <c r="C384" s="78">
        <v>641.025641025641</v>
      </c>
      <c r="D384" s="78">
        <v>456.622610722611</v>
      </c>
      <c r="E384" s="78">
        <v>388.500388500388</v>
      </c>
      <c r="F384" s="78">
        <v>577.54051150309</v>
      </c>
      <c r="G384" s="78">
        <v>393.13748120006</v>
      </c>
      <c r="H384" s="78">
        <v>182.559</v>
      </c>
      <c r="I384" s="78">
        <v>182.559</v>
      </c>
      <c r="J384" s="127">
        <v>3000.52296690413</v>
      </c>
      <c r="K384" s="128">
        <v>0.721307760354318</v>
      </c>
      <c r="L384" s="128">
        <v>7.5074832476228</v>
      </c>
      <c r="M384" s="128">
        <v>7.56166145128371</v>
      </c>
      <c r="N384" s="129">
        <v>0.0912392367373115</v>
      </c>
      <c r="O384" s="130">
        <v>22.5</v>
      </c>
      <c r="P384" s="130">
        <v>1.9</v>
      </c>
      <c r="Q384" s="132">
        <v>1.4175</v>
      </c>
      <c r="R384" s="129">
        <v>0.742201264410589</v>
      </c>
      <c r="S384" s="78">
        <v>88.5085399643912</v>
      </c>
      <c r="T384" s="78">
        <v>2083.44901381516</v>
      </c>
      <c r="U384" s="78">
        <v>122.70565329966</v>
      </c>
      <c r="V384" s="78">
        <v>3203.90683418617</v>
      </c>
      <c r="W384" s="78">
        <v>67.441</v>
      </c>
      <c r="X384" s="130"/>
      <c r="Y384" s="128">
        <f t="shared" si="88"/>
        <v>0.000211730279936262</v>
      </c>
      <c r="Z384" s="130"/>
      <c r="AA384" s="130"/>
      <c r="AB384" s="130"/>
      <c r="AC384" s="58">
        <f t="shared" si="96"/>
        <v>182.559</v>
      </c>
      <c r="AD384" s="130">
        <f t="shared" si="89"/>
        <v>6.5</v>
      </c>
      <c r="AE384" s="58">
        <f t="shared" si="82"/>
        <v>0</v>
      </c>
      <c r="AF384" s="78">
        <f t="shared" si="91"/>
        <v>0</v>
      </c>
      <c r="AG384" s="78">
        <f t="shared" si="92"/>
        <v>0</v>
      </c>
      <c r="AH384" s="78">
        <f t="shared" si="93"/>
        <v>0</v>
      </c>
      <c r="AI384" s="66">
        <f t="shared" si="94"/>
        <v>-393.13748120006</v>
      </c>
      <c r="AJ384" s="65"/>
      <c r="AL384" s="58">
        <f t="shared" si="83"/>
        <v>250</v>
      </c>
      <c r="AM384" s="58">
        <f t="shared" si="84"/>
        <v>67.441</v>
      </c>
      <c r="AN384" s="58">
        <f t="shared" si="95"/>
        <v>0</v>
      </c>
      <c r="AO384" s="58">
        <f t="shared" si="90"/>
        <v>666.389711163573</v>
      </c>
      <c r="AP384" s="58">
        <f t="shared" si="85"/>
        <v>1166.62829119236</v>
      </c>
      <c r="AQ384" s="58">
        <f t="shared" si="86"/>
        <v>182.559</v>
      </c>
      <c r="AR384" s="58">
        <f t="shared" si="87"/>
        <v>0</v>
      </c>
    </row>
    <row r="385" s="1" customFormat="1" spans="1:44">
      <c r="A385" s="36" t="s">
        <v>660</v>
      </c>
      <c r="B385" s="122">
        <v>14.68</v>
      </c>
      <c r="C385" s="78">
        <v>641.025641025641</v>
      </c>
      <c r="D385" s="78">
        <v>456.21554001554</v>
      </c>
      <c r="E385" s="78">
        <v>388.500388500388</v>
      </c>
      <c r="F385" s="78">
        <v>577.32091068079</v>
      </c>
      <c r="G385" s="78">
        <v>392.510809670689</v>
      </c>
      <c r="H385" s="78">
        <v>182.962</v>
      </c>
      <c r="I385" s="78">
        <v>182.962</v>
      </c>
      <c r="J385" s="127">
        <v>3041.15422638074</v>
      </c>
      <c r="K385" s="128">
        <v>0.78286642406277</v>
      </c>
      <c r="L385" s="128">
        <v>7.55962598347131</v>
      </c>
      <c r="M385" s="128">
        <v>7.61535974383905</v>
      </c>
      <c r="N385" s="129">
        <v>0.0933253087367574</v>
      </c>
      <c r="O385" s="130">
        <v>21.3</v>
      </c>
      <c r="P385" s="130">
        <v>2.1</v>
      </c>
      <c r="Q385" s="132">
        <v>1.4085</v>
      </c>
      <c r="R385" s="129">
        <v>0.738274273593601</v>
      </c>
      <c r="S385" s="78">
        <v>96.3161873000195</v>
      </c>
      <c r="T385" s="78">
        <v>1918.78547304233</v>
      </c>
      <c r="U385" s="78">
        <v>123.030167522291</v>
      </c>
      <c r="V385" s="78">
        <v>3190.36231174418</v>
      </c>
      <c r="W385" s="78">
        <v>67.038</v>
      </c>
      <c r="X385" s="130"/>
      <c r="Y385" s="128">
        <f t="shared" si="88"/>
        <v>0.00203546781240327</v>
      </c>
      <c r="Z385" s="130"/>
      <c r="AA385" s="130"/>
      <c r="AB385" s="130"/>
      <c r="AC385" s="58">
        <f t="shared" si="96"/>
        <v>182.962</v>
      </c>
      <c r="AD385" s="130">
        <f t="shared" si="89"/>
        <v>6.5</v>
      </c>
      <c r="AE385" s="58">
        <f t="shared" si="82"/>
        <v>0</v>
      </c>
      <c r="AF385" s="78">
        <f t="shared" si="91"/>
        <v>0</v>
      </c>
      <c r="AG385" s="78">
        <f t="shared" si="92"/>
        <v>0</v>
      </c>
      <c r="AH385" s="78">
        <f t="shared" si="93"/>
        <v>0</v>
      </c>
      <c r="AI385" s="66">
        <f t="shared" si="94"/>
        <v>-392.510809670689</v>
      </c>
      <c r="AJ385" s="65"/>
      <c r="AL385" s="58">
        <f t="shared" si="83"/>
        <v>250</v>
      </c>
      <c r="AM385" s="58">
        <f t="shared" si="84"/>
        <v>67.038</v>
      </c>
      <c r="AN385" s="58">
        <f t="shared" si="95"/>
        <v>0</v>
      </c>
      <c r="AO385" s="58">
        <f t="shared" si="90"/>
        <v>673.113462607755</v>
      </c>
      <c r="AP385" s="58">
        <f t="shared" si="85"/>
        <v>1173.35204263654</v>
      </c>
      <c r="AQ385" s="58">
        <f t="shared" si="86"/>
        <v>182.962</v>
      </c>
      <c r="AR385" s="58">
        <f t="shared" si="87"/>
        <v>0</v>
      </c>
    </row>
    <row r="386" spans="1:44">
      <c r="A386" s="35" t="s">
        <v>661</v>
      </c>
      <c r="B386" s="93">
        <v>14.34</v>
      </c>
      <c r="C386" s="58">
        <v>641.025641025641</v>
      </c>
      <c r="D386" s="58">
        <v>452.827661227661</v>
      </c>
      <c r="E386" s="58">
        <v>388.500388500388</v>
      </c>
      <c r="F386" s="58">
        <v>580.102319706231</v>
      </c>
      <c r="G386" s="58">
        <v>391.904339908251</v>
      </c>
      <c r="H386" s="58">
        <v>186.316</v>
      </c>
      <c r="I386" s="58">
        <v>186.316</v>
      </c>
      <c r="J386" s="108">
        <v>3081.68057291494</v>
      </c>
      <c r="K386" s="109">
        <v>0.871663823728902</v>
      </c>
      <c r="L386" s="109">
        <v>7.61267501563063</v>
      </c>
      <c r="M386" s="109">
        <v>7.66879519411767</v>
      </c>
      <c r="N386" s="110">
        <v>0.100769841349254</v>
      </c>
      <c r="O386" s="10">
        <v>19.1</v>
      </c>
      <c r="P386" s="10">
        <v>2.4</v>
      </c>
      <c r="Q386" s="113">
        <v>1.3995</v>
      </c>
      <c r="R386" s="110">
        <v>0.734347282776614</v>
      </c>
      <c r="S386" s="58">
        <v>107.526206763899</v>
      </c>
      <c r="T386" s="58">
        <v>1750.25219862184</v>
      </c>
      <c r="U386" s="58">
        <v>123.357427297959</v>
      </c>
      <c r="V386" s="58">
        <v>3176.9821120024</v>
      </c>
      <c r="W386" s="58">
        <v>63.684</v>
      </c>
      <c r="X386" s="10"/>
      <c r="Y386" s="109">
        <f t="shared" si="88"/>
        <v>0.00268472820841659</v>
      </c>
      <c r="Z386" s="10"/>
      <c r="AA386" s="10"/>
      <c r="AB386" s="10"/>
      <c r="AC386" s="58">
        <f t="shared" si="96"/>
        <v>186.316</v>
      </c>
      <c r="AD386" s="10">
        <f t="shared" si="89"/>
        <v>6.5</v>
      </c>
      <c r="AE386" s="58">
        <f t="shared" si="82"/>
        <v>0</v>
      </c>
      <c r="AF386" s="58">
        <f t="shared" si="91"/>
        <v>0</v>
      </c>
      <c r="AG386" s="58">
        <f t="shared" si="92"/>
        <v>0</v>
      </c>
      <c r="AH386" s="58">
        <f t="shared" si="93"/>
        <v>0</v>
      </c>
      <c r="AI386" s="64">
        <f t="shared" si="94"/>
        <v>-391.904339908251</v>
      </c>
      <c r="AJ386" s="65"/>
      <c r="AL386" s="58">
        <f t="shared" si="83"/>
        <v>250</v>
      </c>
      <c r="AM386" s="58">
        <f t="shared" si="84"/>
        <v>63.684</v>
      </c>
      <c r="AN386" s="58">
        <f t="shared" si="95"/>
        <v>0</v>
      </c>
      <c r="AO386" s="58">
        <f t="shared" si="90"/>
        <v>679.300495294716</v>
      </c>
      <c r="AP386" s="58">
        <f t="shared" si="85"/>
        <v>1179.5390753235</v>
      </c>
      <c r="AQ386" s="58">
        <f t="shared" si="86"/>
        <v>186.316</v>
      </c>
      <c r="AR386" s="58">
        <f t="shared" si="87"/>
        <v>0</v>
      </c>
    </row>
    <row r="387" spans="1:44">
      <c r="A387" s="35" t="s">
        <v>662</v>
      </c>
      <c r="B387" s="93">
        <v>14.09</v>
      </c>
      <c r="C387" s="58">
        <v>641.025641025641</v>
      </c>
      <c r="D387" s="58">
        <v>449.229681429681</v>
      </c>
      <c r="E387" s="58">
        <v>388.500388500388</v>
      </c>
      <c r="F387" s="58">
        <v>583.114396023368</v>
      </c>
      <c r="G387" s="58">
        <v>391.318436427408</v>
      </c>
      <c r="H387" s="58">
        <v>189.878</v>
      </c>
      <c r="I387" s="58">
        <v>189.878</v>
      </c>
      <c r="J387" s="108">
        <v>3122.10400543062</v>
      </c>
      <c r="K387" s="109">
        <v>0.960954472989751</v>
      </c>
      <c r="L387" s="109">
        <v>7.6666592040722</v>
      </c>
      <c r="M387" s="109">
        <v>7.72197309839626</v>
      </c>
      <c r="N387" s="110">
        <v>0.106800702566215</v>
      </c>
      <c r="O387" s="10">
        <v>17.8</v>
      </c>
      <c r="P387" s="10">
        <v>2.7</v>
      </c>
      <c r="Q387" s="113">
        <v>1.3905</v>
      </c>
      <c r="R387" s="110">
        <v>0.730420291959627</v>
      </c>
      <c r="S387" s="58">
        <v>118.858074265429</v>
      </c>
      <c r="T387" s="58">
        <v>1613.65528409664</v>
      </c>
      <c r="U387" s="58">
        <v>123.687518614315</v>
      </c>
      <c r="V387" s="58">
        <v>3163.76656926579</v>
      </c>
      <c r="W387" s="58">
        <v>60.122</v>
      </c>
      <c r="X387" s="10"/>
      <c r="Y387" s="109">
        <f t="shared" si="88"/>
        <v>0.00213599004546605</v>
      </c>
      <c r="Z387" s="10"/>
      <c r="AA387" s="10"/>
      <c r="AB387" s="10"/>
      <c r="AC387" s="58">
        <f t="shared" si="96"/>
        <v>189.878</v>
      </c>
      <c r="AD387" s="10">
        <f t="shared" si="89"/>
        <v>6.5</v>
      </c>
      <c r="AE387" s="58">
        <f t="shared" si="82"/>
        <v>0</v>
      </c>
      <c r="AF387" s="58">
        <f t="shared" si="91"/>
        <v>0</v>
      </c>
      <c r="AG387" s="58">
        <f t="shared" si="92"/>
        <v>0</v>
      </c>
      <c r="AH387" s="58">
        <f t="shared" si="93"/>
        <v>0</v>
      </c>
      <c r="AI387" s="64">
        <f t="shared" si="94"/>
        <v>-391.318436427408</v>
      </c>
      <c r="AJ387" s="65"/>
      <c r="AL387" s="58">
        <f t="shared" si="83"/>
        <v>250</v>
      </c>
      <c r="AM387" s="58">
        <f t="shared" si="84"/>
        <v>60.122</v>
      </c>
      <c r="AN387" s="58">
        <f t="shared" si="95"/>
        <v>0</v>
      </c>
      <c r="AO387" s="58">
        <f t="shared" si="90"/>
        <v>684.922292818243</v>
      </c>
      <c r="AP387" s="58">
        <f t="shared" si="85"/>
        <v>1185.16087284703</v>
      </c>
      <c r="AQ387" s="58">
        <f t="shared" si="86"/>
        <v>189.878</v>
      </c>
      <c r="AR387" s="58">
        <f t="shared" si="87"/>
        <v>0</v>
      </c>
    </row>
    <row r="388" spans="1:44">
      <c r="A388" s="35" t="s">
        <v>663</v>
      </c>
      <c r="B388" s="93">
        <v>13.85</v>
      </c>
      <c r="C388" s="58">
        <v>641.025641025641</v>
      </c>
      <c r="D388" s="58">
        <v>449.01958041958</v>
      </c>
      <c r="E388" s="58">
        <v>388.500388500388</v>
      </c>
      <c r="F388" s="58">
        <v>582.759550007363</v>
      </c>
      <c r="G388" s="58">
        <v>390.753489401302</v>
      </c>
      <c r="H388" s="58">
        <v>190.086</v>
      </c>
      <c r="I388" s="58">
        <v>190.086</v>
      </c>
      <c r="J388" s="108">
        <v>3162.42656652074</v>
      </c>
      <c r="K388" s="109">
        <v>1.01183131302404</v>
      </c>
      <c r="L388" s="109">
        <v>7.72160867412711</v>
      </c>
      <c r="M388" s="109">
        <v>7.77489871720901</v>
      </c>
      <c r="N388" s="110">
        <v>0.11214760163711</v>
      </c>
      <c r="O388" s="10">
        <v>16.9</v>
      </c>
      <c r="P388" s="10">
        <v>2.9</v>
      </c>
      <c r="Q388" s="113">
        <v>1.3815</v>
      </c>
      <c r="R388" s="110">
        <v>0.72649330114264</v>
      </c>
      <c r="S388" s="58">
        <v>125.487857237099</v>
      </c>
      <c r="T388" s="58">
        <v>1530.07681247821</v>
      </c>
      <c r="U388" s="58">
        <v>124.020531507426</v>
      </c>
      <c r="V388" s="58">
        <v>3150.71613265828</v>
      </c>
      <c r="W388" s="58">
        <v>59.914</v>
      </c>
      <c r="X388" s="10"/>
      <c r="Y388" s="109">
        <f t="shared" si="88"/>
        <v>0.000364424269148955</v>
      </c>
      <c r="Z388" s="10"/>
      <c r="AA388" s="10"/>
      <c r="AB388" s="10"/>
      <c r="AC388" s="58">
        <f t="shared" si="96"/>
        <v>190.086</v>
      </c>
      <c r="AD388" s="10">
        <f t="shared" si="89"/>
        <v>6.5</v>
      </c>
      <c r="AE388" s="58">
        <f t="shared" si="82"/>
        <v>0</v>
      </c>
      <c r="AF388" s="58">
        <f t="shared" si="91"/>
        <v>0</v>
      </c>
      <c r="AG388" s="58">
        <f t="shared" si="92"/>
        <v>0</v>
      </c>
      <c r="AH388" s="58">
        <f t="shared" si="93"/>
        <v>0</v>
      </c>
      <c r="AI388" s="64">
        <f t="shared" si="94"/>
        <v>-390.753489401302</v>
      </c>
      <c r="AJ388" s="65"/>
      <c r="AL388" s="58">
        <f t="shared" si="83"/>
        <v>250</v>
      </c>
      <c r="AM388" s="58">
        <f t="shared" si="84"/>
        <v>59.914</v>
      </c>
      <c r="AN388" s="58">
        <f t="shared" si="95"/>
        <v>0</v>
      </c>
      <c r="AO388" s="58">
        <f t="shared" si="90"/>
        <v>690.484781354152</v>
      </c>
      <c r="AP388" s="58">
        <f t="shared" si="85"/>
        <v>1190.72336138294</v>
      </c>
      <c r="AQ388" s="58">
        <f t="shared" si="86"/>
        <v>190.086</v>
      </c>
      <c r="AR388" s="58">
        <f t="shared" si="87"/>
        <v>0</v>
      </c>
    </row>
    <row r="389" spans="1:44">
      <c r="A389" s="35" t="s">
        <v>664</v>
      </c>
      <c r="B389" s="93">
        <v>13.92</v>
      </c>
      <c r="C389" s="58">
        <v>641.025641025641</v>
      </c>
      <c r="D389" s="58">
        <v>451.829681429681</v>
      </c>
      <c r="E389" s="58">
        <v>388.500388500388</v>
      </c>
      <c r="F389" s="58">
        <v>579.40587551124</v>
      </c>
      <c r="G389" s="58">
        <v>390.209915915281</v>
      </c>
      <c r="H389" s="58">
        <v>187.304</v>
      </c>
      <c r="I389" s="58">
        <v>187.304</v>
      </c>
      <c r="J389" s="108">
        <v>3202.65034522362</v>
      </c>
      <c r="K389" s="109">
        <v>0.979225012051783</v>
      </c>
      <c r="L389" s="109">
        <v>7.77755488626871</v>
      </c>
      <c r="M389" s="109">
        <v>7.82757728185047</v>
      </c>
      <c r="N389" s="110">
        <v>0.110264367585915</v>
      </c>
      <c r="O389" s="10">
        <v>17.2</v>
      </c>
      <c r="P389" s="10">
        <v>2.8</v>
      </c>
      <c r="Q389" s="113">
        <v>1.3725</v>
      </c>
      <c r="R389" s="110">
        <v>0.722566310325652</v>
      </c>
      <c r="S389" s="58">
        <v>121.773054243076</v>
      </c>
      <c r="T389" s="58">
        <v>1553.67672078174</v>
      </c>
      <c r="U389" s="58">
        <v>124.356560284264</v>
      </c>
      <c r="V389" s="58">
        <v>3137.83136991976</v>
      </c>
      <c r="W389" s="58">
        <v>62.696</v>
      </c>
      <c r="X389" s="10"/>
      <c r="Y389" s="109">
        <f t="shared" si="88"/>
        <v>-0.00265616905969512</v>
      </c>
      <c r="Z389" s="10"/>
      <c r="AA389" s="10"/>
      <c r="AB389" s="10"/>
      <c r="AC389" s="58">
        <f t="shared" si="96"/>
        <v>187.304</v>
      </c>
      <c r="AD389" s="10">
        <f t="shared" si="89"/>
        <v>6.5</v>
      </c>
      <c r="AE389" s="58">
        <f t="shared" ref="AE389:AE452" si="97">AC389-I389</f>
        <v>0</v>
      </c>
      <c r="AF389" s="58">
        <f t="shared" si="91"/>
        <v>0</v>
      </c>
      <c r="AG389" s="58">
        <f t="shared" si="92"/>
        <v>0</v>
      </c>
      <c r="AH389" s="58">
        <f t="shared" si="93"/>
        <v>0</v>
      </c>
      <c r="AI389" s="64">
        <f t="shared" si="94"/>
        <v>-390.209915915281</v>
      </c>
      <c r="AJ389" s="65"/>
      <c r="AL389" s="58">
        <f t="shared" ref="AL389:AL452" si="98">MIN(C389*0.99,$I$2)</f>
        <v>250</v>
      </c>
      <c r="AM389" s="58">
        <f t="shared" ref="AM389:AM452" si="99">AL389-I389</f>
        <v>62.696</v>
      </c>
      <c r="AN389" s="58">
        <f t="shared" si="95"/>
        <v>0</v>
      </c>
      <c r="AO389" s="58">
        <f t="shared" si="90"/>
        <v>696.436757447381</v>
      </c>
      <c r="AP389" s="58">
        <f t="shared" ref="AP389:AP452" si="100">AO389+$AP$2*0.15</f>
        <v>1196.67533747617</v>
      </c>
      <c r="AQ389" s="58">
        <f t="shared" ref="AQ389:AQ452" si="101">IF(AM389&gt;=0,I389,AL389+AN389)</f>
        <v>187.304</v>
      </c>
      <c r="AR389" s="58">
        <f t="shared" ref="AR389:AR452" si="102">AQ389-I389</f>
        <v>0</v>
      </c>
    </row>
    <row r="390" spans="1:44">
      <c r="A390" s="35" t="s">
        <v>665</v>
      </c>
      <c r="B390" s="93">
        <v>14.39</v>
      </c>
      <c r="C390" s="58">
        <v>641.025641025641</v>
      </c>
      <c r="D390" s="58">
        <v>446.458974358974</v>
      </c>
      <c r="E390" s="58">
        <v>310.067548596852</v>
      </c>
      <c r="F390" s="58">
        <v>521.126468844264</v>
      </c>
      <c r="G390" s="58">
        <v>326.559802177597</v>
      </c>
      <c r="H390" s="58">
        <v>192.621</v>
      </c>
      <c r="I390" s="58">
        <v>192.621</v>
      </c>
      <c r="J390" s="108">
        <v>3235.93857436919</v>
      </c>
      <c r="K390" s="109">
        <v>0.684558870624015</v>
      </c>
      <c r="L390" s="109">
        <v>7.83239698844218</v>
      </c>
      <c r="M390" s="109">
        <v>7.87108523484498</v>
      </c>
      <c r="N390" s="110">
        <v>0.0912392367373115</v>
      </c>
      <c r="O390" s="10">
        <v>22.5</v>
      </c>
      <c r="P390" s="10">
        <v>1.9</v>
      </c>
      <c r="Q390" s="113">
        <v>1.224</v>
      </c>
      <c r="R390" s="110">
        <v>0.632245521534946</v>
      </c>
      <c r="S390" s="58">
        <v>85.4217230105694</v>
      </c>
      <c r="T390" s="58">
        <v>2277.71882618889</v>
      </c>
      <c r="U390" s="58">
        <v>124.783603976532</v>
      </c>
      <c r="V390" s="58">
        <v>2617.00889997545</v>
      </c>
      <c r="W390" s="58">
        <v>57.3789999999999</v>
      </c>
      <c r="X390" s="10"/>
      <c r="Y390" s="109">
        <f t="shared" ref="Y390:Y453" si="103">M389-L390</f>
        <v>-0.00481970659170372</v>
      </c>
      <c r="Z390" s="10"/>
      <c r="AA390" s="10"/>
      <c r="AB390" s="10"/>
      <c r="AC390" s="58">
        <f t="shared" si="96"/>
        <v>192.621</v>
      </c>
      <c r="AD390" s="10">
        <f t="shared" ref="AD390:AD453" si="104">AD389</f>
        <v>6.5</v>
      </c>
      <c r="AE390" s="58">
        <f t="shared" si="97"/>
        <v>0</v>
      </c>
      <c r="AF390" s="58">
        <f t="shared" si="91"/>
        <v>0</v>
      </c>
      <c r="AG390" s="58">
        <f t="shared" si="92"/>
        <v>0</v>
      </c>
      <c r="AH390" s="58">
        <f t="shared" si="93"/>
        <v>0</v>
      </c>
      <c r="AI390" s="64">
        <f t="shared" si="94"/>
        <v>-326.559802177597</v>
      </c>
      <c r="AJ390" s="65"/>
      <c r="AL390" s="58">
        <f t="shared" si="98"/>
        <v>250</v>
      </c>
      <c r="AM390" s="58">
        <f t="shared" si="99"/>
        <v>57.3789999999999</v>
      </c>
      <c r="AN390" s="58">
        <f t="shared" si="95"/>
        <v>0</v>
      </c>
      <c r="AO390" s="58">
        <f t="shared" si="90"/>
        <v>701.561423660144</v>
      </c>
      <c r="AP390" s="58">
        <f t="shared" si="100"/>
        <v>1201.80000368893</v>
      </c>
      <c r="AQ390" s="58">
        <f t="shared" si="101"/>
        <v>192.621</v>
      </c>
      <c r="AR390" s="58">
        <f t="shared" si="102"/>
        <v>0</v>
      </c>
    </row>
    <row r="391" spans="1:44">
      <c r="A391" s="35" t="s">
        <v>666</v>
      </c>
      <c r="B391" s="93">
        <v>14.55</v>
      </c>
      <c r="C391" s="58">
        <v>641.025641025641</v>
      </c>
      <c r="D391" s="58">
        <v>441.488772338772</v>
      </c>
      <c r="E391" s="58">
        <v>233.325741962758</v>
      </c>
      <c r="F391" s="58">
        <v>437.045728345367</v>
      </c>
      <c r="G391" s="58">
        <v>237.508859658499</v>
      </c>
      <c r="H391" s="58">
        <v>197.5415</v>
      </c>
      <c r="I391" s="58">
        <v>197.5415</v>
      </c>
      <c r="J391" s="108">
        <v>3259.5461718044</v>
      </c>
      <c r="K391" s="109">
        <v>0.690062579750708</v>
      </c>
      <c r="L391" s="109">
        <v>7.87999936137502</v>
      </c>
      <c r="M391" s="109">
        <v>7.90189298545835</v>
      </c>
      <c r="N391" s="110">
        <v>0.0912392367373115</v>
      </c>
      <c r="O391" s="10">
        <v>22.5</v>
      </c>
      <c r="P391" s="10">
        <v>1.9</v>
      </c>
      <c r="Q391" s="113">
        <v>0.9675</v>
      </c>
      <c r="R391" s="110">
        <v>0.486946861306418</v>
      </c>
      <c r="S391" s="58">
        <v>86.3715128425145</v>
      </c>
      <c r="T391" s="58">
        <v>2310.21620578412</v>
      </c>
      <c r="U391" s="58">
        <v>125.164753715115</v>
      </c>
      <c r="V391" s="58">
        <v>1897.56982384264</v>
      </c>
      <c r="W391" s="58">
        <v>52.4585</v>
      </c>
      <c r="X391" s="10"/>
      <c r="Y391" s="109">
        <f t="shared" si="103"/>
        <v>-0.00891412653004497</v>
      </c>
      <c r="Z391" s="10"/>
      <c r="AA391" s="10"/>
      <c r="AB391" s="10"/>
      <c r="AC391" s="58">
        <f t="shared" si="96"/>
        <v>197.5415</v>
      </c>
      <c r="AD391" s="10">
        <f t="shared" si="104"/>
        <v>6.5</v>
      </c>
      <c r="AE391" s="58">
        <f t="shared" si="97"/>
        <v>0</v>
      </c>
      <c r="AF391" s="58">
        <f t="shared" si="91"/>
        <v>0</v>
      </c>
      <c r="AG391" s="58">
        <f t="shared" si="92"/>
        <v>0</v>
      </c>
      <c r="AH391" s="58">
        <f t="shared" si="93"/>
        <v>0</v>
      </c>
      <c r="AI391" s="64">
        <f t="shared" si="94"/>
        <v>-237.508859658499</v>
      </c>
      <c r="AJ391" s="65"/>
      <c r="AL391" s="58">
        <f t="shared" si="98"/>
        <v>250</v>
      </c>
      <c r="AM391" s="58">
        <f t="shared" si="99"/>
        <v>52.4585</v>
      </c>
      <c r="AN391" s="58">
        <f t="shared" si="95"/>
        <v>0</v>
      </c>
      <c r="AO391" s="58">
        <f t="shared" si="90"/>
        <v>705.922391541843</v>
      </c>
      <c r="AP391" s="58">
        <f t="shared" si="100"/>
        <v>1206.16097157063</v>
      </c>
      <c r="AQ391" s="58">
        <f t="shared" si="101"/>
        <v>197.5415</v>
      </c>
      <c r="AR391" s="58">
        <f t="shared" si="102"/>
        <v>0</v>
      </c>
    </row>
    <row r="392" spans="1:44">
      <c r="A392" s="35" t="s">
        <v>667</v>
      </c>
      <c r="B392" s="93">
        <v>14.36</v>
      </c>
      <c r="C392" s="58">
        <v>641.025641025641</v>
      </c>
      <c r="D392" s="58">
        <v>440.471095571095</v>
      </c>
      <c r="E392" s="58">
        <v>178.901716477127</v>
      </c>
      <c r="F392" s="58">
        <v>378.695359689073</v>
      </c>
      <c r="G392" s="58">
        <v>178.140814234527</v>
      </c>
      <c r="H392" s="58">
        <v>198.549</v>
      </c>
      <c r="I392" s="58">
        <v>198.549</v>
      </c>
      <c r="J392" s="108">
        <v>3276.69837792724</v>
      </c>
      <c r="K392" s="109">
        <v>0.680059448508144</v>
      </c>
      <c r="L392" s="109">
        <v>7.90328107906443</v>
      </c>
      <c r="M392" s="109">
        <v>7.92425194624725</v>
      </c>
      <c r="N392" s="110">
        <v>0.0912392367373115</v>
      </c>
      <c r="O392" s="10">
        <v>22.5</v>
      </c>
      <c r="P392" s="10">
        <v>1.9</v>
      </c>
      <c r="Q392" s="113">
        <v>0.7605</v>
      </c>
      <c r="R392" s="110">
        <v>0.376991118430775</v>
      </c>
      <c r="S392" s="58">
        <v>85.2436374170796</v>
      </c>
      <c r="T392" s="58">
        <v>2352.72158170906</v>
      </c>
      <c r="U392" s="58">
        <v>125.347331919408</v>
      </c>
      <c r="V392" s="58">
        <v>1421.17755126262</v>
      </c>
      <c r="W392" s="58">
        <v>51.4509999999999</v>
      </c>
      <c r="X392" s="10"/>
      <c r="Y392" s="109">
        <f t="shared" si="103"/>
        <v>-0.00138809360607617</v>
      </c>
      <c r="Z392" s="10"/>
      <c r="AA392" s="10"/>
      <c r="AB392" s="10"/>
      <c r="AC392" s="58">
        <f t="shared" si="96"/>
        <v>198.549</v>
      </c>
      <c r="AD392" s="10">
        <f t="shared" si="104"/>
        <v>6.5</v>
      </c>
      <c r="AE392" s="58">
        <f t="shared" si="97"/>
        <v>0</v>
      </c>
      <c r="AF392" s="58">
        <f t="shared" si="91"/>
        <v>0</v>
      </c>
      <c r="AG392" s="58">
        <f t="shared" si="92"/>
        <v>0</v>
      </c>
      <c r="AH392" s="58">
        <f t="shared" si="93"/>
        <v>0</v>
      </c>
      <c r="AI392" s="64">
        <f t="shared" si="94"/>
        <v>-178.140814234527</v>
      </c>
      <c r="AJ392" s="65"/>
      <c r="AL392" s="58">
        <f t="shared" si="98"/>
        <v>250</v>
      </c>
      <c r="AM392" s="58">
        <f t="shared" si="99"/>
        <v>51.4509999999999</v>
      </c>
      <c r="AN392" s="58">
        <f t="shared" si="95"/>
        <v>0</v>
      </c>
      <c r="AO392" s="58">
        <f t="shared" si="90"/>
        <v>710.110429584134</v>
      </c>
      <c r="AP392" s="58">
        <f t="shared" si="100"/>
        <v>1210.34900961292</v>
      </c>
      <c r="AQ392" s="58">
        <f t="shared" si="101"/>
        <v>198.549</v>
      </c>
      <c r="AR392" s="58">
        <f t="shared" si="102"/>
        <v>0</v>
      </c>
    </row>
    <row r="393" spans="1:44">
      <c r="A393" s="35" t="s">
        <v>668</v>
      </c>
      <c r="B393" s="93">
        <v>14.47</v>
      </c>
      <c r="C393" s="58">
        <v>641.025641025641</v>
      </c>
      <c r="D393" s="58">
        <v>438.980691530691</v>
      </c>
      <c r="E393" s="58">
        <v>139.359855898986</v>
      </c>
      <c r="F393" s="58">
        <v>333.039850866093</v>
      </c>
      <c r="G393" s="58">
        <v>130.994901371144</v>
      </c>
      <c r="H393" s="58">
        <v>200.0245</v>
      </c>
      <c r="I393" s="58">
        <v>200.0245</v>
      </c>
      <c r="J393" s="108">
        <v>3288.72571028424</v>
      </c>
      <c r="K393" s="109">
        <v>0.684614564419135</v>
      </c>
      <c r="L393" s="109">
        <v>7.92070113481533</v>
      </c>
      <c r="M393" s="109">
        <v>7.93991806447131</v>
      </c>
      <c r="N393" s="110">
        <v>0.0912392367373115</v>
      </c>
      <c r="O393" s="10">
        <v>22.5</v>
      </c>
      <c r="P393" s="10">
        <v>1.9</v>
      </c>
      <c r="Q393" s="113">
        <v>0.576</v>
      </c>
      <c r="R393" s="110">
        <v>0.282743338823081</v>
      </c>
      <c r="S393" s="58">
        <v>85.8966179265419</v>
      </c>
      <c r="T393" s="58">
        <v>2352.18748272181</v>
      </c>
      <c r="U393" s="58">
        <v>125.467120319623</v>
      </c>
      <c r="V393" s="58">
        <v>1044.05760678526</v>
      </c>
      <c r="W393" s="58">
        <v>49.9754999999999</v>
      </c>
      <c r="X393" s="10"/>
      <c r="Y393" s="109">
        <f t="shared" si="103"/>
        <v>0.00355081143191871</v>
      </c>
      <c r="Z393" s="10"/>
      <c r="AA393" s="10"/>
      <c r="AB393" s="10"/>
      <c r="AC393" s="58">
        <f t="shared" si="96"/>
        <v>200.0245</v>
      </c>
      <c r="AD393" s="10">
        <f t="shared" si="104"/>
        <v>6.5</v>
      </c>
      <c r="AE393" s="58">
        <f t="shared" si="97"/>
        <v>0</v>
      </c>
      <c r="AF393" s="58">
        <f t="shared" si="91"/>
        <v>0</v>
      </c>
      <c r="AG393" s="58">
        <f t="shared" si="92"/>
        <v>0</v>
      </c>
      <c r="AH393" s="58">
        <f t="shared" si="93"/>
        <v>0</v>
      </c>
      <c r="AI393" s="64">
        <f t="shared" si="94"/>
        <v>-130.994901371144</v>
      </c>
      <c r="AJ393" s="65"/>
      <c r="AL393" s="58">
        <f t="shared" si="98"/>
        <v>250</v>
      </c>
      <c r="AM393" s="58">
        <f t="shared" si="99"/>
        <v>49.9755</v>
      </c>
      <c r="AN393" s="58">
        <f t="shared" si="95"/>
        <v>0</v>
      </c>
      <c r="AO393" s="58">
        <f t="shared" si="90"/>
        <v>714.056202436213</v>
      </c>
      <c r="AP393" s="58">
        <f t="shared" si="100"/>
        <v>1214.294782465</v>
      </c>
      <c r="AQ393" s="58">
        <f t="shared" si="101"/>
        <v>200.0245</v>
      </c>
      <c r="AR393" s="58">
        <f t="shared" si="102"/>
        <v>0</v>
      </c>
    </row>
    <row r="394" spans="1:44">
      <c r="A394" s="35" t="s">
        <v>669</v>
      </c>
      <c r="B394" s="93">
        <v>14.89</v>
      </c>
      <c r="C394" s="58">
        <v>641.025641025641</v>
      </c>
      <c r="D394" s="58">
        <v>434.909984459984</v>
      </c>
      <c r="E394" s="58">
        <v>111.632709917003</v>
      </c>
      <c r="F394" s="58">
        <v>322.137965127782</v>
      </c>
      <c r="G394" s="58">
        <v>116.022308562125</v>
      </c>
      <c r="H394" s="58">
        <v>204.0545</v>
      </c>
      <c r="I394" s="58">
        <v>204.0545</v>
      </c>
      <c r="J394" s="108">
        <v>3299.11877598878</v>
      </c>
      <c r="K394" s="109">
        <v>0.704068724199933</v>
      </c>
      <c r="L394" s="109">
        <v>7.94468042296033</v>
      </c>
      <c r="M394" s="109">
        <v>7.95344737944009</v>
      </c>
      <c r="N394" s="110">
        <v>0.0912392367373115</v>
      </c>
      <c r="O394" s="10">
        <v>22.5</v>
      </c>
      <c r="P394" s="10">
        <v>1.9</v>
      </c>
      <c r="Q394" s="113">
        <v>0.513</v>
      </c>
      <c r="R394" s="110">
        <v>0.251327412287183</v>
      </c>
      <c r="S394" s="58">
        <v>88.389816235398</v>
      </c>
      <c r="T394" s="58">
        <v>2331.89371065931</v>
      </c>
      <c r="U394" s="58">
        <v>125.54146093599</v>
      </c>
      <c r="V394" s="58">
        <v>924.175230215634</v>
      </c>
      <c r="W394" s="58">
        <v>45.9455</v>
      </c>
      <c r="X394" s="10"/>
      <c r="Y394" s="109">
        <f t="shared" si="103"/>
        <v>-0.00476235848901663</v>
      </c>
      <c r="Z394" s="10"/>
      <c r="AA394" s="10"/>
      <c r="AB394" s="10"/>
      <c r="AC394" s="58">
        <f t="shared" si="96"/>
        <v>204.0545</v>
      </c>
      <c r="AD394" s="10">
        <f t="shared" si="104"/>
        <v>6.5</v>
      </c>
      <c r="AE394" s="58">
        <f t="shared" si="97"/>
        <v>0</v>
      </c>
      <c r="AF394" s="58">
        <f t="shared" si="91"/>
        <v>0</v>
      </c>
      <c r="AG394" s="58">
        <f t="shared" si="92"/>
        <v>0</v>
      </c>
      <c r="AH394" s="58">
        <f t="shared" si="93"/>
        <v>0</v>
      </c>
      <c r="AI394" s="64">
        <f t="shared" si="94"/>
        <v>-116.022308562125</v>
      </c>
      <c r="AJ394" s="65"/>
      <c r="AL394" s="58">
        <f t="shared" si="98"/>
        <v>250</v>
      </c>
      <c r="AM394" s="58">
        <f t="shared" si="99"/>
        <v>45.9455</v>
      </c>
      <c r="AN394" s="58">
        <f t="shared" si="95"/>
        <v>0</v>
      </c>
      <c r="AO394" s="58">
        <f t="shared" si="90"/>
        <v>717.377746424032</v>
      </c>
      <c r="AP394" s="58">
        <f t="shared" si="100"/>
        <v>1217.61632645282</v>
      </c>
      <c r="AQ394" s="58">
        <f t="shared" si="101"/>
        <v>204.0545</v>
      </c>
      <c r="AR394" s="58">
        <f t="shared" si="102"/>
        <v>0</v>
      </c>
    </row>
    <row r="395" spans="1:44">
      <c r="A395" s="35" t="s">
        <v>670</v>
      </c>
      <c r="B395" s="93">
        <v>14.92</v>
      </c>
      <c r="C395" s="58">
        <v>641.025641025641</v>
      </c>
      <c r="D395" s="58">
        <v>435.619075369075</v>
      </c>
      <c r="E395" s="58">
        <v>87.6731650040395</v>
      </c>
      <c r="F395" s="58">
        <v>282.554150960086</v>
      </c>
      <c r="G395" s="58">
        <v>77.1475853035202</v>
      </c>
      <c r="H395" s="58">
        <v>203.3525</v>
      </c>
      <c r="I395" s="58">
        <v>203.3525</v>
      </c>
      <c r="J395" s="108">
        <v>3305.28981709805</v>
      </c>
      <c r="K395" s="109">
        <v>0.705146231838085</v>
      </c>
      <c r="L395" s="109">
        <v>7.95879750964406</v>
      </c>
      <c r="M395" s="109">
        <v>7.96147707379313</v>
      </c>
      <c r="N395" s="110">
        <v>0.0912392367373115</v>
      </c>
      <c r="O395" s="10">
        <v>22.5</v>
      </c>
      <c r="P395" s="10">
        <v>1.9</v>
      </c>
      <c r="Q395" s="113">
        <v>0.3465</v>
      </c>
      <c r="R395" s="110">
        <v>0.168860605130451</v>
      </c>
      <c r="S395" s="58">
        <v>88.5679018288878</v>
      </c>
      <c r="T395" s="58">
        <v>2319.19873244157</v>
      </c>
      <c r="U395" s="58">
        <v>125.60217700947</v>
      </c>
      <c r="V395" s="58">
        <v>614.221720836125</v>
      </c>
      <c r="W395" s="58">
        <v>46.6475</v>
      </c>
      <c r="X395" s="10"/>
      <c r="Y395" s="109">
        <f t="shared" si="103"/>
        <v>-0.00535013020396669</v>
      </c>
      <c r="Z395" s="10"/>
      <c r="AA395" s="10"/>
      <c r="AB395" s="10"/>
      <c r="AC395" s="58">
        <f t="shared" si="96"/>
        <v>203.3525</v>
      </c>
      <c r="AD395" s="10">
        <f t="shared" si="104"/>
        <v>6.5</v>
      </c>
      <c r="AE395" s="58">
        <f t="shared" si="97"/>
        <v>0</v>
      </c>
      <c r="AF395" s="58">
        <f t="shared" si="91"/>
        <v>0</v>
      </c>
      <c r="AG395" s="58">
        <f t="shared" si="92"/>
        <v>0</v>
      </c>
      <c r="AH395" s="58">
        <f t="shared" si="93"/>
        <v>0</v>
      </c>
      <c r="AI395" s="64">
        <f t="shared" si="94"/>
        <v>-77.1475853035202</v>
      </c>
      <c r="AJ395" s="65"/>
      <c r="AL395" s="58">
        <f t="shared" si="98"/>
        <v>250</v>
      </c>
      <c r="AM395" s="58">
        <f t="shared" si="99"/>
        <v>46.6475</v>
      </c>
      <c r="AN395" s="58">
        <f t="shared" si="95"/>
        <v>0</v>
      </c>
      <c r="AO395" s="58">
        <f t="shared" si="90"/>
        <v>720.787982691912</v>
      </c>
      <c r="AP395" s="58">
        <f t="shared" si="100"/>
        <v>1221.0265627207</v>
      </c>
      <c r="AQ395" s="58">
        <f t="shared" si="101"/>
        <v>203.3525</v>
      </c>
      <c r="AR395" s="58">
        <f t="shared" si="102"/>
        <v>0</v>
      </c>
    </row>
    <row r="396" spans="1:44">
      <c r="A396" s="35" t="s">
        <v>671</v>
      </c>
      <c r="B396" s="93">
        <v>14.65</v>
      </c>
      <c r="C396" s="58">
        <v>641.025641025641</v>
      </c>
      <c r="D396" s="58">
        <v>436.965034965035</v>
      </c>
      <c r="E396" s="58">
        <v>73.4468435052875</v>
      </c>
      <c r="F396" s="58">
        <v>281.208191364126</v>
      </c>
      <c r="G396" s="58">
        <v>77.1475853035202</v>
      </c>
      <c r="H396" s="58">
        <v>202.02</v>
      </c>
      <c r="I396" s="58">
        <v>202.02</v>
      </c>
      <c r="J396" s="108">
        <v>3311.45455641418</v>
      </c>
      <c r="K396" s="109">
        <v>0.692385542656028</v>
      </c>
      <c r="L396" s="109">
        <v>7.95879750964406</v>
      </c>
      <c r="M396" s="109">
        <v>7.96949593922411</v>
      </c>
      <c r="N396" s="110">
        <v>0.0912392367373115</v>
      </c>
      <c r="O396" s="10">
        <v>22.5</v>
      </c>
      <c r="P396" s="10">
        <v>1.9</v>
      </c>
      <c r="Q396" s="113">
        <v>0.3465</v>
      </c>
      <c r="R396" s="110">
        <v>0.168860605130451</v>
      </c>
      <c r="S396" s="58">
        <v>86.9651314874803</v>
      </c>
      <c r="T396" s="58">
        <v>2346.46464129113</v>
      </c>
      <c r="U396" s="58">
        <v>125.60217700947</v>
      </c>
      <c r="V396" s="58">
        <v>614.221720836125</v>
      </c>
      <c r="W396" s="58">
        <v>47.98</v>
      </c>
      <c r="X396" s="10"/>
      <c r="Y396" s="109">
        <f t="shared" si="103"/>
        <v>0.00267956414906934</v>
      </c>
      <c r="Z396" s="10"/>
      <c r="AA396" s="10"/>
      <c r="AB396" s="10"/>
      <c r="AC396" s="58">
        <f t="shared" si="96"/>
        <v>202.02</v>
      </c>
      <c r="AD396" s="10">
        <f t="shared" si="104"/>
        <v>6.5</v>
      </c>
      <c r="AE396" s="58">
        <f t="shared" si="97"/>
        <v>0</v>
      </c>
      <c r="AF396" s="58">
        <f t="shared" si="91"/>
        <v>0</v>
      </c>
      <c r="AG396" s="58">
        <f t="shared" si="92"/>
        <v>0</v>
      </c>
      <c r="AH396" s="58">
        <f t="shared" si="93"/>
        <v>0</v>
      </c>
      <c r="AI396" s="64">
        <f t="shared" si="94"/>
        <v>-77.1475853035202</v>
      </c>
      <c r="AJ396" s="65"/>
      <c r="AL396" s="58">
        <f t="shared" si="98"/>
        <v>250</v>
      </c>
      <c r="AM396" s="58">
        <f t="shared" si="99"/>
        <v>47.98</v>
      </c>
      <c r="AN396" s="58">
        <f t="shared" si="95"/>
        <v>0</v>
      </c>
      <c r="AO396" s="58">
        <f t="shared" si="90"/>
        <v>724.381042778452</v>
      </c>
      <c r="AP396" s="58">
        <f t="shared" si="100"/>
        <v>1224.61962280724</v>
      </c>
      <c r="AQ396" s="58">
        <f t="shared" si="101"/>
        <v>202.02</v>
      </c>
      <c r="AR396" s="58">
        <f t="shared" si="102"/>
        <v>0</v>
      </c>
    </row>
    <row r="397" spans="1:44">
      <c r="A397" s="35" t="s">
        <v>672</v>
      </c>
      <c r="B397" s="93">
        <v>13.81</v>
      </c>
      <c r="C397" s="58">
        <v>641.025641025641</v>
      </c>
      <c r="D397" s="58">
        <v>437.549378399378</v>
      </c>
      <c r="E397" s="58">
        <v>59.23506711023</v>
      </c>
      <c r="F397" s="58">
        <v>264.247485681552</v>
      </c>
      <c r="G397" s="58">
        <v>60.771223055289</v>
      </c>
      <c r="H397" s="58">
        <v>201.4415</v>
      </c>
      <c r="I397" s="58">
        <v>201.4415</v>
      </c>
      <c r="J397" s="108">
        <v>3315.83888694181</v>
      </c>
      <c r="K397" s="109">
        <v>0.652640593618756</v>
      </c>
      <c r="L397" s="109">
        <v>7.95530964019201</v>
      </c>
      <c r="M397" s="109">
        <v>7.97519731849351</v>
      </c>
      <c r="N397" s="110">
        <v>0.0912392367373115</v>
      </c>
      <c r="O397" s="10">
        <v>22.5</v>
      </c>
      <c r="P397" s="10">
        <v>1.9</v>
      </c>
      <c r="Q397" s="113">
        <v>0.2745</v>
      </c>
      <c r="R397" s="110">
        <v>0.133517687777566</v>
      </c>
      <c r="S397" s="58">
        <v>81.9787348697681</v>
      </c>
      <c r="T397" s="58">
        <v>2482.06151204341</v>
      </c>
      <c r="U397" s="58">
        <v>125.610842585217</v>
      </c>
      <c r="V397" s="58">
        <v>483.805552168481</v>
      </c>
      <c r="W397" s="58">
        <v>48.5585</v>
      </c>
      <c r="X397" s="10"/>
      <c r="Y397" s="109">
        <f t="shared" si="103"/>
        <v>0.014186299032108</v>
      </c>
      <c r="Z397" s="10"/>
      <c r="AA397" s="10"/>
      <c r="AB397" s="10"/>
      <c r="AC397" s="58">
        <f t="shared" si="96"/>
        <v>201.4415</v>
      </c>
      <c r="AD397" s="10">
        <f t="shared" si="104"/>
        <v>6.5</v>
      </c>
      <c r="AE397" s="58">
        <f t="shared" si="97"/>
        <v>0</v>
      </c>
      <c r="AF397" s="58">
        <f t="shared" si="91"/>
        <v>0</v>
      </c>
      <c r="AG397" s="58">
        <f t="shared" si="92"/>
        <v>0</v>
      </c>
      <c r="AH397" s="58">
        <f t="shared" si="93"/>
        <v>0</v>
      </c>
      <c r="AI397" s="64">
        <f t="shared" si="94"/>
        <v>-60.771223055289</v>
      </c>
      <c r="AJ397" s="65"/>
      <c r="AL397" s="58">
        <f t="shared" si="98"/>
        <v>250</v>
      </c>
      <c r="AM397" s="58">
        <f t="shared" si="99"/>
        <v>48.5585</v>
      </c>
      <c r="AN397" s="58">
        <f t="shared" si="95"/>
        <v>0</v>
      </c>
      <c r="AO397" s="58">
        <f t="shared" si="90"/>
        <v>728.04291256456</v>
      </c>
      <c r="AP397" s="58">
        <f t="shared" si="100"/>
        <v>1228.28149259335</v>
      </c>
      <c r="AQ397" s="58">
        <f t="shared" si="101"/>
        <v>201.4415</v>
      </c>
      <c r="AR397" s="58">
        <f t="shared" si="102"/>
        <v>0</v>
      </c>
    </row>
    <row r="398" spans="1:44">
      <c r="A398" s="35" t="s">
        <v>673</v>
      </c>
      <c r="B398" s="93">
        <v>13.24</v>
      </c>
      <c r="C398" s="58">
        <v>641.025641025641</v>
      </c>
      <c r="D398" s="58">
        <v>438.593317793318</v>
      </c>
      <c r="E398" s="58">
        <v>49.1277362309633</v>
      </c>
      <c r="F398" s="58">
        <v>254.335157106246</v>
      </c>
      <c r="G398" s="58">
        <v>51.9028338739228</v>
      </c>
      <c r="H398" s="58">
        <v>200.408</v>
      </c>
      <c r="I398" s="58">
        <v>200.408</v>
      </c>
      <c r="J398" s="108">
        <v>3319.25798816151</v>
      </c>
      <c r="K398" s="109">
        <v>0.625469426341134</v>
      </c>
      <c r="L398" s="109">
        <v>7.9941453592054</v>
      </c>
      <c r="M398" s="109">
        <v>7.97964259511539</v>
      </c>
      <c r="N398" s="110">
        <v>0.0912392367373115</v>
      </c>
      <c r="O398" s="10">
        <v>22.5</v>
      </c>
      <c r="P398" s="10">
        <v>1.9</v>
      </c>
      <c r="Q398" s="113">
        <v>0.234</v>
      </c>
      <c r="R398" s="110">
        <v>0.11388273369263</v>
      </c>
      <c r="S398" s="58">
        <v>78.5951085934634</v>
      </c>
      <c r="T398" s="58">
        <v>2575.63513627054</v>
      </c>
      <c r="U398" s="58">
        <v>125.657794423667</v>
      </c>
      <c r="V398" s="58">
        <v>413.049060044198</v>
      </c>
      <c r="W398" s="58">
        <v>49.592</v>
      </c>
      <c r="X398" s="10"/>
      <c r="Y398" s="109">
        <f t="shared" si="103"/>
        <v>-0.0189480407118987</v>
      </c>
      <c r="Z398" s="10"/>
      <c r="AA398" s="10"/>
      <c r="AB398" s="10"/>
      <c r="AC398" s="58">
        <f t="shared" si="96"/>
        <v>200.408</v>
      </c>
      <c r="AD398" s="10">
        <f t="shared" si="104"/>
        <v>6.5</v>
      </c>
      <c r="AE398" s="58">
        <f t="shared" si="97"/>
        <v>0</v>
      </c>
      <c r="AF398" s="58">
        <f t="shared" si="91"/>
        <v>0</v>
      </c>
      <c r="AG398" s="58">
        <f t="shared" si="92"/>
        <v>0</v>
      </c>
      <c r="AH398" s="58">
        <f t="shared" si="93"/>
        <v>0</v>
      </c>
      <c r="AI398" s="64">
        <f t="shared" si="94"/>
        <v>-51.9028338739228</v>
      </c>
      <c r="AJ398" s="65"/>
      <c r="AL398" s="58">
        <f t="shared" si="98"/>
        <v>250</v>
      </c>
      <c r="AM398" s="58">
        <f t="shared" si="99"/>
        <v>49.592</v>
      </c>
      <c r="AN398" s="58">
        <f t="shared" si="95"/>
        <v>0</v>
      </c>
      <c r="AO398" s="58">
        <f t="shared" si="90"/>
        <v>731.841498001737</v>
      </c>
      <c r="AP398" s="58">
        <f t="shared" si="100"/>
        <v>1232.08007803053</v>
      </c>
      <c r="AQ398" s="58">
        <f t="shared" si="101"/>
        <v>200.408</v>
      </c>
      <c r="AR398" s="58">
        <f t="shared" si="102"/>
        <v>0</v>
      </c>
    </row>
    <row r="399" spans="1:44">
      <c r="A399" s="35" t="s">
        <v>674</v>
      </c>
      <c r="B399" s="93">
        <v>12.79</v>
      </c>
      <c r="C399" s="58">
        <v>641.025641025641</v>
      </c>
      <c r="D399" s="58">
        <v>439.604428904429</v>
      </c>
      <c r="E399" s="58">
        <v>41.2455839983481</v>
      </c>
      <c r="F399" s="58">
        <v>253.324045995135</v>
      </c>
      <c r="G399" s="58">
        <v>51.9028338739228</v>
      </c>
      <c r="H399" s="58">
        <v>199.407</v>
      </c>
      <c r="I399" s="58">
        <v>199.407</v>
      </c>
      <c r="J399" s="108">
        <v>3322.67358746231</v>
      </c>
      <c r="K399" s="109">
        <v>0.604211024388452</v>
      </c>
      <c r="L399" s="109">
        <v>7.9941453592054</v>
      </c>
      <c r="M399" s="109">
        <v>7.98408251534264</v>
      </c>
      <c r="N399" s="110">
        <v>0.0912392367373115</v>
      </c>
      <c r="O399" s="10">
        <v>22.5</v>
      </c>
      <c r="P399" s="10">
        <v>1.9</v>
      </c>
      <c r="Q399" s="113">
        <v>0.234</v>
      </c>
      <c r="R399" s="110">
        <v>0.11388273369263</v>
      </c>
      <c r="S399" s="58">
        <v>75.9238246911176</v>
      </c>
      <c r="T399" s="58">
        <v>2652.93816454398</v>
      </c>
      <c r="U399" s="58">
        <v>125.657794423667</v>
      </c>
      <c r="V399" s="58">
        <v>413.049060044198</v>
      </c>
      <c r="W399" s="58">
        <v>50.5929999999999</v>
      </c>
      <c r="X399" s="10"/>
      <c r="Y399" s="109">
        <f t="shared" si="103"/>
        <v>-0.0145027640900102</v>
      </c>
      <c r="Z399" s="10"/>
      <c r="AA399" s="10"/>
      <c r="AB399" s="10"/>
      <c r="AC399" s="58">
        <f t="shared" si="96"/>
        <v>199.407</v>
      </c>
      <c r="AD399" s="10">
        <f t="shared" si="104"/>
        <v>6.5</v>
      </c>
      <c r="AE399" s="58">
        <f t="shared" si="97"/>
        <v>0</v>
      </c>
      <c r="AF399" s="58">
        <f t="shared" si="91"/>
        <v>0</v>
      </c>
      <c r="AG399" s="58">
        <f t="shared" si="92"/>
        <v>0</v>
      </c>
      <c r="AH399" s="58">
        <f t="shared" si="93"/>
        <v>0</v>
      </c>
      <c r="AI399" s="64">
        <f t="shared" si="94"/>
        <v>-51.9028338739228</v>
      </c>
      <c r="AJ399" s="65"/>
      <c r="AL399" s="58">
        <f t="shared" si="98"/>
        <v>250</v>
      </c>
      <c r="AM399" s="58">
        <f t="shared" si="99"/>
        <v>50.5929999999999</v>
      </c>
      <c r="AN399" s="58">
        <f t="shared" si="95"/>
        <v>0</v>
      </c>
      <c r="AO399" s="58">
        <f t="shared" si="90"/>
        <v>735.771240511728</v>
      </c>
      <c r="AP399" s="58">
        <f t="shared" si="100"/>
        <v>1236.00982054052</v>
      </c>
      <c r="AQ399" s="58">
        <f t="shared" si="101"/>
        <v>199.407</v>
      </c>
      <c r="AR399" s="58">
        <f t="shared" si="102"/>
        <v>0</v>
      </c>
    </row>
    <row r="400" spans="1:44">
      <c r="A400" s="35" t="s">
        <v>675</v>
      </c>
      <c r="B400" s="93">
        <v>12.46</v>
      </c>
      <c r="C400" s="58">
        <v>641.025641025641</v>
      </c>
      <c r="D400" s="58">
        <v>439.853923853924</v>
      </c>
      <c r="E400" s="58">
        <v>33.3715101632995</v>
      </c>
      <c r="F400" s="58">
        <v>253.07455104564</v>
      </c>
      <c r="G400" s="58">
        <v>51.9028338739228</v>
      </c>
      <c r="H400" s="58">
        <v>199.16</v>
      </c>
      <c r="I400" s="58">
        <v>199.16</v>
      </c>
      <c r="J400" s="108">
        <v>3326.08568612417</v>
      </c>
      <c r="K400" s="109">
        <v>0.588621529623152</v>
      </c>
      <c r="L400" s="109">
        <v>7.9941453592054</v>
      </c>
      <c r="M400" s="109">
        <v>7.98851708418893</v>
      </c>
      <c r="N400" s="110">
        <v>0.0912392367373115</v>
      </c>
      <c r="O400" s="10">
        <v>22.5</v>
      </c>
      <c r="P400" s="10">
        <v>1.9</v>
      </c>
      <c r="Q400" s="113">
        <v>0.234</v>
      </c>
      <c r="R400" s="110">
        <v>0.11388273369263</v>
      </c>
      <c r="S400" s="58">
        <v>73.9648831627307</v>
      </c>
      <c r="T400" s="58">
        <v>2719.82741768304</v>
      </c>
      <c r="U400" s="58">
        <v>125.657794423667</v>
      </c>
      <c r="V400" s="58">
        <v>413.049060044198</v>
      </c>
      <c r="W400" s="58">
        <v>50.8399999999999</v>
      </c>
      <c r="X400" s="10"/>
      <c r="Y400" s="109">
        <f t="shared" si="103"/>
        <v>-0.0100628438627615</v>
      </c>
      <c r="Z400" s="10"/>
      <c r="AA400" s="10"/>
      <c r="AB400" s="10"/>
      <c r="AC400" s="58">
        <f t="shared" si="96"/>
        <v>199.16</v>
      </c>
      <c r="AD400" s="10">
        <f t="shared" si="104"/>
        <v>6.5</v>
      </c>
      <c r="AE400" s="58">
        <f t="shared" si="97"/>
        <v>0</v>
      </c>
      <c r="AF400" s="58">
        <f t="shared" si="91"/>
        <v>0</v>
      </c>
      <c r="AG400" s="58">
        <f t="shared" si="92"/>
        <v>0</v>
      </c>
      <c r="AH400" s="58">
        <f t="shared" si="93"/>
        <v>0</v>
      </c>
      <c r="AI400" s="64">
        <f t="shared" si="94"/>
        <v>-51.9028338739228</v>
      </c>
      <c r="AJ400" s="65"/>
      <c r="AL400" s="58">
        <f t="shared" si="98"/>
        <v>250</v>
      </c>
      <c r="AM400" s="58">
        <f t="shared" si="99"/>
        <v>50.8399999999999</v>
      </c>
      <c r="AN400" s="58">
        <f t="shared" si="95"/>
        <v>0</v>
      </c>
      <c r="AO400" s="58">
        <f t="shared" si="90"/>
        <v>739.71838430917</v>
      </c>
      <c r="AP400" s="58">
        <f t="shared" si="100"/>
        <v>1239.95696433796</v>
      </c>
      <c r="AQ400" s="58">
        <f t="shared" si="101"/>
        <v>199.16</v>
      </c>
      <c r="AR400" s="58">
        <f t="shared" si="102"/>
        <v>0</v>
      </c>
    </row>
    <row r="401" spans="1:44">
      <c r="A401" s="35" t="s">
        <v>676</v>
      </c>
      <c r="B401" s="93">
        <v>12.4</v>
      </c>
      <c r="C401" s="58">
        <v>641.025641025641</v>
      </c>
      <c r="D401" s="58">
        <v>437.31958041958</v>
      </c>
      <c r="E401" s="58">
        <v>25.5055117577189</v>
      </c>
      <c r="F401" s="58">
        <v>255.608894479983</v>
      </c>
      <c r="G401" s="58">
        <v>51.9028338739228</v>
      </c>
      <c r="H401" s="58">
        <v>201.669</v>
      </c>
      <c r="I401" s="58">
        <v>201.669</v>
      </c>
      <c r="J401" s="108">
        <v>3329.49428543325</v>
      </c>
      <c r="K401" s="109">
        <v>0.585787076029461</v>
      </c>
      <c r="L401" s="109">
        <v>7.9941453592054</v>
      </c>
      <c r="M401" s="109">
        <v>7.99294630666517</v>
      </c>
      <c r="N401" s="110">
        <v>0.0912392367373115</v>
      </c>
      <c r="O401" s="10">
        <v>22.5</v>
      </c>
      <c r="P401" s="10">
        <v>1.9</v>
      </c>
      <c r="Q401" s="113">
        <v>0.234</v>
      </c>
      <c r="R401" s="110">
        <v>0.11388273369263</v>
      </c>
      <c r="S401" s="58">
        <v>73.6087119757512</v>
      </c>
      <c r="T401" s="58">
        <v>2767.41781153795</v>
      </c>
      <c r="U401" s="58">
        <v>125.657794423667</v>
      </c>
      <c r="V401" s="58">
        <v>413.049060044198</v>
      </c>
      <c r="W401" s="58">
        <v>48.331</v>
      </c>
      <c r="X401" s="10"/>
      <c r="Y401" s="109">
        <f t="shared" si="103"/>
        <v>-0.005628275016476</v>
      </c>
      <c r="Z401" s="10"/>
      <c r="AA401" s="10"/>
      <c r="AB401" s="10"/>
      <c r="AC401" s="58">
        <f t="shared" si="96"/>
        <v>201.669</v>
      </c>
      <c r="AD401" s="10">
        <f t="shared" si="104"/>
        <v>6.5</v>
      </c>
      <c r="AE401" s="58">
        <f t="shared" si="97"/>
        <v>0</v>
      </c>
      <c r="AF401" s="58">
        <f t="shared" si="91"/>
        <v>0</v>
      </c>
      <c r="AG401" s="58">
        <f t="shared" si="92"/>
        <v>0</v>
      </c>
      <c r="AH401" s="58">
        <f t="shared" si="93"/>
        <v>0</v>
      </c>
      <c r="AI401" s="64">
        <f t="shared" si="94"/>
        <v>-51.9028338739228</v>
      </c>
      <c r="AJ401" s="65"/>
      <c r="AL401" s="58">
        <f t="shared" si="98"/>
        <v>250</v>
      </c>
      <c r="AM401" s="58">
        <f t="shared" si="99"/>
        <v>48.331</v>
      </c>
      <c r="AN401" s="58">
        <f t="shared" si="95"/>
        <v>0</v>
      </c>
      <c r="AO401" s="58">
        <f t="shared" si="90"/>
        <v>743.269442387624</v>
      </c>
      <c r="AP401" s="58">
        <f t="shared" si="100"/>
        <v>1243.50802241641</v>
      </c>
      <c r="AQ401" s="58">
        <f t="shared" si="101"/>
        <v>201.669</v>
      </c>
      <c r="AR401" s="58">
        <f t="shared" si="102"/>
        <v>0</v>
      </c>
    </row>
    <row r="402" spans="1:44">
      <c r="A402" s="35" t="s">
        <v>677</v>
      </c>
      <c r="B402" s="93">
        <v>12.2</v>
      </c>
      <c r="C402" s="58">
        <v>641.025641025641</v>
      </c>
      <c r="D402" s="58">
        <v>435.586247086247</v>
      </c>
      <c r="E402" s="58">
        <v>17.6475857992026</v>
      </c>
      <c r="F402" s="58">
        <v>257.342227813317</v>
      </c>
      <c r="G402" s="58">
        <v>51.9028338739228</v>
      </c>
      <c r="H402" s="58">
        <v>203.385</v>
      </c>
      <c r="I402" s="58">
        <v>203.385</v>
      </c>
      <c r="J402" s="108">
        <v>3332.89938668194</v>
      </c>
      <c r="K402" s="109">
        <v>0.576338897383824</v>
      </c>
      <c r="L402" s="109">
        <v>7.9941453592054</v>
      </c>
      <c r="M402" s="109">
        <v>7.99737018777955</v>
      </c>
      <c r="N402" s="110">
        <v>0.0912392367373115</v>
      </c>
      <c r="O402" s="10">
        <v>22.5</v>
      </c>
      <c r="P402" s="10">
        <v>1.9</v>
      </c>
      <c r="Q402" s="113">
        <v>0.234</v>
      </c>
      <c r="R402" s="110">
        <v>0.11388273369263</v>
      </c>
      <c r="S402" s="58">
        <v>72.4214746858197</v>
      </c>
      <c r="T402" s="58">
        <v>2836.71928569026</v>
      </c>
      <c r="U402" s="58">
        <v>125.657794423667</v>
      </c>
      <c r="V402" s="58">
        <v>413.049060044198</v>
      </c>
      <c r="W402" s="58">
        <v>46.6149999999999</v>
      </c>
      <c r="X402" s="10"/>
      <c r="Y402" s="109">
        <f t="shared" si="103"/>
        <v>-0.001199052540235</v>
      </c>
      <c r="Z402" s="10"/>
      <c r="AA402" s="10"/>
      <c r="AB402" s="10"/>
      <c r="AC402" s="58">
        <f t="shared" si="96"/>
        <v>203.385</v>
      </c>
      <c r="AD402" s="10">
        <f t="shared" si="104"/>
        <v>6.5</v>
      </c>
      <c r="AE402" s="58">
        <f t="shared" si="97"/>
        <v>0</v>
      </c>
      <c r="AF402" s="58">
        <f t="shared" si="91"/>
        <v>0</v>
      </c>
      <c r="AG402" s="58">
        <f t="shared" si="92"/>
        <v>0</v>
      </c>
      <c r="AH402" s="58">
        <f t="shared" si="93"/>
        <v>0</v>
      </c>
      <c r="AI402" s="64">
        <f t="shared" si="94"/>
        <v>-51.9028338739228</v>
      </c>
      <c r="AJ402" s="65"/>
      <c r="AL402" s="58">
        <f t="shared" si="98"/>
        <v>250</v>
      </c>
      <c r="AM402" s="58">
        <f t="shared" si="99"/>
        <v>46.615</v>
      </c>
      <c r="AN402" s="58">
        <f t="shared" si="95"/>
        <v>0</v>
      </c>
      <c r="AO402" s="58">
        <f t="shared" si="90"/>
        <v>746.545345175686</v>
      </c>
      <c r="AP402" s="58">
        <f t="shared" si="100"/>
        <v>1246.78392520447</v>
      </c>
      <c r="AQ402" s="58">
        <f t="shared" si="101"/>
        <v>203.385</v>
      </c>
      <c r="AR402" s="58">
        <f t="shared" si="102"/>
        <v>0</v>
      </c>
    </row>
    <row r="403" spans="1:44">
      <c r="A403" s="35" t="s">
        <v>678</v>
      </c>
      <c r="B403" s="93">
        <v>11.88</v>
      </c>
      <c r="C403" s="58">
        <v>641.025641025641</v>
      </c>
      <c r="D403" s="58">
        <v>430.084226884227</v>
      </c>
      <c r="E403" s="58">
        <v>9.79772929109132</v>
      </c>
      <c r="F403" s="58">
        <v>262.844248015337</v>
      </c>
      <c r="G403" s="58">
        <v>51.9028338739228</v>
      </c>
      <c r="H403" s="58">
        <v>208.832</v>
      </c>
      <c r="I403" s="58">
        <v>208.832</v>
      </c>
      <c r="J403" s="108">
        <v>3334.92386685859</v>
      </c>
      <c r="K403" s="109">
        <v>0.561221811550806</v>
      </c>
      <c r="L403" s="109">
        <v>7.9941453592054</v>
      </c>
      <c r="M403" s="109">
        <v>8</v>
      </c>
      <c r="N403" s="110">
        <v>0.0912392367373115</v>
      </c>
      <c r="O403" s="10">
        <v>22.5</v>
      </c>
      <c r="P403" s="10">
        <v>1.9</v>
      </c>
      <c r="Q403" s="113">
        <v>0.234</v>
      </c>
      <c r="R403" s="110">
        <v>0.11388273369263</v>
      </c>
      <c r="S403" s="58">
        <v>70.5218950219294</v>
      </c>
      <c r="T403" s="58">
        <v>2991.14784246538</v>
      </c>
      <c r="U403" s="58">
        <v>125.657794423667</v>
      </c>
      <c r="V403" s="58">
        <v>413.049060044198</v>
      </c>
      <c r="W403" s="58">
        <v>41.1679999999999</v>
      </c>
      <c r="X403" s="10"/>
      <c r="Y403" s="109">
        <f t="shared" si="103"/>
        <v>0.00322482857414297</v>
      </c>
      <c r="Z403" s="10"/>
      <c r="AA403" s="10"/>
      <c r="AB403" s="10"/>
      <c r="AC403" s="58">
        <f t="shared" si="96"/>
        <v>208.832</v>
      </c>
      <c r="AD403" s="10">
        <f t="shared" si="104"/>
        <v>6.5</v>
      </c>
      <c r="AE403" s="58">
        <f t="shared" si="97"/>
        <v>0</v>
      </c>
      <c r="AF403" s="58">
        <f t="shared" si="91"/>
        <v>0</v>
      </c>
      <c r="AG403" s="58">
        <f t="shared" si="92"/>
        <v>0</v>
      </c>
      <c r="AH403" s="58">
        <f t="shared" si="93"/>
        <v>0</v>
      </c>
      <c r="AI403" s="64">
        <f t="shared" si="94"/>
        <v>-51.9028338739228</v>
      </c>
      <c r="AJ403" s="65"/>
      <c r="AL403" s="58">
        <f t="shared" si="98"/>
        <v>250</v>
      </c>
      <c r="AM403" s="58">
        <f t="shared" si="99"/>
        <v>41.1679999999999</v>
      </c>
      <c r="AN403" s="58">
        <f t="shared" si="95"/>
        <v>0</v>
      </c>
      <c r="AO403" s="58">
        <f t="shared" si="90"/>
        <v>748.987818449807</v>
      </c>
      <c r="AP403" s="58">
        <f t="shared" si="100"/>
        <v>1249.2263984786</v>
      </c>
      <c r="AQ403" s="58">
        <f t="shared" si="101"/>
        <v>208.832</v>
      </c>
      <c r="AR403" s="58">
        <f t="shared" si="102"/>
        <v>0</v>
      </c>
    </row>
    <row r="404" spans="1:44">
      <c r="A404" s="35" t="s">
        <v>679</v>
      </c>
      <c r="B404" s="93">
        <v>11.65</v>
      </c>
      <c r="C404" s="58">
        <v>641.025641025641</v>
      </c>
      <c r="D404" s="58">
        <v>419.973115773116</v>
      </c>
      <c r="E404" s="58">
        <v>5.13065210285847</v>
      </c>
      <c r="F404" s="58">
        <v>272.955359126448</v>
      </c>
      <c r="G404" s="58">
        <v>51.9028338739228</v>
      </c>
      <c r="H404" s="58">
        <v>218.842</v>
      </c>
      <c r="I404" s="58">
        <v>218.842</v>
      </c>
      <c r="J404" s="108">
        <v>3334.92386685859</v>
      </c>
      <c r="K404" s="109">
        <v>0.550356406108324</v>
      </c>
      <c r="L404" s="109">
        <v>7.9941453592054</v>
      </c>
      <c r="M404" s="109">
        <v>8</v>
      </c>
      <c r="N404" s="110">
        <v>0.0912392367373115</v>
      </c>
      <c r="O404" s="10">
        <v>22.5</v>
      </c>
      <c r="P404" s="10">
        <v>1.9</v>
      </c>
      <c r="Q404" s="113">
        <v>0.234</v>
      </c>
      <c r="R404" s="110">
        <v>0.11388273369263</v>
      </c>
      <c r="S404" s="58">
        <v>69.1565721385082</v>
      </c>
      <c r="T404" s="58">
        <v>3196.40662365099</v>
      </c>
      <c r="U404" s="58">
        <v>125.657794423667</v>
      </c>
      <c r="V404" s="58">
        <v>413.049060044198</v>
      </c>
      <c r="W404" s="58">
        <v>31.158</v>
      </c>
      <c r="X404" s="10"/>
      <c r="Y404" s="109">
        <f t="shared" si="103"/>
        <v>0.00585464079459452</v>
      </c>
      <c r="Z404" s="10"/>
      <c r="AA404" s="10"/>
      <c r="AB404" s="10"/>
      <c r="AC404" s="58">
        <f t="shared" si="96"/>
        <v>218.842</v>
      </c>
      <c r="AD404" s="10">
        <f t="shared" si="104"/>
        <v>6.5</v>
      </c>
      <c r="AE404" s="58">
        <f t="shared" si="97"/>
        <v>0</v>
      </c>
      <c r="AF404" s="58">
        <f t="shared" si="91"/>
        <v>0</v>
      </c>
      <c r="AG404" s="58">
        <f t="shared" si="92"/>
        <v>0</v>
      </c>
      <c r="AH404" s="58">
        <f t="shared" si="93"/>
        <v>0</v>
      </c>
      <c r="AI404" s="64">
        <f t="shared" si="94"/>
        <v>-51.9028338739228</v>
      </c>
      <c r="AJ404" s="65"/>
      <c r="AL404" s="58">
        <f t="shared" si="98"/>
        <v>250</v>
      </c>
      <c r="AM404" s="58">
        <f t="shared" si="99"/>
        <v>31.158</v>
      </c>
      <c r="AN404" s="58">
        <f t="shared" si="95"/>
        <v>0</v>
      </c>
      <c r="AO404" s="58">
        <f t="shared" si="90"/>
        <v>749.916579357558</v>
      </c>
      <c r="AP404" s="58">
        <f t="shared" si="100"/>
        <v>1250.15515938635</v>
      </c>
      <c r="AQ404" s="58">
        <f t="shared" si="101"/>
        <v>218.842</v>
      </c>
      <c r="AR404" s="58">
        <f t="shared" si="102"/>
        <v>0</v>
      </c>
    </row>
    <row r="405" spans="1:44">
      <c r="A405" s="35" t="s">
        <v>680</v>
      </c>
      <c r="B405" s="93">
        <v>11.24</v>
      </c>
      <c r="C405" s="58">
        <v>641.025641025641</v>
      </c>
      <c r="D405" s="58">
        <v>406.460994560994</v>
      </c>
      <c r="E405" s="58">
        <v>5.13065210285847</v>
      </c>
      <c r="F405" s="58">
        <v>286.467480338569</v>
      </c>
      <c r="G405" s="58">
        <v>51.9028338739228</v>
      </c>
      <c r="H405" s="58">
        <v>232.219</v>
      </c>
      <c r="I405" s="58">
        <v>232.219</v>
      </c>
      <c r="J405" s="108">
        <v>3334.92386685859</v>
      </c>
      <c r="K405" s="109">
        <v>0.726614665105474</v>
      </c>
      <c r="L405" s="109">
        <v>7.9941453592054</v>
      </c>
      <c r="M405" s="109">
        <v>8</v>
      </c>
      <c r="N405" s="110">
        <v>0.104274686005117</v>
      </c>
      <c r="O405" s="10">
        <v>18.3</v>
      </c>
      <c r="P405" s="10">
        <v>2.6</v>
      </c>
      <c r="Q405" s="113">
        <v>0.234</v>
      </c>
      <c r="R405" s="110">
        <v>0.11388273369263</v>
      </c>
      <c r="S405" s="58">
        <v>91.3047962130456</v>
      </c>
      <c r="T405" s="58">
        <v>2569.02874978579</v>
      </c>
      <c r="U405" s="58">
        <v>125.657794423667</v>
      </c>
      <c r="V405" s="58">
        <v>413.049060044198</v>
      </c>
      <c r="W405" s="58">
        <v>17.7809999999999</v>
      </c>
      <c r="X405" s="10"/>
      <c r="Y405" s="109">
        <f t="shared" si="103"/>
        <v>0.00585464079459452</v>
      </c>
      <c r="Z405" s="10"/>
      <c r="AA405" s="10"/>
      <c r="AB405" s="10"/>
      <c r="AC405" s="58">
        <f t="shared" si="96"/>
        <v>232.219</v>
      </c>
      <c r="AD405" s="10">
        <f t="shared" si="104"/>
        <v>6.5</v>
      </c>
      <c r="AE405" s="58">
        <f t="shared" si="97"/>
        <v>0</v>
      </c>
      <c r="AF405" s="58">
        <f t="shared" si="91"/>
        <v>0</v>
      </c>
      <c r="AG405" s="58">
        <f t="shared" si="92"/>
        <v>0</v>
      </c>
      <c r="AH405" s="58">
        <f t="shared" si="93"/>
        <v>0</v>
      </c>
      <c r="AI405" s="64">
        <f t="shared" si="94"/>
        <v>-51.9028338739228</v>
      </c>
      <c r="AJ405" s="65"/>
      <c r="AL405" s="58">
        <f t="shared" si="98"/>
        <v>250</v>
      </c>
      <c r="AM405" s="58">
        <f t="shared" si="99"/>
        <v>17.7809999999999</v>
      </c>
      <c r="AN405" s="58">
        <f t="shared" si="95"/>
        <v>0</v>
      </c>
      <c r="AO405" s="58">
        <f t="shared" si="90"/>
        <v>748.834146460771</v>
      </c>
      <c r="AP405" s="58">
        <f t="shared" si="100"/>
        <v>1249.07272648956</v>
      </c>
      <c r="AQ405" s="58">
        <f t="shared" si="101"/>
        <v>232.219</v>
      </c>
      <c r="AR405" s="58">
        <f t="shared" si="102"/>
        <v>0</v>
      </c>
    </row>
    <row r="406" spans="1:44">
      <c r="A406" s="35" t="s">
        <v>681</v>
      </c>
      <c r="B406" s="93">
        <v>10.7</v>
      </c>
      <c r="C406" s="58">
        <v>641.025641025641</v>
      </c>
      <c r="D406" s="58">
        <v>394.695337995338</v>
      </c>
      <c r="E406" s="58">
        <v>5.13065210285847</v>
      </c>
      <c r="F406" s="58">
        <v>298.233136904226</v>
      </c>
      <c r="G406" s="58">
        <v>51.9028338739228</v>
      </c>
      <c r="H406" s="58">
        <v>243.867</v>
      </c>
      <c r="I406" s="58">
        <v>243.867</v>
      </c>
      <c r="J406" s="108">
        <v>3334.92386685859</v>
      </c>
      <c r="K406" s="109">
        <v>0.877934705203746</v>
      </c>
      <c r="L406" s="109">
        <v>7.9941453592054</v>
      </c>
      <c r="M406" s="109">
        <v>8</v>
      </c>
      <c r="N406" s="110">
        <v>0.126392732623176</v>
      </c>
      <c r="O406" s="10">
        <v>15.2</v>
      </c>
      <c r="P406" s="10">
        <v>3.3</v>
      </c>
      <c r="Q406" s="113">
        <v>0.234</v>
      </c>
      <c r="R406" s="110">
        <v>0.11388273369263</v>
      </c>
      <c r="S406" s="58">
        <v>110.319338703895</v>
      </c>
      <c r="T406" s="58">
        <v>2232.88415181195</v>
      </c>
      <c r="U406" s="58">
        <v>125.657794423667</v>
      </c>
      <c r="V406" s="58">
        <v>413.049060044198</v>
      </c>
      <c r="W406" s="58">
        <v>6.133</v>
      </c>
      <c r="X406" s="10"/>
      <c r="Y406" s="109">
        <f t="shared" si="103"/>
        <v>0.00585464079459452</v>
      </c>
      <c r="Z406" s="10"/>
      <c r="AA406" s="10"/>
      <c r="AB406" s="10"/>
      <c r="AC406" s="58">
        <f t="shared" si="96"/>
        <v>243.867</v>
      </c>
      <c r="AD406" s="10">
        <f t="shared" si="104"/>
        <v>6.5</v>
      </c>
      <c r="AE406" s="58">
        <f t="shared" si="97"/>
        <v>0</v>
      </c>
      <c r="AF406" s="58">
        <f t="shared" si="91"/>
        <v>0</v>
      </c>
      <c r="AG406" s="58">
        <f t="shared" si="92"/>
        <v>0</v>
      </c>
      <c r="AH406" s="58">
        <f t="shared" si="93"/>
        <v>0</v>
      </c>
      <c r="AI406" s="64">
        <f t="shared" si="94"/>
        <v>-51.9028338739228</v>
      </c>
      <c r="AJ406" s="65"/>
      <c r="AL406" s="58">
        <f t="shared" si="98"/>
        <v>250</v>
      </c>
      <c r="AM406" s="58">
        <f t="shared" si="99"/>
        <v>6.13300000000001</v>
      </c>
      <c r="AN406" s="58">
        <f t="shared" si="95"/>
        <v>0</v>
      </c>
      <c r="AO406" s="58">
        <f t="shared" si="90"/>
        <v>746.009925728467</v>
      </c>
      <c r="AP406" s="58">
        <f t="shared" si="100"/>
        <v>1246.24850575726</v>
      </c>
      <c r="AQ406" s="58">
        <f t="shared" si="101"/>
        <v>243.867</v>
      </c>
      <c r="AR406" s="58">
        <f t="shared" si="102"/>
        <v>0</v>
      </c>
    </row>
    <row r="407" spans="1:44">
      <c r="A407" s="35" t="s">
        <v>682</v>
      </c>
      <c r="B407" s="93">
        <v>10.24</v>
      </c>
      <c r="C407" s="58">
        <v>641.025641025641</v>
      </c>
      <c r="D407" s="58">
        <v>393.16554001554</v>
      </c>
      <c r="E407" s="58">
        <v>5.13065210285847</v>
      </c>
      <c r="F407" s="58">
        <v>299.762934884024</v>
      </c>
      <c r="G407" s="58">
        <v>51.9028338739228</v>
      </c>
      <c r="H407" s="58">
        <v>245.3815</v>
      </c>
      <c r="I407" s="58">
        <v>245.3815</v>
      </c>
      <c r="J407" s="108">
        <v>3334.92386685859</v>
      </c>
      <c r="K407" s="109">
        <v>0.967493493313174</v>
      </c>
      <c r="L407" s="109">
        <v>7.9941453592054</v>
      </c>
      <c r="M407" s="109">
        <v>8</v>
      </c>
      <c r="N407" s="110">
        <v>0.145238700148244</v>
      </c>
      <c r="O407" s="10">
        <v>13.7</v>
      </c>
      <c r="P407" s="10">
        <v>3.8</v>
      </c>
      <c r="Q407" s="113">
        <v>0.234</v>
      </c>
      <c r="R407" s="110">
        <v>0.11388273369263</v>
      </c>
      <c r="S407" s="58">
        <v>121.573098488983</v>
      </c>
      <c r="T407" s="58">
        <v>2038.77423616511</v>
      </c>
      <c r="U407" s="58">
        <v>125.657794423667</v>
      </c>
      <c r="V407" s="58">
        <v>413.049060044198</v>
      </c>
      <c r="W407" s="58">
        <v>4.61850000000003</v>
      </c>
      <c r="X407" s="10"/>
      <c r="Y407" s="109">
        <f t="shared" si="103"/>
        <v>0.00585464079459452</v>
      </c>
      <c r="Z407" s="10"/>
      <c r="AA407" s="10"/>
      <c r="AB407" s="10"/>
      <c r="AC407" s="58">
        <f t="shared" si="96"/>
        <v>245.3815</v>
      </c>
      <c r="AD407" s="10">
        <f t="shared" si="104"/>
        <v>6.5</v>
      </c>
      <c r="AE407" s="58">
        <f t="shared" si="97"/>
        <v>0</v>
      </c>
      <c r="AF407" s="58">
        <f t="shared" si="91"/>
        <v>0</v>
      </c>
      <c r="AG407" s="58">
        <f t="shared" si="92"/>
        <v>0</v>
      </c>
      <c r="AH407" s="58">
        <f t="shared" si="93"/>
        <v>0</v>
      </c>
      <c r="AI407" s="64">
        <f t="shared" si="94"/>
        <v>-51.9028338739228</v>
      </c>
      <c r="AJ407" s="65"/>
      <c r="AL407" s="58">
        <f t="shared" si="98"/>
        <v>250</v>
      </c>
      <c r="AM407" s="58">
        <f t="shared" si="99"/>
        <v>4.61850000000004</v>
      </c>
      <c r="AN407" s="58">
        <f t="shared" si="95"/>
        <v>0</v>
      </c>
      <c r="AO407" s="58">
        <f t="shared" si="90"/>
        <v>742.972651099824</v>
      </c>
      <c r="AP407" s="58">
        <f t="shared" si="100"/>
        <v>1243.21123112861</v>
      </c>
      <c r="AQ407" s="58">
        <f t="shared" si="101"/>
        <v>245.3815</v>
      </c>
      <c r="AR407" s="58">
        <f t="shared" si="102"/>
        <v>0</v>
      </c>
    </row>
    <row r="408" spans="1:44">
      <c r="A408" s="35" t="s">
        <v>683</v>
      </c>
      <c r="B408" s="93">
        <v>9.89</v>
      </c>
      <c r="C408" s="58">
        <v>641.025641025641</v>
      </c>
      <c r="D408" s="58">
        <v>395.804933954934</v>
      </c>
      <c r="E408" s="58">
        <v>5.13065210285847</v>
      </c>
      <c r="F408" s="58">
        <v>297.12354094463</v>
      </c>
      <c r="G408" s="58">
        <v>51.9028338739228</v>
      </c>
      <c r="H408" s="58">
        <v>242.7685</v>
      </c>
      <c r="I408" s="58">
        <v>242.7685</v>
      </c>
      <c r="J408" s="108">
        <v>3334.92386685859</v>
      </c>
      <c r="K408" s="109">
        <v>1.00819525237346</v>
      </c>
      <c r="L408" s="109">
        <v>7.9941453592054</v>
      </c>
      <c r="M408" s="109">
        <v>8</v>
      </c>
      <c r="N408" s="110">
        <v>0.159964102709837</v>
      </c>
      <c r="O408" s="10">
        <v>12.8</v>
      </c>
      <c r="P408" s="10">
        <v>4.1</v>
      </c>
      <c r="Q408" s="113">
        <v>0.234</v>
      </c>
      <c r="R408" s="110">
        <v>0.11388273369263</v>
      </c>
      <c r="S408" s="58">
        <v>126.687591761661</v>
      </c>
      <c r="T408" s="58">
        <v>1935.63318759775</v>
      </c>
      <c r="U408" s="58">
        <v>125.657794423667</v>
      </c>
      <c r="V408" s="58">
        <v>413.049060044198</v>
      </c>
      <c r="W408" s="58">
        <v>7.23149999999994</v>
      </c>
      <c r="X408" s="10"/>
      <c r="Y408" s="109">
        <f t="shared" si="103"/>
        <v>0.00585464079459452</v>
      </c>
      <c r="Z408" s="10"/>
      <c r="AA408" s="10"/>
      <c r="AB408" s="10"/>
      <c r="AC408" s="58">
        <f t="shared" si="96"/>
        <v>242.7685</v>
      </c>
      <c r="AD408" s="10">
        <f t="shared" si="104"/>
        <v>6.5</v>
      </c>
      <c r="AE408" s="58">
        <f t="shared" si="97"/>
        <v>0</v>
      </c>
      <c r="AF408" s="58">
        <f t="shared" si="91"/>
        <v>0</v>
      </c>
      <c r="AG408" s="58">
        <f t="shared" si="92"/>
        <v>0</v>
      </c>
      <c r="AH408" s="58">
        <f t="shared" si="93"/>
        <v>0</v>
      </c>
      <c r="AI408" s="64">
        <f t="shared" si="94"/>
        <v>-51.9028338739228</v>
      </c>
      <c r="AJ408" s="65"/>
      <c r="AL408" s="58">
        <f t="shared" si="98"/>
        <v>250</v>
      </c>
      <c r="AM408" s="58">
        <f t="shared" si="99"/>
        <v>7.23149999999995</v>
      </c>
      <c r="AN408" s="58">
        <f t="shared" si="95"/>
        <v>0</v>
      </c>
      <c r="AO408" s="58">
        <f t="shared" si="90"/>
        <v>740.342512844325</v>
      </c>
      <c r="AP408" s="58">
        <f t="shared" si="100"/>
        <v>1240.58109287311</v>
      </c>
      <c r="AQ408" s="58">
        <f t="shared" si="101"/>
        <v>242.7685</v>
      </c>
      <c r="AR408" s="58">
        <f t="shared" si="102"/>
        <v>0</v>
      </c>
    </row>
    <row r="409" spans="1:44">
      <c r="A409" s="35" t="s">
        <v>684</v>
      </c>
      <c r="B409" s="93">
        <v>9.25</v>
      </c>
      <c r="C409" s="58">
        <v>641.025641025641</v>
      </c>
      <c r="D409" s="58">
        <v>404.103923853924</v>
      </c>
      <c r="E409" s="58">
        <v>5.13065210285847</v>
      </c>
      <c r="F409" s="58">
        <v>288.82455104564</v>
      </c>
      <c r="G409" s="58">
        <v>51.9028338739228</v>
      </c>
      <c r="H409" s="58">
        <v>234.5525</v>
      </c>
      <c r="I409" s="58">
        <v>234.5525</v>
      </c>
      <c r="J409" s="108">
        <v>3334.92386685859</v>
      </c>
      <c r="K409" s="109">
        <v>1.05794737203114</v>
      </c>
      <c r="L409" s="109">
        <v>7.9941453592054</v>
      </c>
      <c r="M409" s="109">
        <v>8</v>
      </c>
      <c r="N409" s="110">
        <v>0.192657666896575</v>
      </c>
      <c r="O409" s="10">
        <v>11.2</v>
      </c>
      <c r="P409" s="10">
        <v>4.6</v>
      </c>
      <c r="Q409" s="113">
        <v>0.234</v>
      </c>
      <c r="R409" s="110">
        <v>0.11388273369263</v>
      </c>
      <c r="S409" s="58">
        <v>132.939333385748</v>
      </c>
      <c r="T409" s="58">
        <v>1782.17921767552</v>
      </c>
      <c r="U409" s="58">
        <v>125.657794423667</v>
      </c>
      <c r="V409" s="58">
        <v>413.049060044198</v>
      </c>
      <c r="W409" s="58">
        <v>15.4475</v>
      </c>
      <c r="X409" s="10"/>
      <c r="Y409" s="109">
        <f t="shared" si="103"/>
        <v>0.00585464079459452</v>
      </c>
      <c r="Z409" s="10"/>
      <c r="AA409" s="10"/>
      <c r="AB409" s="10"/>
      <c r="AC409" s="58">
        <f t="shared" si="96"/>
        <v>234.5525</v>
      </c>
      <c r="AD409" s="10">
        <f t="shared" si="104"/>
        <v>6.5</v>
      </c>
      <c r="AE409" s="58">
        <f t="shared" si="97"/>
        <v>0</v>
      </c>
      <c r="AF409" s="58">
        <f t="shared" si="91"/>
        <v>0</v>
      </c>
      <c r="AG409" s="58">
        <f t="shared" si="92"/>
        <v>0</v>
      </c>
      <c r="AH409" s="58">
        <f t="shared" si="93"/>
        <v>0</v>
      </c>
      <c r="AI409" s="64">
        <f t="shared" si="94"/>
        <v>-51.9028338739228</v>
      </c>
      <c r="AJ409" s="65"/>
      <c r="AL409" s="58">
        <f t="shared" si="98"/>
        <v>250</v>
      </c>
      <c r="AM409" s="58">
        <f t="shared" si="99"/>
        <v>15.4475</v>
      </c>
      <c r="AN409" s="58">
        <f t="shared" si="95"/>
        <v>0</v>
      </c>
      <c r="AO409" s="58">
        <f t="shared" si="90"/>
        <v>738.957925280104</v>
      </c>
      <c r="AP409" s="58">
        <f t="shared" si="100"/>
        <v>1239.19650530889</v>
      </c>
      <c r="AQ409" s="58">
        <f t="shared" si="101"/>
        <v>234.5525</v>
      </c>
      <c r="AR409" s="58">
        <f t="shared" si="102"/>
        <v>0</v>
      </c>
    </row>
    <row r="410" spans="1:44">
      <c r="A410" s="35" t="s">
        <v>685</v>
      </c>
      <c r="B410" s="93">
        <v>8.51</v>
      </c>
      <c r="C410" s="58">
        <v>600.956614096543</v>
      </c>
      <c r="D410" s="58">
        <v>377.199038338968</v>
      </c>
      <c r="E410" s="58">
        <v>5.13065210285847</v>
      </c>
      <c r="F410" s="58">
        <v>275.660409631499</v>
      </c>
      <c r="G410" s="58">
        <v>51.9028338739228</v>
      </c>
      <c r="H410" s="58">
        <v>221.52</v>
      </c>
      <c r="I410" s="58">
        <v>221.52</v>
      </c>
      <c r="J410" s="108">
        <v>3334.92386685859</v>
      </c>
      <c r="K410" s="109">
        <v>1.10026526691238</v>
      </c>
      <c r="L410" s="109">
        <v>7.9941453592054</v>
      </c>
      <c r="M410" s="109">
        <v>8</v>
      </c>
      <c r="N410" s="110">
        <v>0.237961524607433</v>
      </c>
      <c r="O410" s="10">
        <v>9.4</v>
      </c>
      <c r="P410" s="10">
        <v>5.2</v>
      </c>
      <c r="Q410" s="113">
        <v>0.234</v>
      </c>
      <c r="R410" s="110">
        <v>0.11388273369263</v>
      </c>
      <c r="S410" s="58">
        <v>138.256906721178</v>
      </c>
      <c r="T410" s="58">
        <v>1618.41879052616</v>
      </c>
      <c r="U410" s="58">
        <v>125.657794423667</v>
      </c>
      <c r="V410" s="58">
        <v>413.049060044198</v>
      </c>
      <c r="W410" s="58">
        <v>28.48</v>
      </c>
      <c r="X410" s="10"/>
      <c r="Y410" s="109">
        <f t="shared" si="103"/>
        <v>0.00585464079459452</v>
      </c>
      <c r="Z410" s="10"/>
      <c r="AA410" s="10"/>
      <c r="AB410" s="10"/>
      <c r="AC410" s="58">
        <f t="shared" si="96"/>
        <v>221.52</v>
      </c>
      <c r="AD410" s="10">
        <f t="shared" si="104"/>
        <v>6.5</v>
      </c>
      <c r="AE410" s="58">
        <f t="shared" si="97"/>
        <v>0</v>
      </c>
      <c r="AF410" s="58">
        <f t="shared" si="91"/>
        <v>0</v>
      </c>
      <c r="AG410" s="58">
        <f t="shared" si="92"/>
        <v>0</v>
      </c>
      <c r="AH410" s="58">
        <f t="shared" si="93"/>
        <v>0</v>
      </c>
      <c r="AI410" s="64">
        <f t="shared" si="94"/>
        <v>-51.9028338739228</v>
      </c>
      <c r="AJ410" s="65"/>
      <c r="AL410" s="58">
        <f t="shared" si="98"/>
        <v>250</v>
      </c>
      <c r="AM410" s="58">
        <f t="shared" si="99"/>
        <v>28.48</v>
      </c>
      <c r="AN410" s="58">
        <f t="shared" si="95"/>
        <v>0</v>
      </c>
      <c r="AO410" s="58">
        <f t="shared" si="90"/>
        <v>739.535135653703</v>
      </c>
      <c r="AP410" s="58">
        <f t="shared" si="100"/>
        <v>1239.77371568249</v>
      </c>
      <c r="AQ410" s="58">
        <f t="shared" si="101"/>
        <v>221.52</v>
      </c>
      <c r="AR410" s="58">
        <f t="shared" si="102"/>
        <v>0</v>
      </c>
    </row>
    <row r="411" spans="1:44">
      <c r="A411" s="35" t="s">
        <v>686</v>
      </c>
      <c r="B411" s="93">
        <v>8.14</v>
      </c>
      <c r="C411" s="58">
        <v>522.492103263835</v>
      </c>
      <c r="D411" s="58">
        <v>311.905234576966</v>
      </c>
      <c r="E411" s="58">
        <v>5.13065210285847</v>
      </c>
      <c r="F411" s="58">
        <v>262.489702560791</v>
      </c>
      <c r="G411" s="58">
        <v>51.9028338739228</v>
      </c>
      <c r="H411" s="58">
        <v>208.481</v>
      </c>
      <c r="I411" s="58">
        <v>208.481</v>
      </c>
      <c r="J411" s="108">
        <v>3334.92386685859</v>
      </c>
      <c r="K411" s="109">
        <v>1.11314462622406</v>
      </c>
      <c r="L411" s="109">
        <v>7.9941453592054</v>
      </c>
      <c r="M411" s="109">
        <v>8</v>
      </c>
      <c r="N411" s="110">
        <v>0.260269130664355</v>
      </c>
      <c r="O411" s="10">
        <v>8.6</v>
      </c>
      <c r="P411" s="10">
        <v>5.5</v>
      </c>
      <c r="Q411" s="113">
        <v>0.234</v>
      </c>
      <c r="R411" s="110">
        <v>0.11388273369263</v>
      </c>
      <c r="S411" s="58">
        <v>139.875298605874</v>
      </c>
      <c r="T411" s="58">
        <v>1505.5329338759</v>
      </c>
      <c r="U411" s="58">
        <v>125.657794423667</v>
      </c>
      <c r="V411" s="58">
        <v>413.049060044198</v>
      </c>
      <c r="W411" s="58">
        <v>41.519</v>
      </c>
      <c r="X411" s="10"/>
      <c r="Y411" s="109">
        <f t="shared" si="103"/>
        <v>0.00585464079459452</v>
      </c>
      <c r="Z411" s="10"/>
      <c r="AA411" s="10"/>
      <c r="AB411" s="10"/>
      <c r="AC411" s="58">
        <f t="shared" si="96"/>
        <v>208.481</v>
      </c>
      <c r="AD411" s="10">
        <f t="shared" si="104"/>
        <v>6.5</v>
      </c>
      <c r="AE411" s="58">
        <f t="shared" si="97"/>
        <v>0</v>
      </c>
      <c r="AF411" s="58">
        <f t="shared" si="91"/>
        <v>0</v>
      </c>
      <c r="AG411" s="58">
        <f t="shared" si="92"/>
        <v>0</v>
      </c>
      <c r="AH411" s="58">
        <f t="shared" si="93"/>
        <v>0</v>
      </c>
      <c r="AI411" s="64">
        <f t="shared" si="94"/>
        <v>-51.9028338739228</v>
      </c>
      <c r="AJ411" s="65"/>
      <c r="AL411" s="58">
        <f t="shared" si="98"/>
        <v>250</v>
      </c>
      <c r="AM411" s="58">
        <f t="shared" si="99"/>
        <v>41.519</v>
      </c>
      <c r="AN411" s="58">
        <f t="shared" si="95"/>
        <v>0</v>
      </c>
      <c r="AO411" s="58">
        <f t="shared" si="90"/>
        <v>742.065309975435</v>
      </c>
      <c r="AP411" s="58">
        <f t="shared" si="100"/>
        <v>1242.30389000422</v>
      </c>
      <c r="AQ411" s="58">
        <f t="shared" si="101"/>
        <v>208.481</v>
      </c>
      <c r="AR411" s="58">
        <f t="shared" si="102"/>
        <v>0</v>
      </c>
    </row>
    <row r="412" spans="1:44">
      <c r="A412" s="35" t="s">
        <v>687</v>
      </c>
      <c r="B412" s="93">
        <v>7.88</v>
      </c>
      <c r="C412" s="58">
        <v>471.452405937212</v>
      </c>
      <c r="D412" s="58">
        <v>263.156951391757</v>
      </c>
      <c r="E412" s="58">
        <v>5.13065210285847</v>
      </c>
      <c r="F412" s="58">
        <v>260.198288419377</v>
      </c>
      <c r="G412" s="58">
        <v>51.9028338739228</v>
      </c>
      <c r="H412" s="58">
        <v>206.2125</v>
      </c>
      <c r="I412" s="58">
        <v>206.2125</v>
      </c>
      <c r="J412" s="108">
        <v>3334.92386685859</v>
      </c>
      <c r="K412" s="109">
        <v>1.15595979366561</v>
      </c>
      <c r="L412" s="109">
        <v>7.9941453592054</v>
      </c>
      <c r="M412" s="109">
        <v>8</v>
      </c>
      <c r="N412" s="110">
        <v>0.286394310737938</v>
      </c>
      <c r="O412" s="10">
        <v>7.7</v>
      </c>
      <c r="P412" s="10">
        <v>5.9</v>
      </c>
      <c r="Q412" s="113">
        <v>0.234</v>
      </c>
      <c r="R412" s="110">
        <v>0.11388273369263</v>
      </c>
      <c r="S412" s="58">
        <v>145.255358114458</v>
      </c>
      <c r="T412" s="58">
        <v>1433.99498131644</v>
      </c>
      <c r="U412" s="58">
        <v>125.657794423667</v>
      </c>
      <c r="V412" s="58">
        <v>413.049060044198</v>
      </c>
      <c r="W412" s="58">
        <v>43.7874999999999</v>
      </c>
      <c r="X412" s="10"/>
      <c r="Y412" s="109">
        <f t="shared" si="103"/>
        <v>0.00585464079459452</v>
      </c>
      <c r="Z412" s="10"/>
      <c r="AA412" s="10"/>
      <c r="AB412" s="10"/>
      <c r="AC412" s="58">
        <f t="shared" si="96"/>
        <v>206.2125</v>
      </c>
      <c r="AD412" s="10">
        <f t="shared" si="104"/>
        <v>6.5</v>
      </c>
      <c r="AE412" s="58">
        <f t="shared" si="97"/>
        <v>0</v>
      </c>
      <c r="AF412" s="58">
        <f t="shared" si="91"/>
        <v>0</v>
      </c>
      <c r="AG412" s="58">
        <f t="shared" si="92"/>
        <v>0</v>
      </c>
      <c r="AH412" s="58">
        <f t="shared" si="93"/>
        <v>0</v>
      </c>
      <c r="AI412" s="64">
        <f t="shared" si="94"/>
        <v>-51.9028338739228</v>
      </c>
      <c r="AJ412" s="65"/>
      <c r="AL412" s="58">
        <f t="shared" si="98"/>
        <v>250</v>
      </c>
      <c r="AM412" s="58">
        <f t="shared" si="99"/>
        <v>43.7874999999999</v>
      </c>
      <c r="AN412" s="58">
        <f t="shared" si="95"/>
        <v>0</v>
      </c>
      <c r="AO412" s="58">
        <f t="shared" si="90"/>
        <v>744.923108425557</v>
      </c>
      <c r="AP412" s="58">
        <f t="shared" si="100"/>
        <v>1245.16168845435</v>
      </c>
      <c r="AQ412" s="58">
        <f t="shared" si="101"/>
        <v>206.2125</v>
      </c>
      <c r="AR412" s="58">
        <f t="shared" si="102"/>
        <v>0</v>
      </c>
    </row>
    <row r="413" spans="1:44">
      <c r="A413" s="35" t="s">
        <v>688</v>
      </c>
      <c r="B413" s="93">
        <v>7.57</v>
      </c>
      <c r="C413" s="58">
        <v>414.84822276271</v>
      </c>
      <c r="D413" s="58">
        <v>208.207313671801</v>
      </c>
      <c r="E413" s="58">
        <v>5.13065210285847</v>
      </c>
      <c r="F413" s="58">
        <v>258.543742964832</v>
      </c>
      <c r="G413" s="58">
        <v>51.9028338739228</v>
      </c>
      <c r="H413" s="58">
        <v>204.5745</v>
      </c>
      <c r="I413" s="58">
        <v>204.5745</v>
      </c>
      <c r="J413" s="108">
        <v>3334.92386685859</v>
      </c>
      <c r="K413" s="109">
        <v>1.20459305006262</v>
      </c>
      <c r="L413" s="109">
        <v>7.9941453592054</v>
      </c>
      <c r="M413" s="109">
        <v>8</v>
      </c>
      <c r="N413" s="110">
        <v>0.322192770528617</v>
      </c>
      <c r="O413" s="10">
        <v>6.5</v>
      </c>
      <c r="P413" s="10">
        <v>6.4</v>
      </c>
      <c r="Q413" s="113">
        <v>0.234</v>
      </c>
      <c r="R413" s="110">
        <v>0.11388273369263</v>
      </c>
      <c r="S413" s="58">
        <v>151.366505848947</v>
      </c>
      <c r="T413" s="58">
        <v>1365.16931491516</v>
      </c>
      <c r="U413" s="58">
        <v>125.657794423667</v>
      </c>
      <c r="V413" s="58">
        <v>413.049060044198</v>
      </c>
      <c r="W413" s="58">
        <v>45.4255</v>
      </c>
      <c r="X413" s="10"/>
      <c r="Y413" s="109">
        <f t="shared" si="103"/>
        <v>0.00585464079459452</v>
      </c>
      <c r="Z413" s="10"/>
      <c r="AA413" s="10"/>
      <c r="AB413" s="10"/>
      <c r="AC413" s="58">
        <f t="shared" si="96"/>
        <v>204.5745</v>
      </c>
      <c r="AD413" s="10">
        <f t="shared" si="104"/>
        <v>6.5</v>
      </c>
      <c r="AE413" s="58">
        <f t="shared" si="97"/>
        <v>0</v>
      </c>
      <c r="AF413" s="58">
        <f t="shared" si="91"/>
        <v>0</v>
      </c>
      <c r="AG413" s="58">
        <f t="shared" si="92"/>
        <v>0</v>
      </c>
      <c r="AH413" s="58">
        <f t="shared" si="93"/>
        <v>0</v>
      </c>
      <c r="AI413" s="64">
        <f t="shared" si="94"/>
        <v>-51.9028338739228</v>
      </c>
      <c r="AJ413" s="65"/>
      <c r="AL413" s="58">
        <f t="shared" si="98"/>
        <v>250</v>
      </c>
      <c r="AM413" s="58">
        <f t="shared" si="99"/>
        <v>45.4255</v>
      </c>
      <c r="AN413" s="58">
        <f t="shared" si="95"/>
        <v>0</v>
      </c>
      <c r="AO413" s="58">
        <f t="shared" ref="AO413:AO476" si="105">MAX(0,MIN($AP$2,AO412*$AO$1+IF(AM413&gt;0,AM413*$AP$1,AM413/$AP$1)/6))</f>
        <v>748.01231788343</v>
      </c>
      <c r="AP413" s="58">
        <f t="shared" si="100"/>
        <v>1248.25089791222</v>
      </c>
      <c r="AQ413" s="58">
        <f t="shared" si="101"/>
        <v>204.5745</v>
      </c>
      <c r="AR413" s="58">
        <f t="shared" si="102"/>
        <v>0</v>
      </c>
    </row>
    <row r="414" spans="1:44">
      <c r="A414" s="35" t="s">
        <v>689</v>
      </c>
      <c r="B414" s="93">
        <v>7.24</v>
      </c>
      <c r="C414" s="58">
        <v>359.479116250848</v>
      </c>
      <c r="D414" s="58">
        <v>155.641742513474</v>
      </c>
      <c r="E414" s="58">
        <v>5.13065210285847</v>
      </c>
      <c r="F414" s="58">
        <v>255.740207611297</v>
      </c>
      <c r="G414" s="58">
        <v>51.9028338739228</v>
      </c>
      <c r="H414" s="58">
        <v>201.799</v>
      </c>
      <c r="I414" s="58">
        <v>201.799</v>
      </c>
      <c r="J414" s="108">
        <v>3334.92386685859</v>
      </c>
      <c r="K414" s="109">
        <v>1.26008866779173</v>
      </c>
      <c r="L414" s="109">
        <v>7.9941453592054</v>
      </c>
      <c r="M414" s="109">
        <v>8</v>
      </c>
      <c r="N414" s="110">
        <v>0.367542627162499</v>
      </c>
      <c r="O414" s="10">
        <v>5</v>
      </c>
      <c r="P414" s="10">
        <v>7</v>
      </c>
      <c r="Q414" s="113">
        <v>0.234</v>
      </c>
      <c r="R414" s="110">
        <v>0.11388273369263</v>
      </c>
      <c r="S414" s="58">
        <v>158.339962772966</v>
      </c>
      <c r="T414" s="58">
        <v>1287.34003827981</v>
      </c>
      <c r="U414" s="58">
        <v>125.657794423667</v>
      </c>
      <c r="V414" s="58">
        <v>413.049060044198</v>
      </c>
      <c r="W414" s="58">
        <v>48.2009999999999</v>
      </c>
      <c r="X414" s="10"/>
      <c r="Y414" s="109">
        <f t="shared" si="103"/>
        <v>0.00585464079459452</v>
      </c>
      <c r="Z414" s="10"/>
      <c r="AA414" s="10"/>
      <c r="AB414" s="10"/>
      <c r="AC414" s="58">
        <f t="shared" si="96"/>
        <v>201.799</v>
      </c>
      <c r="AD414" s="10">
        <f t="shared" si="104"/>
        <v>6.5</v>
      </c>
      <c r="AE414" s="58">
        <f t="shared" si="97"/>
        <v>0</v>
      </c>
      <c r="AF414" s="58">
        <f t="shared" si="91"/>
        <v>0</v>
      </c>
      <c r="AG414" s="58">
        <f t="shared" si="92"/>
        <v>0</v>
      </c>
      <c r="AH414" s="58">
        <f t="shared" si="93"/>
        <v>0</v>
      </c>
      <c r="AI414" s="64">
        <f t="shared" si="94"/>
        <v>-51.9028338739228</v>
      </c>
      <c r="AJ414" s="65"/>
      <c r="AL414" s="58">
        <f t="shared" si="98"/>
        <v>250</v>
      </c>
      <c r="AM414" s="58">
        <f t="shared" si="99"/>
        <v>48.2009999999999</v>
      </c>
      <c r="AN414" s="58">
        <f t="shared" si="95"/>
        <v>0</v>
      </c>
      <c r="AO414" s="58">
        <f t="shared" si="105"/>
        <v>751.502406294012</v>
      </c>
      <c r="AP414" s="58">
        <f t="shared" si="100"/>
        <v>1251.7409863228</v>
      </c>
      <c r="AQ414" s="58">
        <f t="shared" si="101"/>
        <v>201.799</v>
      </c>
      <c r="AR414" s="58">
        <f t="shared" si="102"/>
        <v>0</v>
      </c>
    </row>
    <row r="415" spans="1:44">
      <c r="A415" s="35" t="s">
        <v>690</v>
      </c>
      <c r="B415" s="93">
        <v>6.8</v>
      </c>
      <c r="C415" s="58">
        <v>293.11999347335</v>
      </c>
      <c r="D415" s="58">
        <v>98.8750439784009</v>
      </c>
      <c r="E415" s="58">
        <v>5.13065210285847</v>
      </c>
      <c r="F415" s="58">
        <v>246.147783368872</v>
      </c>
      <c r="G415" s="58">
        <v>51.9028338739228</v>
      </c>
      <c r="H415" s="58">
        <v>192.3025</v>
      </c>
      <c r="I415" s="58">
        <v>192.3025</v>
      </c>
      <c r="J415" s="108">
        <v>3334.92386685859</v>
      </c>
      <c r="K415" s="109">
        <v>1.36948863105699</v>
      </c>
      <c r="L415" s="109">
        <v>7.9941453592054</v>
      </c>
      <c r="M415" s="109">
        <v>8</v>
      </c>
      <c r="N415" s="110">
        <v>0.434181889717466</v>
      </c>
      <c r="O415" s="10">
        <v>2.8</v>
      </c>
      <c r="P415" s="10">
        <v>8.1</v>
      </c>
      <c r="Q415" s="113">
        <v>0.234</v>
      </c>
      <c r="R415" s="110">
        <v>0.11388273369263</v>
      </c>
      <c r="S415" s="58">
        <v>172.086920866909</v>
      </c>
      <c r="T415" s="58">
        <v>1128.7606781295</v>
      </c>
      <c r="U415" s="58">
        <v>125.657794423667</v>
      </c>
      <c r="V415" s="58">
        <v>413.049060044198</v>
      </c>
      <c r="W415" s="58">
        <v>57.6975</v>
      </c>
      <c r="X415" s="10"/>
      <c r="Y415" s="109">
        <f t="shared" si="103"/>
        <v>0.00585464079459452</v>
      </c>
      <c r="Z415" s="10"/>
      <c r="AA415" s="10"/>
      <c r="AB415" s="10"/>
      <c r="AC415" s="58">
        <f t="shared" si="96"/>
        <v>192.3025</v>
      </c>
      <c r="AD415" s="10">
        <f t="shared" si="104"/>
        <v>6.5</v>
      </c>
      <c r="AE415" s="58">
        <f t="shared" si="97"/>
        <v>0</v>
      </c>
      <c r="AF415" s="58">
        <f t="shared" si="91"/>
        <v>0</v>
      </c>
      <c r="AG415" s="58">
        <f t="shared" si="92"/>
        <v>0</v>
      </c>
      <c r="AH415" s="58">
        <f t="shared" si="93"/>
        <v>0</v>
      </c>
      <c r="AI415" s="64">
        <f t="shared" si="94"/>
        <v>-51.9028338739228</v>
      </c>
      <c r="AJ415" s="65"/>
      <c r="AL415" s="58">
        <f t="shared" si="98"/>
        <v>250</v>
      </c>
      <c r="AM415" s="58">
        <f t="shared" si="99"/>
        <v>57.6975</v>
      </c>
      <c r="AN415" s="58">
        <f t="shared" si="95"/>
        <v>0</v>
      </c>
      <c r="AO415" s="58">
        <f t="shared" si="105"/>
        <v>756.399519262542</v>
      </c>
      <c r="AP415" s="58">
        <f t="shared" si="100"/>
        <v>1256.63809929133</v>
      </c>
      <c r="AQ415" s="58">
        <f t="shared" si="101"/>
        <v>192.3025</v>
      </c>
      <c r="AR415" s="58">
        <f t="shared" si="102"/>
        <v>0</v>
      </c>
    </row>
    <row r="416" spans="1:44">
      <c r="A416" s="35" t="s">
        <v>691</v>
      </c>
      <c r="B416" s="93">
        <v>6.39</v>
      </c>
      <c r="C416" s="58">
        <v>238.546106190629</v>
      </c>
      <c r="D416" s="58">
        <v>49.2122678067907</v>
      </c>
      <c r="E416" s="58">
        <v>5.13065210285847</v>
      </c>
      <c r="F416" s="58">
        <v>238.546106190629</v>
      </c>
      <c r="G416" s="58">
        <v>49.2122678067907</v>
      </c>
      <c r="H416" s="58">
        <v>187.4405</v>
      </c>
      <c r="I416" s="58">
        <v>187.4405</v>
      </c>
      <c r="J416" s="108">
        <v>3334.92386685859</v>
      </c>
      <c r="K416" s="109">
        <v>1.39813153053008</v>
      </c>
      <c r="L416" s="109">
        <v>7.9941453592054</v>
      </c>
      <c r="M416" s="109">
        <v>8</v>
      </c>
      <c r="N416" s="110">
        <v>0.5173235204864</v>
      </c>
      <c r="O416" s="10">
        <v>0</v>
      </c>
      <c r="P416" s="10">
        <v>8.8</v>
      </c>
      <c r="Q416" s="113">
        <v>0.234</v>
      </c>
      <c r="R416" s="110">
        <v>0.11388273369263</v>
      </c>
      <c r="S416" s="58">
        <v>175.686124440596</v>
      </c>
      <c r="T416" s="58">
        <v>1077.68236670197</v>
      </c>
      <c r="U416" s="58">
        <v>125.657794423667</v>
      </c>
      <c r="V416" s="58">
        <v>413.049060044198</v>
      </c>
      <c r="W416" s="58">
        <v>62.5595</v>
      </c>
      <c r="X416" s="10"/>
      <c r="Y416" s="109">
        <f t="shared" si="103"/>
        <v>0.00585464079459452</v>
      </c>
      <c r="Z416" s="10"/>
      <c r="AA416" s="10"/>
      <c r="AB416" s="10"/>
      <c r="AC416" s="58">
        <f t="shared" si="96"/>
        <v>187.4405</v>
      </c>
      <c r="AD416" s="10">
        <f t="shared" si="104"/>
        <v>6.5</v>
      </c>
      <c r="AE416" s="58">
        <f t="shared" si="97"/>
        <v>0</v>
      </c>
      <c r="AF416" s="58">
        <f t="shared" si="91"/>
        <v>0</v>
      </c>
      <c r="AG416" s="58">
        <f t="shared" si="92"/>
        <v>0</v>
      </c>
      <c r="AH416" s="58">
        <f t="shared" si="93"/>
        <v>0</v>
      </c>
      <c r="AI416" s="64">
        <f t="shared" si="94"/>
        <v>-49.2122678067907</v>
      </c>
      <c r="AJ416" s="65"/>
      <c r="AL416" s="58">
        <f t="shared" si="98"/>
        <v>236.160645128723</v>
      </c>
      <c r="AM416" s="58">
        <f t="shared" si="99"/>
        <v>48.7201451287228</v>
      </c>
      <c r="AN416" s="58">
        <f t="shared" si="95"/>
        <v>0</v>
      </c>
      <c r="AO416" s="58">
        <f t="shared" si="105"/>
        <v>759.925543435538</v>
      </c>
      <c r="AP416" s="58">
        <f t="shared" si="100"/>
        <v>1260.16412346433</v>
      </c>
      <c r="AQ416" s="58">
        <f t="shared" si="101"/>
        <v>187.4405</v>
      </c>
      <c r="AR416" s="58">
        <f t="shared" si="102"/>
        <v>0</v>
      </c>
    </row>
    <row r="417" spans="1:44">
      <c r="A417" s="35" t="s">
        <v>692</v>
      </c>
      <c r="B417" s="93">
        <v>5.96</v>
      </c>
      <c r="C417" s="58">
        <v>188.363938221182</v>
      </c>
      <c r="D417" s="58">
        <v>1.13110993835371</v>
      </c>
      <c r="E417" s="58">
        <v>1.13110993835371</v>
      </c>
      <c r="F417" s="58">
        <v>188.363938221182</v>
      </c>
      <c r="G417" s="58">
        <v>1.1311099383537</v>
      </c>
      <c r="H417" s="58">
        <v>185.3605</v>
      </c>
      <c r="I417" s="58">
        <v>185.3605</v>
      </c>
      <c r="J417" s="108">
        <v>3332.82312119067</v>
      </c>
      <c r="K417" s="109">
        <v>1.30404756212195</v>
      </c>
      <c r="L417" s="109">
        <v>7.9941453592054</v>
      </c>
      <c r="M417" s="109">
        <v>7.99727111294779</v>
      </c>
      <c r="N417" s="110">
        <v>0.5173235204864</v>
      </c>
      <c r="O417" s="10">
        <v>0</v>
      </c>
      <c r="P417" s="10">
        <v>8.8</v>
      </c>
      <c r="Q417" s="113">
        <v>0.234</v>
      </c>
      <c r="R417" s="110">
        <v>0.11388273369263</v>
      </c>
      <c r="S417" s="58">
        <v>163.863740479805</v>
      </c>
      <c r="T417" s="58">
        <v>1142.61292787896</v>
      </c>
      <c r="U417" s="58">
        <v>125.657794423667</v>
      </c>
      <c r="V417" s="58">
        <v>413.049060044198</v>
      </c>
      <c r="W417" s="58">
        <v>64.6395</v>
      </c>
      <c r="X417" s="10"/>
      <c r="Y417" s="109">
        <f t="shared" si="103"/>
        <v>0.00585464079459452</v>
      </c>
      <c r="Z417" s="10"/>
      <c r="AA417" s="10"/>
      <c r="AB417" s="10"/>
      <c r="AC417" s="58">
        <f t="shared" si="96"/>
        <v>185.3605</v>
      </c>
      <c r="AD417" s="10">
        <f t="shared" si="104"/>
        <v>6.5</v>
      </c>
      <c r="AE417" s="58">
        <f t="shared" si="97"/>
        <v>0</v>
      </c>
      <c r="AF417" s="58">
        <f t="shared" si="91"/>
        <v>0</v>
      </c>
      <c r="AG417" s="58">
        <f t="shared" si="92"/>
        <v>0</v>
      </c>
      <c r="AH417" s="58">
        <f t="shared" si="93"/>
        <v>0</v>
      </c>
      <c r="AI417" s="64">
        <f t="shared" si="94"/>
        <v>-1.1311099383537</v>
      </c>
      <c r="AJ417" s="65"/>
      <c r="AL417" s="58">
        <f t="shared" si="98"/>
        <v>186.48029883897</v>
      </c>
      <c r="AM417" s="58">
        <f t="shared" si="99"/>
        <v>1.11979883897018</v>
      </c>
      <c r="AN417" s="58">
        <f t="shared" si="95"/>
        <v>0</v>
      </c>
      <c r="AO417" s="58">
        <f t="shared" si="105"/>
        <v>756.293885544206</v>
      </c>
      <c r="AP417" s="58">
        <f t="shared" si="100"/>
        <v>1256.53246557299</v>
      </c>
      <c r="AQ417" s="58">
        <f t="shared" si="101"/>
        <v>185.3605</v>
      </c>
      <c r="AR417" s="58">
        <f t="shared" si="102"/>
        <v>0</v>
      </c>
    </row>
    <row r="418" spans="1:44">
      <c r="A418" s="35" t="s">
        <v>693</v>
      </c>
      <c r="B418" s="93">
        <v>5.57</v>
      </c>
      <c r="C418" s="58">
        <v>148.694102050286</v>
      </c>
      <c r="D418" s="58">
        <v>-36.0372110810274</v>
      </c>
      <c r="E418" s="58">
        <v>-36.0372110810274</v>
      </c>
      <c r="F418" s="58">
        <v>148.694102050286</v>
      </c>
      <c r="G418" s="58">
        <v>-35.7730537787615</v>
      </c>
      <c r="H418" s="58">
        <v>182.622484270757</v>
      </c>
      <c r="I418" s="58">
        <v>182.884</v>
      </c>
      <c r="J418" s="108">
        <v>3321.42941912604</v>
      </c>
      <c r="K418" s="109">
        <v>1.21885973177641</v>
      </c>
      <c r="L418" s="109">
        <v>7.98726228375943</v>
      </c>
      <c r="M418" s="109">
        <v>7.98246532015077</v>
      </c>
      <c r="N418" s="110">
        <v>0.5173235204864</v>
      </c>
      <c r="O418" s="10">
        <v>0</v>
      </c>
      <c r="P418" s="10">
        <v>8.8</v>
      </c>
      <c r="Q418" s="113">
        <v>-0.378</v>
      </c>
      <c r="R418" s="110">
        <v>-0.1845685683984</v>
      </c>
      <c r="S418" s="58">
        <v>153.141113166529</v>
      </c>
      <c r="T418" s="58">
        <v>1204.55671252992</v>
      </c>
      <c r="U418" s="58">
        <v>125.642934272129</v>
      </c>
      <c r="V418" s="58">
        <v>-284.719980363407</v>
      </c>
      <c r="W418" s="58">
        <v>67.1159999999999</v>
      </c>
      <c r="X418" s="10"/>
      <c r="Y418" s="109">
        <f t="shared" si="103"/>
        <v>0.010008829188358</v>
      </c>
      <c r="Z418" s="10"/>
      <c r="AA418" s="10"/>
      <c r="AB418" s="10"/>
      <c r="AC418" s="58">
        <f t="shared" si="96"/>
        <v>147.207161029783</v>
      </c>
      <c r="AD418" s="10">
        <f t="shared" si="104"/>
        <v>6.5</v>
      </c>
      <c r="AE418" s="58">
        <f t="shared" si="97"/>
        <v>-35.6768389702171</v>
      </c>
      <c r="AF418" s="58">
        <f t="shared" si="91"/>
        <v>-0.261515729243229</v>
      </c>
      <c r="AG418" s="58">
        <f t="shared" si="92"/>
        <v>0</v>
      </c>
      <c r="AH418" s="58">
        <f t="shared" si="93"/>
        <v>1</v>
      </c>
      <c r="AI418" s="64">
        <f t="shared" si="94"/>
        <v>35.7730537787615</v>
      </c>
      <c r="AJ418" s="65"/>
      <c r="AL418" s="58">
        <f t="shared" si="98"/>
        <v>147.207161029783</v>
      </c>
      <c r="AM418" s="58">
        <f t="shared" si="99"/>
        <v>-35.6768389702171</v>
      </c>
      <c r="AN418" s="58">
        <f t="shared" si="95"/>
        <v>35.6768389702171</v>
      </c>
      <c r="AO418" s="58">
        <f t="shared" si="105"/>
        <v>745.905594084963</v>
      </c>
      <c r="AP418" s="58">
        <f t="shared" si="100"/>
        <v>1246.14417411375</v>
      </c>
      <c r="AQ418" s="58">
        <f t="shared" si="101"/>
        <v>182.884</v>
      </c>
      <c r="AR418" s="58">
        <f t="shared" si="102"/>
        <v>0</v>
      </c>
    </row>
    <row r="419" spans="1:44">
      <c r="A419" s="35" t="s">
        <v>694</v>
      </c>
      <c r="B419" s="93">
        <v>5.15</v>
      </c>
      <c r="C419" s="58">
        <v>111.759569445082</v>
      </c>
      <c r="D419" s="58">
        <v>-72.9126527771404</v>
      </c>
      <c r="E419" s="58">
        <v>-72.9126527771404</v>
      </c>
      <c r="F419" s="58">
        <v>111.759569445082</v>
      </c>
      <c r="G419" s="58">
        <v>-66.391903313462</v>
      </c>
      <c r="H419" s="58">
        <v>176.369958030958</v>
      </c>
      <c r="I419" s="58">
        <v>182.8255</v>
      </c>
      <c r="J419" s="108">
        <v>3302.19642124458</v>
      </c>
      <c r="K419" s="109">
        <v>1.12729874407754</v>
      </c>
      <c r="L419" s="109">
        <v>7.97962433120551</v>
      </c>
      <c r="M419" s="109">
        <v>7.95745230882662</v>
      </c>
      <c r="N419" s="110">
        <v>0.5173235204864</v>
      </c>
      <c r="O419" s="10">
        <v>0</v>
      </c>
      <c r="P419" s="10">
        <v>8.8</v>
      </c>
      <c r="Q419" s="113">
        <v>-0.675</v>
      </c>
      <c r="R419" s="110">
        <v>-0.333794219443916</v>
      </c>
      <c r="S419" s="58">
        <v>141.593668367617</v>
      </c>
      <c r="T419" s="58">
        <v>1258.18812954272</v>
      </c>
      <c r="U419" s="58">
        <v>125.604387578274</v>
      </c>
      <c r="V419" s="58">
        <v>-528.579491477461</v>
      </c>
      <c r="W419" s="58">
        <v>67.1745</v>
      </c>
      <c r="X419" s="10"/>
      <c r="Y419" s="109">
        <f t="shared" si="103"/>
        <v>0.00284098894525631</v>
      </c>
      <c r="Z419" s="10"/>
      <c r="AA419" s="10"/>
      <c r="AB419" s="10"/>
      <c r="AC419" s="58">
        <f t="shared" si="96"/>
        <v>110.641973750631</v>
      </c>
      <c r="AD419" s="10">
        <f t="shared" si="104"/>
        <v>6.5</v>
      </c>
      <c r="AE419" s="58">
        <f t="shared" si="97"/>
        <v>-72.183526249369</v>
      </c>
      <c r="AF419" s="58">
        <f t="shared" si="91"/>
        <v>-6.45554196904163</v>
      </c>
      <c r="AG419" s="58">
        <f t="shared" si="92"/>
        <v>0</v>
      </c>
      <c r="AH419" s="58">
        <f t="shared" si="93"/>
        <v>1</v>
      </c>
      <c r="AI419" s="64">
        <f t="shared" si="94"/>
        <v>66.391903313462</v>
      </c>
      <c r="AJ419" s="65"/>
      <c r="AL419" s="58">
        <f t="shared" si="98"/>
        <v>110.641973750631</v>
      </c>
      <c r="AM419" s="58">
        <f t="shared" si="99"/>
        <v>-72.183526249369</v>
      </c>
      <c r="AN419" s="58">
        <f t="shared" si="95"/>
        <v>72.1835262493691</v>
      </c>
      <c r="AO419" s="58">
        <f t="shared" si="105"/>
        <v>728.808746438729</v>
      </c>
      <c r="AP419" s="58">
        <f t="shared" si="100"/>
        <v>1229.04732646752</v>
      </c>
      <c r="AQ419" s="58">
        <f t="shared" si="101"/>
        <v>182.8255</v>
      </c>
      <c r="AR419" s="58">
        <f t="shared" si="102"/>
        <v>0</v>
      </c>
    </row>
    <row r="420" spans="1:44">
      <c r="A420" s="35" t="s">
        <v>695</v>
      </c>
      <c r="B420" s="93">
        <v>4.79</v>
      </c>
      <c r="C420" s="58">
        <v>84.5427918763608</v>
      </c>
      <c r="D420" s="58">
        <v>-108.270844487276</v>
      </c>
      <c r="E420" s="58">
        <v>-108.270844487276</v>
      </c>
      <c r="F420" s="58">
        <v>84.5427918763608</v>
      </c>
      <c r="G420" s="58">
        <v>-108.270844487276</v>
      </c>
      <c r="H420" s="58">
        <v>190.8855</v>
      </c>
      <c r="I420" s="58">
        <v>190.8855</v>
      </c>
      <c r="J420" s="108">
        <v>3272.24491036981</v>
      </c>
      <c r="K420" s="109">
        <v>1.04949389083721</v>
      </c>
      <c r="L420" s="109">
        <v>7.95943376772512</v>
      </c>
      <c r="M420" s="109">
        <v>7.91844855402661</v>
      </c>
      <c r="N420" s="110">
        <v>0.5173235204864</v>
      </c>
      <c r="O420" s="10">
        <v>0</v>
      </c>
      <c r="P420" s="10">
        <v>8.8</v>
      </c>
      <c r="Q420" s="113">
        <v>-1.0215</v>
      </c>
      <c r="R420" s="110">
        <v>-0.518362787842316</v>
      </c>
      <c r="S420" s="58">
        <v>131.695858539977</v>
      </c>
      <c r="T420" s="58">
        <v>1464.08276236801</v>
      </c>
      <c r="U420" s="58">
        <v>125.485112100005</v>
      </c>
      <c r="V420" s="58">
        <v>-868.276963345769</v>
      </c>
      <c r="W420" s="58">
        <v>59.1145</v>
      </c>
      <c r="X420" s="10"/>
      <c r="Y420" s="109">
        <f t="shared" si="103"/>
        <v>-0.00198145889849677</v>
      </c>
      <c r="Z420" s="10"/>
      <c r="AA420" s="10"/>
      <c r="AB420" s="10"/>
      <c r="AC420" s="58">
        <f t="shared" si="96"/>
        <v>83.6973639575972</v>
      </c>
      <c r="AD420" s="10">
        <f t="shared" si="104"/>
        <v>6.5</v>
      </c>
      <c r="AE420" s="58">
        <f t="shared" si="97"/>
        <v>-107.188136042403</v>
      </c>
      <c r="AF420" s="58">
        <f t="shared" si="91"/>
        <v>0</v>
      </c>
      <c r="AG420" s="58">
        <f t="shared" si="92"/>
        <v>0</v>
      </c>
      <c r="AH420" s="58">
        <f t="shared" si="93"/>
        <v>1</v>
      </c>
      <c r="AI420" s="64">
        <f t="shared" si="94"/>
        <v>108.270844487276</v>
      </c>
      <c r="AJ420" s="65"/>
      <c r="AL420" s="58">
        <f t="shared" si="98"/>
        <v>83.6973639575972</v>
      </c>
      <c r="AM420" s="58">
        <f t="shared" si="99"/>
        <v>-107.188136042403</v>
      </c>
      <c r="AN420" s="58">
        <f t="shared" si="95"/>
        <v>107.188136042403</v>
      </c>
      <c r="AO420" s="58">
        <f t="shared" si="105"/>
        <v>705.315047883868</v>
      </c>
      <c r="AP420" s="58">
        <f t="shared" si="100"/>
        <v>1205.55362791266</v>
      </c>
      <c r="AQ420" s="58">
        <f t="shared" si="101"/>
        <v>190.8855</v>
      </c>
      <c r="AR420" s="58">
        <f t="shared" si="102"/>
        <v>0</v>
      </c>
    </row>
    <row r="421" spans="1:44">
      <c r="A421" s="35" t="s">
        <v>696</v>
      </c>
      <c r="B421" s="93">
        <v>4.56</v>
      </c>
      <c r="C421" s="58">
        <v>69.1608829333211</v>
      </c>
      <c r="D421" s="58">
        <v>-127.119420096982</v>
      </c>
      <c r="E421" s="58">
        <v>-127.119420096982</v>
      </c>
      <c r="F421" s="58">
        <v>69.1608829333211</v>
      </c>
      <c r="G421" s="58">
        <v>-126.933326024785</v>
      </c>
      <c r="H421" s="58">
        <v>194.133266868525</v>
      </c>
      <c r="I421" s="58">
        <v>194.3175</v>
      </c>
      <c r="J421" s="108">
        <v>3237.53864511521</v>
      </c>
      <c r="K421" s="109">
        <v>1.00125717238159</v>
      </c>
      <c r="L421" s="109">
        <v>7.90907530014836</v>
      </c>
      <c r="M421" s="109">
        <v>7.87317455783286</v>
      </c>
      <c r="N421" s="110">
        <v>0.5173235204864</v>
      </c>
      <c r="O421" s="10">
        <v>0</v>
      </c>
      <c r="P421" s="10">
        <v>8.8</v>
      </c>
      <c r="Q421" s="113">
        <v>-1.1475</v>
      </c>
      <c r="R421" s="110">
        <v>-0.589048622548086</v>
      </c>
      <c r="S421" s="58">
        <v>125.372257816763</v>
      </c>
      <c r="T421" s="58">
        <v>1564.09569687024</v>
      </c>
      <c r="U421" s="58">
        <v>125.21484117667</v>
      </c>
      <c r="V421" s="58">
        <v>-1013.72429044325</v>
      </c>
      <c r="W421" s="58">
        <v>55.6825</v>
      </c>
      <c r="X421" s="10"/>
      <c r="Y421" s="109">
        <f t="shared" si="103"/>
        <v>0.00937325387825538</v>
      </c>
      <c r="Z421" s="10"/>
      <c r="AA421" s="10"/>
      <c r="AB421" s="10"/>
      <c r="AC421" s="58">
        <f t="shared" si="96"/>
        <v>68.4692741039879</v>
      </c>
      <c r="AD421" s="10">
        <f t="shared" si="104"/>
        <v>6.5</v>
      </c>
      <c r="AE421" s="58">
        <f t="shared" si="97"/>
        <v>-125.848225896012</v>
      </c>
      <c r="AF421" s="58">
        <f t="shared" si="91"/>
        <v>-0.184233131475224</v>
      </c>
      <c r="AG421" s="58">
        <f t="shared" si="92"/>
        <v>0</v>
      </c>
      <c r="AH421" s="58">
        <f t="shared" si="93"/>
        <v>1</v>
      </c>
      <c r="AI421" s="64">
        <f t="shared" si="94"/>
        <v>126.933326024785</v>
      </c>
      <c r="AJ421" s="65"/>
      <c r="AL421" s="58">
        <f t="shared" si="98"/>
        <v>68.4692741039879</v>
      </c>
      <c r="AM421" s="58">
        <f t="shared" si="99"/>
        <v>-125.848225896012</v>
      </c>
      <c r="AN421" s="58">
        <f t="shared" si="95"/>
        <v>125.848225896012</v>
      </c>
      <c r="AO421" s="58">
        <f t="shared" si="105"/>
        <v>678.483245626669</v>
      </c>
      <c r="AP421" s="58">
        <f t="shared" si="100"/>
        <v>1178.72182565546</v>
      </c>
      <c r="AQ421" s="58">
        <f t="shared" si="101"/>
        <v>194.3175</v>
      </c>
      <c r="AR421" s="58">
        <f t="shared" si="102"/>
        <v>0</v>
      </c>
    </row>
    <row r="422" spans="1:44">
      <c r="A422" s="35" t="s">
        <v>697</v>
      </c>
      <c r="B422" s="93">
        <v>4.33</v>
      </c>
      <c r="C422" s="58">
        <v>55.2549594888818</v>
      </c>
      <c r="D422" s="58">
        <v>-141.432414248492</v>
      </c>
      <c r="E422" s="58">
        <v>-141.432414248492</v>
      </c>
      <c r="F422" s="58">
        <v>55.2549594888818</v>
      </c>
      <c r="G422" s="58">
        <v>-141.432414248492</v>
      </c>
      <c r="H422" s="58">
        <v>194.7205</v>
      </c>
      <c r="I422" s="58">
        <v>194.7205</v>
      </c>
      <c r="J422" s="108">
        <v>3199.14978127214</v>
      </c>
      <c r="K422" s="109">
        <v>0.952715302340307</v>
      </c>
      <c r="L422" s="109">
        <v>7.8675803224704</v>
      </c>
      <c r="M422" s="109">
        <v>7.82299743068117</v>
      </c>
      <c r="N422" s="110">
        <v>0.5173235204864</v>
      </c>
      <c r="O422" s="10">
        <v>0</v>
      </c>
      <c r="P422" s="10">
        <v>8.8</v>
      </c>
      <c r="Q422" s="113">
        <v>-1.242</v>
      </c>
      <c r="R422" s="110">
        <v>-0.644026493985908</v>
      </c>
      <c r="S422" s="58">
        <v>119.048657093549</v>
      </c>
      <c r="T422" s="58">
        <v>1652.15953324711</v>
      </c>
      <c r="U422" s="58">
        <v>124.957221534189</v>
      </c>
      <c r="V422" s="58">
        <v>-1135.93903213152</v>
      </c>
      <c r="W422" s="58">
        <v>43.0990719090402</v>
      </c>
      <c r="X422" s="10"/>
      <c r="Y422" s="109">
        <f t="shared" si="103"/>
        <v>0.00559423536246584</v>
      </c>
      <c r="Z422" s="10"/>
      <c r="AA422" s="10"/>
      <c r="AB422" s="10"/>
      <c r="AC422" s="58">
        <f t="shared" si="96"/>
        <v>54.7024098939929</v>
      </c>
      <c r="AD422" s="10">
        <f t="shared" si="104"/>
        <v>6.5</v>
      </c>
      <c r="AE422" s="58">
        <f t="shared" si="97"/>
        <v>-140.018090106007</v>
      </c>
      <c r="AF422" s="58">
        <f t="shared" si="91"/>
        <v>0</v>
      </c>
      <c r="AG422" s="58">
        <f t="shared" si="92"/>
        <v>0</v>
      </c>
      <c r="AH422" s="58">
        <f t="shared" si="93"/>
        <v>1</v>
      </c>
      <c r="AI422" s="64">
        <f t="shared" si="94"/>
        <v>141.432414248492</v>
      </c>
      <c r="AJ422" s="65"/>
      <c r="AL422" s="58">
        <f t="shared" si="98"/>
        <v>54.7024098939929</v>
      </c>
      <c r="AM422" s="58">
        <f t="shared" si="99"/>
        <v>-140.018090106007</v>
      </c>
      <c r="AN422" s="58">
        <f t="shared" si="95"/>
        <v>140.018090106007</v>
      </c>
      <c r="AO422" s="58">
        <f t="shared" si="105"/>
        <v>649.161553452979</v>
      </c>
      <c r="AP422" s="58">
        <f t="shared" si="100"/>
        <v>1149.40013348177</v>
      </c>
      <c r="AQ422" s="58">
        <f t="shared" si="101"/>
        <v>194.7205</v>
      </c>
      <c r="AR422" s="58">
        <f t="shared" si="102"/>
        <v>-2.55795384873636e-13</v>
      </c>
    </row>
    <row r="423" spans="1:44">
      <c r="A423" s="35" t="s">
        <v>698</v>
      </c>
      <c r="B423" s="93">
        <v>4.12</v>
      </c>
      <c r="C423" s="58">
        <v>43.7841596173752</v>
      </c>
      <c r="D423" s="58">
        <v>-153.861799978584</v>
      </c>
      <c r="E423" s="58">
        <v>-153.861799978584</v>
      </c>
      <c r="F423" s="58">
        <v>43.7841596173752</v>
      </c>
      <c r="G423" s="58">
        <v>-153.861799978584</v>
      </c>
      <c r="H423" s="58">
        <v>195.6695</v>
      </c>
      <c r="I423" s="58">
        <v>195.6695</v>
      </c>
      <c r="J423" s="108">
        <v>3157.61245931128</v>
      </c>
      <c r="K423" s="109">
        <v>0.908706102981202</v>
      </c>
      <c r="L423" s="109">
        <v>7.82523991058512</v>
      </c>
      <c r="M423" s="109">
        <v>7.76858615716387</v>
      </c>
      <c r="N423" s="110">
        <v>0.5173235204864</v>
      </c>
      <c r="O423" s="10">
        <v>0</v>
      </c>
      <c r="P423" s="10">
        <v>8.8</v>
      </c>
      <c r="Q423" s="113">
        <v>-1.3455</v>
      </c>
      <c r="R423" s="110">
        <v>-0.706858347057703</v>
      </c>
      <c r="S423" s="58">
        <v>113.274934694093</v>
      </c>
      <c r="T423" s="58">
        <v>1744.83401936815</v>
      </c>
      <c r="U423" s="58">
        <v>124.655193051385</v>
      </c>
      <c r="V423" s="58">
        <v>-1288.48057003699</v>
      </c>
      <c r="W423" s="58">
        <v>30.9432646197238</v>
      </c>
      <c r="X423" s="10"/>
      <c r="Y423" s="109">
        <f t="shared" si="103"/>
        <v>-0.00224247990395288</v>
      </c>
      <c r="Z423" s="10"/>
      <c r="AA423" s="10"/>
      <c r="AB423" s="10"/>
      <c r="AC423" s="58">
        <f t="shared" si="96"/>
        <v>43.3463180212014</v>
      </c>
      <c r="AD423" s="10">
        <f t="shared" si="104"/>
        <v>6.5</v>
      </c>
      <c r="AE423" s="58">
        <f t="shared" si="97"/>
        <v>-152.323181978799</v>
      </c>
      <c r="AF423" s="58">
        <f t="shared" si="91"/>
        <v>0</v>
      </c>
      <c r="AG423" s="58">
        <f t="shared" si="92"/>
        <v>0</v>
      </c>
      <c r="AH423" s="58">
        <f t="shared" si="93"/>
        <v>1</v>
      </c>
      <c r="AI423" s="64">
        <f t="shared" si="94"/>
        <v>153.861799978584</v>
      </c>
      <c r="AJ423" s="65"/>
      <c r="AL423" s="58">
        <f t="shared" si="98"/>
        <v>43.3463180212014</v>
      </c>
      <c r="AM423" s="58">
        <f t="shared" si="99"/>
        <v>-152.323181978799</v>
      </c>
      <c r="AN423" s="58">
        <f t="shared" si="95"/>
        <v>152.323181978799</v>
      </c>
      <c r="AO423" s="58">
        <f t="shared" si="105"/>
        <v>617.707749022974</v>
      </c>
      <c r="AP423" s="58">
        <f t="shared" si="100"/>
        <v>1117.94632905176</v>
      </c>
      <c r="AQ423" s="58">
        <f t="shared" si="101"/>
        <v>195.6695</v>
      </c>
      <c r="AR423" s="58">
        <f t="shared" si="102"/>
        <v>0</v>
      </c>
    </row>
    <row r="424" spans="1:44">
      <c r="A424" s="35" t="s">
        <v>699</v>
      </c>
      <c r="B424" s="93">
        <v>3.79</v>
      </c>
      <c r="C424" s="58">
        <v>27.9829481080364</v>
      </c>
      <c r="D424" s="58">
        <v>-165.43472865964</v>
      </c>
      <c r="E424" s="58">
        <v>-165.43472865964</v>
      </c>
      <c r="F424" s="58">
        <v>27.9829481080364</v>
      </c>
      <c r="G424" s="58">
        <v>-160.852100652012</v>
      </c>
      <c r="H424" s="58">
        <v>186.946698272448</v>
      </c>
      <c r="I424" s="58">
        <v>191.4835</v>
      </c>
      <c r="J424" s="108">
        <v>3114.32414890221</v>
      </c>
      <c r="K424" s="109">
        <v>0.838147288174342</v>
      </c>
      <c r="L424" s="109">
        <v>7.76893437361552</v>
      </c>
      <c r="M424" s="109">
        <v>7.71174790649205</v>
      </c>
      <c r="N424" s="110">
        <v>0.5173235204864</v>
      </c>
      <c r="O424" s="10">
        <v>0</v>
      </c>
      <c r="P424" s="10">
        <v>8.8</v>
      </c>
      <c r="Q424" s="113">
        <v>-1.3545</v>
      </c>
      <c r="R424" s="110">
        <v>-0.710785337874691</v>
      </c>
      <c r="S424" s="58">
        <v>104.201942352091</v>
      </c>
      <c r="T424" s="58">
        <v>1812.20277182539</v>
      </c>
      <c r="U424" s="58">
        <v>124.324141857052</v>
      </c>
      <c r="V424" s="58">
        <v>-1293.81227370111</v>
      </c>
      <c r="W424" s="58">
        <v>24.1844426555869</v>
      </c>
      <c r="X424" s="10"/>
      <c r="Y424" s="109">
        <f t="shared" si="103"/>
        <v>-0.000348216451648398</v>
      </c>
      <c r="Z424" s="10"/>
      <c r="AA424" s="10"/>
      <c r="AB424" s="10"/>
      <c r="AC424" s="58">
        <f t="shared" si="96"/>
        <v>27.7031186269561</v>
      </c>
      <c r="AD424" s="10">
        <f t="shared" si="104"/>
        <v>6.5</v>
      </c>
      <c r="AE424" s="58">
        <f t="shared" si="97"/>
        <v>-163.780381373044</v>
      </c>
      <c r="AF424" s="58">
        <f t="shared" si="91"/>
        <v>-4.53680172755213</v>
      </c>
      <c r="AG424" s="58">
        <f t="shared" si="92"/>
        <v>0</v>
      </c>
      <c r="AH424" s="58">
        <f t="shared" si="93"/>
        <v>1</v>
      </c>
      <c r="AI424" s="64">
        <f t="shared" si="94"/>
        <v>160.852100652012</v>
      </c>
      <c r="AJ424" s="65"/>
      <c r="AL424" s="58">
        <f t="shared" si="98"/>
        <v>27.7031186269561</v>
      </c>
      <c r="AM424" s="58">
        <f t="shared" si="99"/>
        <v>-163.780381373044</v>
      </c>
      <c r="AN424" s="58">
        <f t="shared" si="95"/>
        <v>163.780381373044</v>
      </c>
      <c r="AO424" s="58">
        <f t="shared" si="105"/>
        <v>584.289510023591</v>
      </c>
      <c r="AP424" s="58">
        <f t="shared" si="100"/>
        <v>1084.52809005238</v>
      </c>
      <c r="AQ424" s="58">
        <f t="shared" si="101"/>
        <v>191.4835</v>
      </c>
      <c r="AR424" s="58">
        <f t="shared" si="102"/>
        <v>2.27373675443232e-13</v>
      </c>
    </row>
    <row r="425" spans="1:44">
      <c r="A425" s="35" t="s">
        <v>700</v>
      </c>
      <c r="B425" s="93">
        <v>3.4</v>
      </c>
      <c r="C425" s="58">
        <v>12.5474839255758</v>
      </c>
      <c r="D425" s="58">
        <v>-170.627768599677</v>
      </c>
      <c r="E425" s="58">
        <v>-170.627768599677</v>
      </c>
      <c r="F425" s="58">
        <v>12.5474839255758</v>
      </c>
      <c r="G425" s="58">
        <v>-161.097017950018</v>
      </c>
      <c r="H425" s="58">
        <v>171.908056856838</v>
      </c>
      <c r="I425" s="58">
        <v>181.3435</v>
      </c>
      <c r="J425" s="108">
        <v>3071.0158143281</v>
      </c>
      <c r="K425" s="109">
        <v>0.753889464810419</v>
      </c>
      <c r="L425" s="109">
        <v>7.71364462137729</v>
      </c>
      <c r="M425" s="109">
        <v>7.65474525295062</v>
      </c>
      <c r="N425" s="110">
        <v>0.5173235204864</v>
      </c>
      <c r="O425" s="10">
        <v>0</v>
      </c>
      <c r="P425" s="10">
        <v>8.8</v>
      </c>
      <c r="Q425" s="113">
        <v>-1.3635</v>
      </c>
      <c r="R425" s="110">
        <v>-0.714712328691678</v>
      </c>
      <c r="S425" s="58">
        <v>93.4793150388148</v>
      </c>
      <c r="T425" s="58">
        <v>1857.57139751712</v>
      </c>
      <c r="U425" s="58">
        <v>123.996049025996</v>
      </c>
      <c r="V425" s="58">
        <v>-1299.21089595559</v>
      </c>
      <c r="W425" s="58">
        <v>20.1035558241281</v>
      </c>
      <c r="X425" s="10"/>
      <c r="Y425" s="109">
        <f t="shared" si="103"/>
        <v>-0.00189671488523846</v>
      </c>
      <c r="Z425" s="10"/>
      <c r="AA425" s="10"/>
      <c r="AB425" s="10"/>
      <c r="AC425" s="58">
        <f t="shared" si="96"/>
        <v>12.42200908632</v>
      </c>
      <c r="AD425" s="10">
        <f t="shared" si="104"/>
        <v>6.5</v>
      </c>
      <c r="AE425" s="58">
        <f t="shared" si="97"/>
        <v>-168.92149091368</v>
      </c>
      <c r="AF425" s="58">
        <f t="shared" si="91"/>
        <v>-9.43544314316205</v>
      </c>
      <c r="AG425" s="58">
        <f t="shared" si="92"/>
        <v>0</v>
      </c>
      <c r="AH425" s="58">
        <f t="shared" si="93"/>
        <v>1</v>
      </c>
      <c r="AI425" s="64">
        <f t="shared" si="94"/>
        <v>161.097017950018</v>
      </c>
      <c r="AJ425" s="65"/>
      <c r="AL425" s="58">
        <f t="shared" si="98"/>
        <v>12.42200908632</v>
      </c>
      <c r="AM425" s="58">
        <f t="shared" si="99"/>
        <v>-168.92149091368</v>
      </c>
      <c r="AN425" s="58">
        <f t="shared" si="95"/>
        <v>168.92149091368</v>
      </c>
      <c r="AO425" s="58">
        <f t="shared" si="105"/>
        <v>550.086304896866</v>
      </c>
      <c r="AP425" s="58">
        <f t="shared" si="100"/>
        <v>1050.32488492565</v>
      </c>
      <c r="AQ425" s="58">
        <f t="shared" si="101"/>
        <v>181.3435</v>
      </c>
      <c r="AR425" s="58">
        <f t="shared" si="102"/>
        <v>2.55795384873636e-13</v>
      </c>
    </row>
    <row r="426" spans="1:44">
      <c r="A426" s="35" t="s">
        <v>701</v>
      </c>
      <c r="B426" s="93">
        <v>3.11</v>
      </c>
      <c r="C426" s="58">
        <v>3.14118570867687</v>
      </c>
      <c r="D426" s="58">
        <v>-164.486592069101</v>
      </c>
      <c r="E426" s="58">
        <v>-164.486592069101</v>
      </c>
      <c r="F426" s="58">
        <v>3.14118570867687</v>
      </c>
      <c r="G426" s="58">
        <v>-161.350368291863</v>
      </c>
      <c r="H426" s="58">
        <v>162.846638460535</v>
      </c>
      <c r="I426" s="58">
        <v>165.9515</v>
      </c>
      <c r="J426" s="108">
        <v>3027.68493804529</v>
      </c>
      <c r="K426" s="109">
        <v>0.691400603904474</v>
      </c>
      <c r="L426" s="109">
        <v>7.65933810816219</v>
      </c>
      <c r="M426" s="109">
        <v>7.59757262580361</v>
      </c>
      <c r="N426" s="110">
        <v>0.5173235204864</v>
      </c>
      <c r="O426" s="10">
        <v>0</v>
      </c>
      <c r="P426" s="10">
        <v>8.8</v>
      </c>
      <c r="Q426" s="113">
        <v>-1.3725</v>
      </c>
      <c r="R426" s="110">
        <v>-0.718639319508665</v>
      </c>
      <c r="S426" s="58">
        <v>85.5060793443276</v>
      </c>
      <c r="T426" s="58">
        <v>1923.74103995744</v>
      </c>
      <c r="U426" s="58">
        <v>123.670819581959</v>
      </c>
      <c r="V426" s="58">
        <v>-1304.67614621842</v>
      </c>
      <c r="W426" s="58">
        <v>20.0484704010701</v>
      </c>
      <c r="X426" s="10"/>
      <c r="Y426" s="109">
        <f t="shared" si="103"/>
        <v>-0.00459285521156616</v>
      </c>
      <c r="Z426" s="10"/>
      <c r="AA426" s="10"/>
      <c r="AB426" s="10"/>
      <c r="AC426" s="58">
        <f t="shared" si="96"/>
        <v>3.10977385159009</v>
      </c>
      <c r="AD426" s="10">
        <f t="shared" si="104"/>
        <v>6.5</v>
      </c>
      <c r="AE426" s="58">
        <f t="shared" si="97"/>
        <v>-162.84172614841</v>
      </c>
      <c r="AF426" s="58">
        <f t="shared" si="91"/>
        <v>-3.10486153946533</v>
      </c>
      <c r="AG426" s="58">
        <f t="shared" si="92"/>
        <v>0</v>
      </c>
      <c r="AH426" s="58">
        <f t="shared" si="93"/>
        <v>1</v>
      </c>
      <c r="AI426" s="64">
        <f t="shared" si="94"/>
        <v>161.350368291863</v>
      </c>
      <c r="AJ426" s="65"/>
      <c r="AL426" s="58">
        <f t="shared" si="98"/>
        <v>3.1097738515901</v>
      </c>
      <c r="AM426" s="58">
        <f t="shared" si="99"/>
        <v>-162.84172614841</v>
      </c>
      <c r="AN426" s="58">
        <f t="shared" si="95"/>
        <v>162.84172614841</v>
      </c>
      <c r="AO426" s="58">
        <f t="shared" si="105"/>
        <v>517.179998159713</v>
      </c>
      <c r="AP426" s="58">
        <f t="shared" si="100"/>
        <v>1017.4185781885</v>
      </c>
      <c r="AQ426" s="58">
        <f t="shared" si="101"/>
        <v>165.9515</v>
      </c>
      <c r="AR426" s="58">
        <f t="shared" si="102"/>
        <v>2.55795384873636e-13</v>
      </c>
    </row>
    <row r="427" spans="1:44">
      <c r="A427" s="35" t="s">
        <v>702</v>
      </c>
      <c r="B427" s="93">
        <v>2.78</v>
      </c>
      <c r="C427" s="58">
        <v>0</v>
      </c>
      <c r="D427" s="58">
        <v>-152.080303030303</v>
      </c>
      <c r="E427" s="58">
        <v>-152.080303030303</v>
      </c>
      <c r="F427" s="58">
        <v>0</v>
      </c>
      <c r="G427" s="58">
        <v>-151.616834128819</v>
      </c>
      <c r="H427" s="58">
        <v>150.100665787531</v>
      </c>
      <c r="I427" s="58">
        <v>150.5595</v>
      </c>
      <c r="J427" s="108">
        <v>2986.8919053798</v>
      </c>
      <c r="K427" s="109">
        <v>0.668474072521588</v>
      </c>
      <c r="L427" s="109">
        <v>7.59823415679747</v>
      </c>
      <c r="M427" s="109">
        <v>7.54361839836632</v>
      </c>
      <c r="N427" s="110">
        <v>0.5173235204864</v>
      </c>
      <c r="O427" s="10">
        <v>0</v>
      </c>
      <c r="P427" s="10">
        <v>8.8</v>
      </c>
      <c r="Q427" s="113">
        <v>-1.332</v>
      </c>
      <c r="R427" s="110">
        <v>-0.691150383789754</v>
      </c>
      <c r="S427" s="58">
        <v>82.4817485636601</v>
      </c>
      <c r="T427" s="58">
        <v>1838.18646875314</v>
      </c>
      <c r="U427" s="58">
        <v>123.388104272356</v>
      </c>
      <c r="V427" s="58">
        <v>-1228.77999482149</v>
      </c>
      <c r="W427" s="58">
        <v>29.8914122220412</v>
      </c>
      <c r="X427" s="10"/>
      <c r="Y427" s="109">
        <f t="shared" si="103"/>
        <v>-0.00066153099386046</v>
      </c>
      <c r="Z427" s="10"/>
      <c r="AA427" s="10"/>
      <c r="AB427" s="10"/>
      <c r="AC427" s="58">
        <f t="shared" si="96"/>
        <v>0</v>
      </c>
      <c r="AD427" s="10">
        <f t="shared" si="104"/>
        <v>6.5</v>
      </c>
      <c r="AE427" s="58">
        <f t="shared" si="97"/>
        <v>-150.5595</v>
      </c>
      <c r="AF427" s="58">
        <f t="shared" si="91"/>
        <v>-0.458834212469242</v>
      </c>
      <c r="AG427" s="58">
        <f t="shared" si="92"/>
        <v>0</v>
      </c>
      <c r="AH427" s="58">
        <f t="shared" si="93"/>
        <v>1</v>
      </c>
      <c r="AI427" s="64">
        <f t="shared" si="94"/>
        <v>151.616834128819</v>
      </c>
      <c r="AJ427" s="65"/>
      <c r="AL427" s="58">
        <f t="shared" si="98"/>
        <v>0</v>
      </c>
      <c r="AM427" s="58">
        <f t="shared" si="99"/>
        <v>-150.5595</v>
      </c>
      <c r="AN427" s="58">
        <f t="shared" si="95"/>
        <v>150.5595</v>
      </c>
      <c r="AO427" s="58">
        <f t="shared" si="105"/>
        <v>486.712709280026</v>
      </c>
      <c r="AP427" s="58">
        <f t="shared" si="100"/>
        <v>986.951289308814</v>
      </c>
      <c r="AQ427" s="58">
        <f t="shared" si="101"/>
        <v>150.5595</v>
      </c>
      <c r="AR427" s="58">
        <f t="shared" si="102"/>
        <v>0</v>
      </c>
    </row>
    <row r="428" spans="1:44">
      <c r="A428" s="35" t="s">
        <v>703</v>
      </c>
      <c r="B428" s="93">
        <v>2.65</v>
      </c>
      <c r="C428" s="58">
        <v>0</v>
      </c>
      <c r="D428" s="58">
        <v>-135.633333333333</v>
      </c>
      <c r="E428" s="58">
        <v>-135.633333333333</v>
      </c>
      <c r="F428" s="58">
        <v>0</v>
      </c>
      <c r="G428" s="58">
        <v>-133.634806646721</v>
      </c>
      <c r="H428" s="58">
        <v>132.298458580253</v>
      </c>
      <c r="I428" s="58">
        <v>134.277</v>
      </c>
      <c r="J428" s="108">
        <v>2950.7489059479</v>
      </c>
      <c r="K428" s="109">
        <v>0.669097166316905</v>
      </c>
      <c r="L428" s="109">
        <v>7.54476184275407</v>
      </c>
      <c r="M428" s="109">
        <v>7.49570752598912</v>
      </c>
      <c r="N428" s="110">
        <v>0.5173235204864</v>
      </c>
      <c r="O428" s="10">
        <v>0</v>
      </c>
      <c r="P428" s="10">
        <v>8.8</v>
      </c>
      <c r="Q428" s="113">
        <v>-1.2375</v>
      </c>
      <c r="R428" s="110">
        <v>-0.632245521534946</v>
      </c>
      <c r="S428" s="58">
        <v>82.4817485636601</v>
      </c>
      <c r="T428" s="58">
        <v>1620.17426853627</v>
      </c>
      <c r="U428" s="58">
        <v>123.273199642568</v>
      </c>
      <c r="V428" s="58">
        <v>-1084.05401201718</v>
      </c>
      <c r="W428" s="58">
        <v>43.9445175581086</v>
      </c>
      <c r="X428" s="10"/>
      <c r="Y428" s="109">
        <f t="shared" si="103"/>
        <v>-0.00114344438775404</v>
      </c>
      <c r="Z428" s="10"/>
      <c r="AA428" s="10"/>
      <c r="AB428" s="10"/>
      <c r="AC428" s="58">
        <f t="shared" si="96"/>
        <v>0</v>
      </c>
      <c r="AD428" s="10">
        <f t="shared" si="104"/>
        <v>6.5</v>
      </c>
      <c r="AE428" s="58">
        <f t="shared" si="97"/>
        <v>-134.277</v>
      </c>
      <c r="AF428" s="58">
        <f t="shared" ref="AF428:AF491" si="106">H428-I428</f>
        <v>-1.97854141974665</v>
      </c>
      <c r="AG428" s="58">
        <f t="shared" ref="AG428:AG491" si="107">IF(H428/I428&lt;$AH$2,1,0)</f>
        <v>0</v>
      </c>
      <c r="AH428" s="58">
        <f t="shared" ref="AH428:AH491" si="108">IF(AC428/I428&lt;$AH$2,1,0)</f>
        <v>1</v>
      </c>
      <c r="AI428" s="64">
        <f t="shared" ref="AI428:AI491" si="109">-G428</f>
        <v>133.634806646721</v>
      </c>
      <c r="AJ428" s="65"/>
      <c r="AL428" s="58">
        <f t="shared" si="98"/>
        <v>0</v>
      </c>
      <c r="AM428" s="58">
        <f t="shared" si="99"/>
        <v>-134.277</v>
      </c>
      <c r="AN428" s="58">
        <f t="shared" ref="AN428:AN491" si="110">IF(AM428&gt;0,0,(AO427*$AO$1-AO428)*6)*$AP$1</f>
        <v>134.277</v>
      </c>
      <c r="AO428" s="58">
        <f t="shared" si="105"/>
        <v>459.413034622514</v>
      </c>
      <c r="AP428" s="58">
        <f t="shared" si="100"/>
        <v>959.651614651303</v>
      </c>
      <c r="AQ428" s="58">
        <f t="shared" si="101"/>
        <v>134.277</v>
      </c>
      <c r="AR428" s="58">
        <f t="shared" si="102"/>
        <v>0</v>
      </c>
    </row>
    <row r="429" spans="1:44">
      <c r="A429" s="35" t="s">
        <v>704</v>
      </c>
      <c r="B429" s="93">
        <v>2.52</v>
      </c>
      <c r="C429" s="58">
        <v>0</v>
      </c>
      <c r="D429" s="58">
        <v>-124.025252525253</v>
      </c>
      <c r="E429" s="58">
        <v>-124.025252525253</v>
      </c>
      <c r="F429" s="58">
        <v>0</v>
      </c>
      <c r="G429" s="58">
        <v>-119.331540099641</v>
      </c>
      <c r="H429" s="58">
        <v>118.138224698644</v>
      </c>
      <c r="I429" s="58">
        <v>122.785</v>
      </c>
      <c r="J429" s="108">
        <v>2918.30791258798</v>
      </c>
      <c r="K429" s="109">
        <v>0.669512455160377</v>
      </c>
      <c r="L429" s="109">
        <v>7.49431648437354</v>
      </c>
      <c r="M429" s="109">
        <v>7.45261733880844</v>
      </c>
      <c r="N429" s="110">
        <v>0.5173235204864</v>
      </c>
      <c r="O429" s="10">
        <v>0</v>
      </c>
      <c r="P429" s="10">
        <v>8.8</v>
      </c>
      <c r="Q429" s="113">
        <v>-1.152</v>
      </c>
      <c r="R429" s="110">
        <v>-0.581194640914112</v>
      </c>
      <c r="S429" s="58">
        <v>82.4817485636601</v>
      </c>
      <c r="T429" s="58">
        <v>1446.76297699411</v>
      </c>
      <c r="U429" s="58">
        <v>123.196735068808</v>
      </c>
      <c r="V429" s="58">
        <v>-968.625832762466</v>
      </c>
      <c r="W429" s="58">
        <v>58.3423297386137</v>
      </c>
      <c r="X429" s="10"/>
      <c r="Y429" s="109">
        <f t="shared" si="103"/>
        <v>0.00139104161558024</v>
      </c>
      <c r="Z429" s="10"/>
      <c r="AA429" s="10"/>
      <c r="AB429" s="10"/>
      <c r="AC429" s="58">
        <f t="shared" si="96"/>
        <v>0</v>
      </c>
      <c r="AD429" s="10">
        <f t="shared" si="104"/>
        <v>6.5</v>
      </c>
      <c r="AE429" s="58">
        <f t="shared" si="97"/>
        <v>-122.785</v>
      </c>
      <c r="AF429" s="58">
        <f t="shared" si="106"/>
        <v>-4.64677530135552</v>
      </c>
      <c r="AG429" s="58">
        <f t="shared" si="107"/>
        <v>0</v>
      </c>
      <c r="AH429" s="58">
        <f t="shared" si="108"/>
        <v>1</v>
      </c>
      <c r="AI429" s="64">
        <f t="shared" si="109"/>
        <v>119.331540099641</v>
      </c>
      <c r="AJ429" s="65"/>
      <c r="AL429" s="58">
        <f t="shared" si="98"/>
        <v>0</v>
      </c>
      <c r="AM429" s="58">
        <f t="shared" si="99"/>
        <v>-122.785</v>
      </c>
      <c r="AN429" s="58">
        <f t="shared" si="110"/>
        <v>122.785</v>
      </c>
      <c r="AO429" s="58">
        <f t="shared" si="105"/>
        <v>434.378006486439</v>
      </c>
      <c r="AP429" s="58">
        <f t="shared" si="100"/>
        <v>934.616586515227</v>
      </c>
      <c r="AQ429" s="58">
        <f t="shared" si="101"/>
        <v>122.785</v>
      </c>
      <c r="AR429" s="58">
        <f t="shared" si="102"/>
        <v>0</v>
      </c>
    </row>
    <row r="430" spans="1:44">
      <c r="A430" s="35" t="s">
        <v>705</v>
      </c>
      <c r="B430" s="93">
        <v>1.84</v>
      </c>
      <c r="C430" s="58">
        <v>0</v>
      </c>
      <c r="D430" s="58">
        <v>-127.308080808081</v>
      </c>
      <c r="E430" s="58">
        <v>-127.308080808081</v>
      </c>
      <c r="F430" s="58">
        <v>0</v>
      </c>
      <c r="G430" s="58">
        <v>-132.274458003578</v>
      </c>
      <c r="H430" s="58">
        <v>130.951713423542</v>
      </c>
      <c r="I430" s="58">
        <v>126.035</v>
      </c>
      <c r="J430" s="108">
        <v>2882.57896554898</v>
      </c>
      <c r="K430" s="109">
        <v>0.671688599310024</v>
      </c>
      <c r="L430" s="109">
        <v>7.4541907926967</v>
      </c>
      <c r="M430" s="109">
        <v>7.40506383332363</v>
      </c>
      <c r="N430" s="110">
        <v>0.5173235204864</v>
      </c>
      <c r="O430" s="10">
        <v>0</v>
      </c>
      <c r="P430" s="10">
        <v>8.8</v>
      </c>
      <c r="Q430" s="113">
        <v>-1.242</v>
      </c>
      <c r="R430" s="110">
        <v>-0.632245521534946</v>
      </c>
      <c r="S430" s="58">
        <v>82.4817485636601</v>
      </c>
      <c r="T430" s="58">
        <v>1603.68154539652</v>
      </c>
      <c r="U430" s="58">
        <v>122.797600924577</v>
      </c>
      <c r="V430" s="58">
        <v>-1077.17461096673</v>
      </c>
      <c r="W430" s="58">
        <v>41.8456130736552</v>
      </c>
      <c r="X430" s="10"/>
      <c r="Y430" s="109">
        <f t="shared" si="103"/>
        <v>-0.00157345388825547</v>
      </c>
      <c r="Z430" s="10"/>
      <c r="AA430" s="10"/>
      <c r="AB430" s="10"/>
      <c r="AC430" s="58">
        <f t="shared" si="96"/>
        <v>0</v>
      </c>
      <c r="AD430" s="10">
        <f t="shared" si="104"/>
        <v>6.5</v>
      </c>
      <c r="AE430" s="58">
        <f t="shared" si="97"/>
        <v>-126.035</v>
      </c>
      <c r="AF430" s="58">
        <f t="shared" si="106"/>
        <v>4.91671342354223</v>
      </c>
      <c r="AG430" s="58">
        <f t="shared" si="107"/>
        <v>0</v>
      </c>
      <c r="AH430" s="58">
        <f t="shared" si="108"/>
        <v>1</v>
      </c>
      <c r="AI430" s="64">
        <f t="shared" si="109"/>
        <v>132.274458003578</v>
      </c>
      <c r="AJ430" s="65"/>
      <c r="AL430" s="58">
        <f t="shared" si="98"/>
        <v>0</v>
      </c>
      <c r="AM430" s="58">
        <f t="shared" si="99"/>
        <v>-126.035</v>
      </c>
      <c r="AN430" s="58">
        <f t="shared" si="110"/>
        <v>126.035</v>
      </c>
      <c r="AO430" s="58">
        <f t="shared" si="105"/>
        <v>408.866301639192</v>
      </c>
      <c r="AP430" s="58">
        <f t="shared" si="100"/>
        <v>909.10488166798</v>
      </c>
      <c r="AQ430" s="58">
        <f t="shared" si="101"/>
        <v>126.035</v>
      </c>
      <c r="AR430" s="58">
        <f t="shared" si="102"/>
        <v>0</v>
      </c>
    </row>
    <row r="431" spans="1:44">
      <c r="A431" s="35" t="s">
        <v>706</v>
      </c>
      <c r="B431" s="93">
        <v>1.83</v>
      </c>
      <c r="C431" s="58">
        <v>0</v>
      </c>
      <c r="D431" s="58">
        <v>-133.026767676768</v>
      </c>
      <c r="E431" s="58">
        <v>-133.026767676768</v>
      </c>
      <c r="F431" s="58">
        <v>0</v>
      </c>
      <c r="G431" s="58">
        <v>-134.738159974566</v>
      </c>
      <c r="H431" s="58">
        <v>133.39077837482</v>
      </c>
      <c r="I431" s="58">
        <v>131.6965</v>
      </c>
      <c r="J431" s="108">
        <v>2846.25191263128</v>
      </c>
      <c r="K431" s="109">
        <v>0.673422021227219</v>
      </c>
      <c r="L431" s="109">
        <v>7.40354696649773</v>
      </c>
      <c r="M431" s="109">
        <v>7.35660975760979</v>
      </c>
      <c r="N431" s="110">
        <v>0.5173235204864</v>
      </c>
      <c r="O431" s="10">
        <v>0</v>
      </c>
      <c r="P431" s="10">
        <v>8.8</v>
      </c>
      <c r="Q431" s="113">
        <v>-1.2645</v>
      </c>
      <c r="R431" s="110">
        <v>-0.644026493985908</v>
      </c>
      <c r="S431" s="58">
        <v>82.4817485636601</v>
      </c>
      <c r="T431" s="58">
        <v>1633.5512076417</v>
      </c>
      <c r="U431" s="58">
        <v>122.481513766581</v>
      </c>
      <c r="V431" s="58">
        <v>-1100.06935602824</v>
      </c>
      <c r="W431" s="58">
        <v>39.6728295159419</v>
      </c>
      <c r="X431" s="10"/>
      <c r="Y431" s="109">
        <f t="shared" si="103"/>
        <v>0.00151686682590313</v>
      </c>
      <c r="Z431" s="10"/>
      <c r="AA431" s="10"/>
      <c r="AB431" s="10"/>
      <c r="AC431" s="58">
        <f t="shared" si="96"/>
        <v>0</v>
      </c>
      <c r="AD431" s="10">
        <f t="shared" si="104"/>
        <v>6.5</v>
      </c>
      <c r="AE431" s="58">
        <f t="shared" si="97"/>
        <v>-131.6965</v>
      </c>
      <c r="AF431" s="58">
        <f t="shared" si="106"/>
        <v>1.69427837482047</v>
      </c>
      <c r="AG431" s="58">
        <f t="shared" si="107"/>
        <v>0</v>
      </c>
      <c r="AH431" s="58">
        <f t="shared" si="108"/>
        <v>1</v>
      </c>
      <c r="AI431" s="64">
        <f t="shared" si="109"/>
        <v>134.738159974566</v>
      </c>
      <c r="AJ431" s="65"/>
      <c r="AL431" s="58">
        <f t="shared" si="98"/>
        <v>0</v>
      </c>
      <c r="AM431" s="58">
        <f t="shared" si="99"/>
        <v>-131.6965</v>
      </c>
      <c r="AN431" s="58">
        <f t="shared" si="110"/>
        <v>131.6965</v>
      </c>
      <c r="AO431" s="58">
        <f t="shared" si="105"/>
        <v>382.433729390255</v>
      </c>
      <c r="AP431" s="58">
        <f t="shared" si="100"/>
        <v>882.672309419044</v>
      </c>
      <c r="AQ431" s="58">
        <f t="shared" si="101"/>
        <v>131.6965</v>
      </c>
      <c r="AR431" s="58">
        <f t="shared" si="102"/>
        <v>0</v>
      </c>
    </row>
    <row r="432" spans="1:44">
      <c r="A432" s="35" t="s">
        <v>707</v>
      </c>
      <c r="B432" s="93">
        <v>1.85</v>
      </c>
      <c r="C432" s="58">
        <v>0</v>
      </c>
      <c r="D432" s="58">
        <v>-135.85</v>
      </c>
      <c r="E432" s="58">
        <v>-135.85</v>
      </c>
      <c r="F432" s="58">
        <v>0</v>
      </c>
      <c r="G432" s="58">
        <v>-135.114863612836</v>
      </c>
      <c r="H432" s="58">
        <v>133.763714976708</v>
      </c>
      <c r="I432" s="58">
        <v>134.4915</v>
      </c>
      <c r="J432" s="108">
        <v>2809.86217875805</v>
      </c>
      <c r="K432" s="109">
        <v>0.674858470578648</v>
      </c>
      <c r="L432" s="109">
        <v>7.35803464542292</v>
      </c>
      <c r="M432" s="109">
        <v>7.30796502563326</v>
      </c>
      <c r="N432" s="110">
        <v>0.5173235204864</v>
      </c>
      <c r="O432" s="10">
        <v>0</v>
      </c>
      <c r="P432" s="10">
        <v>8.8</v>
      </c>
      <c r="Q432" s="113">
        <v>-1.2735</v>
      </c>
      <c r="R432" s="110">
        <v>-0.647953484802895</v>
      </c>
      <c r="S432" s="58">
        <v>82.4817485636601</v>
      </c>
      <c r="T432" s="58">
        <v>1638.11832272874</v>
      </c>
      <c r="U432" s="58">
        <v>122.220809487562</v>
      </c>
      <c r="V432" s="58">
        <v>-1105.49802590358</v>
      </c>
      <c r="W432" s="58">
        <v>39.5752261575906</v>
      </c>
      <c r="X432" s="10"/>
      <c r="Y432" s="109">
        <f t="shared" si="103"/>
        <v>-0.00142488781313244</v>
      </c>
      <c r="Z432" s="10"/>
      <c r="AA432" s="10"/>
      <c r="AB432" s="10"/>
      <c r="AC432" s="58">
        <f t="shared" si="96"/>
        <v>0</v>
      </c>
      <c r="AD432" s="10">
        <f t="shared" si="104"/>
        <v>6.5</v>
      </c>
      <c r="AE432" s="58">
        <f t="shared" si="97"/>
        <v>-134.4915</v>
      </c>
      <c r="AF432" s="58">
        <f t="shared" si="106"/>
        <v>-0.727785023291943</v>
      </c>
      <c r="AG432" s="58">
        <f t="shared" si="107"/>
        <v>0</v>
      </c>
      <c r="AH432" s="58">
        <f t="shared" si="108"/>
        <v>1</v>
      </c>
      <c r="AI432" s="64">
        <f t="shared" si="109"/>
        <v>135.114863612836</v>
      </c>
      <c r="AJ432" s="65"/>
      <c r="AL432" s="58">
        <f t="shared" si="98"/>
        <v>0</v>
      </c>
      <c r="AM432" s="58">
        <f t="shared" si="99"/>
        <v>-134.4915</v>
      </c>
      <c r="AN432" s="58">
        <f t="shared" si="110"/>
        <v>134.4915</v>
      </c>
      <c r="AO432" s="58">
        <f t="shared" si="105"/>
        <v>355.61572740997</v>
      </c>
      <c r="AP432" s="58">
        <f t="shared" si="100"/>
        <v>855.854307438759</v>
      </c>
      <c r="AQ432" s="58">
        <f t="shared" si="101"/>
        <v>134.4915</v>
      </c>
      <c r="AR432" s="58">
        <f t="shared" si="102"/>
        <v>0</v>
      </c>
    </row>
    <row r="433" spans="1:44">
      <c r="A433" s="35" t="s">
        <v>708</v>
      </c>
      <c r="B433" s="93">
        <v>2.03</v>
      </c>
      <c r="C433" s="58">
        <v>0</v>
      </c>
      <c r="D433" s="58">
        <v>-134.346464646465</v>
      </c>
      <c r="E433" s="58">
        <v>-134.346464646465</v>
      </c>
      <c r="F433" s="58">
        <v>0</v>
      </c>
      <c r="G433" s="58">
        <v>-137.572705450743</v>
      </c>
      <c r="H433" s="58">
        <v>136.196978396235</v>
      </c>
      <c r="I433" s="58">
        <v>133.003</v>
      </c>
      <c r="J433" s="108">
        <v>2772.87592820094</v>
      </c>
      <c r="K433" s="109">
        <v>0.676692102483498</v>
      </c>
      <c r="L433" s="109">
        <v>7.30701885884671</v>
      </c>
      <c r="M433" s="109">
        <v>7.25841162005248</v>
      </c>
      <c r="N433" s="110">
        <v>0.5173235204864</v>
      </c>
      <c r="O433" s="10">
        <v>0</v>
      </c>
      <c r="P433" s="10">
        <v>8.8</v>
      </c>
      <c r="Q433" s="113">
        <v>-1.296</v>
      </c>
      <c r="R433" s="110">
        <v>-0.659734457253857</v>
      </c>
      <c r="S433" s="58">
        <v>82.4817485636601</v>
      </c>
      <c r="T433" s="58">
        <v>1667.91693733994</v>
      </c>
      <c r="U433" s="58">
        <v>121.88962788386</v>
      </c>
      <c r="V433" s="58">
        <v>-1128.6662190964</v>
      </c>
      <c r="W433" s="58">
        <v>37.4262317018637</v>
      </c>
      <c r="X433" s="10"/>
      <c r="Y433" s="109">
        <f t="shared" si="103"/>
        <v>0.000946166786543579</v>
      </c>
      <c r="Z433" s="10"/>
      <c r="AA433" s="10"/>
      <c r="AB433" s="10"/>
      <c r="AC433" s="58">
        <f t="shared" si="96"/>
        <v>0</v>
      </c>
      <c r="AD433" s="10">
        <f t="shared" si="104"/>
        <v>6.5</v>
      </c>
      <c r="AE433" s="58">
        <f t="shared" si="97"/>
        <v>-133.003</v>
      </c>
      <c r="AF433" s="58">
        <f t="shared" si="106"/>
        <v>3.19397839623545</v>
      </c>
      <c r="AG433" s="58">
        <f t="shared" si="107"/>
        <v>0</v>
      </c>
      <c r="AH433" s="58">
        <f t="shared" si="108"/>
        <v>1</v>
      </c>
      <c r="AI433" s="64">
        <f t="shared" si="109"/>
        <v>137.572705450743</v>
      </c>
      <c r="AJ433" s="65"/>
      <c r="AL433" s="58">
        <f t="shared" si="98"/>
        <v>0</v>
      </c>
      <c r="AM433" s="58">
        <f t="shared" si="99"/>
        <v>-133.003</v>
      </c>
      <c r="AN433" s="58">
        <f t="shared" si="110"/>
        <v>133.003</v>
      </c>
      <c r="AO433" s="58">
        <f t="shared" si="105"/>
        <v>329.207463587735</v>
      </c>
      <c r="AP433" s="58">
        <f t="shared" si="100"/>
        <v>829.446043616524</v>
      </c>
      <c r="AQ433" s="58">
        <f t="shared" si="101"/>
        <v>133.003</v>
      </c>
      <c r="AR433" s="58">
        <f t="shared" si="102"/>
        <v>0</v>
      </c>
    </row>
    <row r="434" spans="1:44">
      <c r="A434" s="35" t="s">
        <v>709</v>
      </c>
      <c r="B434" s="93">
        <v>2.33</v>
      </c>
      <c r="C434" s="58">
        <v>0</v>
      </c>
      <c r="D434" s="58">
        <v>-132.810101010101</v>
      </c>
      <c r="E434" s="58">
        <v>-132.810101010101</v>
      </c>
      <c r="F434" s="58">
        <v>0</v>
      </c>
      <c r="G434" s="58">
        <v>-137.953413220057</v>
      </c>
      <c r="H434" s="58">
        <v>136.573879087856</v>
      </c>
      <c r="I434" s="58">
        <v>131.482</v>
      </c>
      <c r="J434" s="108">
        <v>2735.82603523967</v>
      </c>
      <c r="K434" s="109">
        <v>0.67814471732769</v>
      </c>
      <c r="L434" s="109">
        <v>7.26280451561712</v>
      </c>
      <c r="M434" s="109">
        <v>7.2086589486641</v>
      </c>
      <c r="N434" s="110">
        <v>0.5173235204864</v>
      </c>
      <c r="O434" s="10">
        <v>0</v>
      </c>
      <c r="P434" s="10">
        <v>8.8</v>
      </c>
      <c r="Q434" s="113">
        <v>-1.305</v>
      </c>
      <c r="R434" s="110">
        <v>-0.663661448070844</v>
      </c>
      <c r="S434" s="58">
        <v>82.4817485636601</v>
      </c>
      <c r="T434" s="58">
        <v>1672.53259808845</v>
      </c>
      <c r="U434" s="58">
        <v>121.628535113699</v>
      </c>
      <c r="V434" s="58">
        <v>-1134.21914595204</v>
      </c>
      <c r="W434" s="58">
        <v>33.4652861599228</v>
      </c>
      <c r="X434" s="10"/>
      <c r="Y434" s="109">
        <f t="shared" si="103"/>
        <v>-0.0043928955646324</v>
      </c>
      <c r="Z434" s="10"/>
      <c r="AA434" s="10"/>
      <c r="AB434" s="10"/>
      <c r="AC434" s="58">
        <f t="shared" si="96"/>
        <v>0</v>
      </c>
      <c r="AD434" s="10">
        <f t="shared" si="104"/>
        <v>6.5</v>
      </c>
      <c r="AE434" s="58">
        <f t="shared" si="97"/>
        <v>-131.482</v>
      </c>
      <c r="AF434" s="58">
        <f t="shared" si="106"/>
        <v>5.09187908785611</v>
      </c>
      <c r="AG434" s="58">
        <f t="shared" si="107"/>
        <v>0</v>
      </c>
      <c r="AH434" s="58">
        <f t="shared" si="108"/>
        <v>1</v>
      </c>
      <c r="AI434" s="64">
        <f t="shared" si="109"/>
        <v>137.953413220057</v>
      </c>
      <c r="AJ434" s="65"/>
      <c r="AL434" s="58">
        <f t="shared" si="98"/>
        <v>0</v>
      </c>
      <c r="AM434" s="58">
        <f t="shared" si="99"/>
        <v>-131.482</v>
      </c>
      <c r="AN434" s="58">
        <f t="shared" si="110"/>
        <v>131.482</v>
      </c>
      <c r="AO434" s="58">
        <f t="shared" si="105"/>
        <v>303.212907751278</v>
      </c>
      <c r="AP434" s="58">
        <f t="shared" si="100"/>
        <v>803.451487780067</v>
      </c>
      <c r="AQ434" s="58">
        <f t="shared" si="101"/>
        <v>131.482</v>
      </c>
      <c r="AR434" s="58">
        <f t="shared" si="102"/>
        <v>0</v>
      </c>
    </row>
    <row r="435" spans="1:44">
      <c r="A435" s="35" t="s">
        <v>710</v>
      </c>
      <c r="B435" s="93">
        <v>2.71</v>
      </c>
      <c r="C435" s="58">
        <v>0</v>
      </c>
      <c r="D435" s="58">
        <v>-125.318686868687</v>
      </c>
      <c r="E435" s="58">
        <v>-125.318686868687</v>
      </c>
      <c r="F435" s="58">
        <v>0</v>
      </c>
      <c r="G435" s="58">
        <v>-126.367090597817</v>
      </c>
      <c r="H435" s="58">
        <v>125.103419691839</v>
      </c>
      <c r="I435" s="58">
        <v>124.0655</v>
      </c>
      <c r="J435" s="108">
        <v>2701.78074740175</v>
      </c>
      <c r="K435" s="109">
        <v>0.678906497946456</v>
      </c>
      <c r="L435" s="109">
        <v>7.19693429123881</v>
      </c>
      <c r="M435" s="109">
        <v>7.16283907721449</v>
      </c>
      <c r="N435" s="110">
        <v>0.5173235204864</v>
      </c>
      <c r="O435" s="10">
        <v>0</v>
      </c>
      <c r="P435" s="10">
        <v>8.8</v>
      </c>
      <c r="Q435" s="113">
        <v>-1.242</v>
      </c>
      <c r="R435" s="110">
        <v>-0.624391539900971</v>
      </c>
      <c r="S435" s="58">
        <v>82.4817485636601</v>
      </c>
      <c r="T435" s="58">
        <v>1532.06124746842</v>
      </c>
      <c r="U435" s="58">
        <v>121.492059382477</v>
      </c>
      <c r="V435" s="58">
        <v>-1040.12633615826</v>
      </c>
      <c r="W435" s="58">
        <v>45.2451850293848</v>
      </c>
      <c r="X435" s="10"/>
      <c r="Y435" s="109">
        <f t="shared" si="103"/>
        <v>0.0117246574252965</v>
      </c>
      <c r="Z435" s="10"/>
      <c r="AA435" s="10"/>
      <c r="AB435" s="10"/>
      <c r="AC435" s="58">
        <f t="shared" si="96"/>
        <v>0</v>
      </c>
      <c r="AD435" s="10">
        <f t="shared" si="104"/>
        <v>6.5</v>
      </c>
      <c r="AE435" s="58">
        <f t="shared" si="97"/>
        <v>-124.0655</v>
      </c>
      <c r="AF435" s="58">
        <f t="shared" si="106"/>
        <v>1.03791969183935</v>
      </c>
      <c r="AG435" s="58">
        <f t="shared" si="107"/>
        <v>0</v>
      </c>
      <c r="AH435" s="58">
        <f t="shared" si="108"/>
        <v>1</v>
      </c>
      <c r="AI435" s="64">
        <f t="shared" si="109"/>
        <v>126.367090597817</v>
      </c>
      <c r="AJ435" s="65"/>
      <c r="AL435" s="58">
        <f t="shared" si="98"/>
        <v>0</v>
      </c>
      <c r="AM435" s="58">
        <f t="shared" si="99"/>
        <v>-124.0655</v>
      </c>
      <c r="AN435" s="58">
        <f t="shared" si="110"/>
        <v>124.0655</v>
      </c>
      <c r="AO435" s="58">
        <f t="shared" si="105"/>
        <v>278.721750619929</v>
      </c>
      <c r="AP435" s="58">
        <f t="shared" si="100"/>
        <v>778.960330648718</v>
      </c>
      <c r="AQ435" s="58">
        <f t="shared" si="101"/>
        <v>124.0655</v>
      </c>
      <c r="AR435" s="58">
        <f t="shared" si="102"/>
        <v>0</v>
      </c>
    </row>
    <row r="436" s="20" customFormat="1" spans="1:44">
      <c r="A436" s="133" t="s">
        <v>711</v>
      </c>
      <c r="B436" s="121">
        <v>2.52</v>
      </c>
      <c r="C436" s="77">
        <v>0</v>
      </c>
      <c r="D436" s="77">
        <v>-122.410101010101</v>
      </c>
      <c r="E436" s="77">
        <v>-122.410101010101</v>
      </c>
      <c r="F436" s="77">
        <v>0</v>
      </c>
      <c r="G436" s="77">
        <v>-124.737932978446</v>
      </c>
      <c r="H436" s="77">
        <v>123.490553648661</v>
      </c>
      <c r="I436" s="77">
        <v>121.186</v>
      </c>
      <c r="J436" s="123">
        <v>2668.18396029637</v>
      </c>
      <c r="K436" s="124">
        <v>0.679996002846509</v>
      </c>
      <c r="L436" s="124">
        <v>7.1548491450975</v>
      </c>
      <c r="M436" s="124">
        <v>7.11752583325635</v>
      </c>
      <c r="N436" s="125">
        <v>0.5173235204864</v>
      </c>
      <c r="O436" s="126">
        <v>0</v>
      </c>
      <c r="P436" s="126">
        <v>8.8</v>
      </c>
      <c r="Q436" s="131">
        <v>-1.2375</v>
      </c>
      <c r="R436" s="125">
        <v>-0.620464549083984</v>
      </c>
      <c r="S436" s="77">
        <v>82.4817485636601</v>
      </c>
      <c r="T436" s="77">
        <v>1512.3095127181</v>
      </c>
      <c r="U436" s="77">
        <v>121.29740207058</v>
      </c>
      <c r="V436" s="77">
        <v>-1028.36442371506</v>
      </c>
      <c r="W436" s="77">
        <v>47.175585703497</v>
      </c>
      <c r="X436" s="126"/>
      <c r="Y436" s="124">
        <f t="shared" si="103"/>
        <v>0.0079899321169945</v>
      </c>
      <c r="Z436" s="126"/>
      <c r="AA436" s="126"/>
      <c r="AB436" s="126"/>
      <c r="AC436" s="58">
        <f t="shared" si="96"/>
        <v>0</v>
      </c>
      <c r="AD436" s="126">
        <f t="shared" si="104"/>
        <v>6.5</v>
      </c>
      <c r="AE436" s="58">
        <f t="shared" si="97"/>
        <v>-121.186</v>
      </c>
      <c r="AF436" s="77">
        <f t="shared" si="106"/>
        <v>2.30455364866133</v>
      </c>
      <c r="AG436" s="77">
        <f t="shared" si="107"/>
        <v>0</v>
      </c>
      <c r="AH436" s="77">
        <f t="shared" si="108"/>
        <v>1</v>
      </c>
      <c r="AI436" s="79">
        <f t="shared" si="109"/>
        <v>124.737932978446</v>
      </c>
      <c r="AJ436" s="65" t="s">
        <v>712</v>
      </c>
      <c r="AL436" s="58">
        <f t="shared" si="98"/>
        <v>0</v>
      </c>
      <c r="AM436" s="58">
        <f t="shared" si="99"/>
        <v>-121.186</v>
      </c>
      <c r="AN436" s="58">
        <f t="shared" si="110"/>
        <v>121.186</v>
      </c>
      <c r="AO436" s="58">
        <f t="shared" si="105"/>
        <v>254.886290014978</v>
      </c>
      <c r="AP436" s="58">
        <f t="shared" si="100"/>
        <v>755.124870043766</v>
      </c>
      <c r="AQ436" s="58">
        <f t="shared" si="101"/>
        <v>121.186</v>
      </c>
      <c r="AR436" s="58">
        <f t="shared" si="102"/>
        <v>0</v>
      </c>
    </row>
    <row r="437" spans="1:44">
      <c r="A437" s="35" t="s">
        <v>713</v>
      </c>
      <c r="B437" s="93">
        <v>2.22</v>
      </c>
      <c r="C437" s="58">
        <v>0</v>
      </c>
      <c r="D437" s="58">
        <v>-121.950505050505</v>
      </c>
      <c r="E437" s="58">
        <v>-121.950505050505</v>
      </c>
      <c r="F437" s="58">
        <v>0</v>
      </c>
      <c r="G437" s="58">
        <v>-125.166222856001</v>
      </c>
      <c r="H437" s="58">
        <v>123.914560627441</v>
      </c>
      <c r="I437" s="58">
        <v>120.731</v>
      </c>
      <c r="J437" s="108">
        <v>2634.50748464451</v>
      </c>
      <c r="K437" s="109">
        <v>0.68129901070961</v>
      </c>
      <c r="L437" s="109">
        <v>7.11480313185266</v>
      </c>
      <c r="M437" s="109">
        <v>7.07200717414715</v>
      </c>
      <c r="N437" s="110">
        <v>0.5173235204864</v>
      </c>
      <c r="O437" s="10">
        <v>0</v>
      </c>
      <c r="P437" s="10">
        <v>8.8</v>
      </c>
      <c r="Q437" s="113">
        <v>-1.2465</v>
      </c>
      <c r="R437" s="110">
        <v>-0.624391539900971</v>
      </c>
      <c r="S437" s="58">
        <v>82.4817485636601</v>
      </c>
      <c r="T437" s="58">
        <v>1517.50205391677</v>
      </c>
      <c r="U437" s="58">
        <v>121.065416604305</v>
      </c>
      <c r="V437" s="58">
        <v>-1033.8726480833</v>
      </c>
      <c r="W437" s="58">
        <v>43.2439332697013</v>
      </c>
      <c r="X437" s="10"/>
      <c r="Y437" s="109">
        <f t="shared" si="103"/>
        <v>0.00272270140368747</v>
      </c>
      <c r="Z437" s="10"/>
      <c r="AA437" s="10"/>
      <c r="AB437" s="10"/>
      <c r="AC437" s="58">
        <f t="shared" si="96"/>
        <v>0</v>
      </c>
      <c r="AD437" s="10">
        <f t="shared" si="104"/>
        <v>6.5</v>
      </c>
      <c r="AE437" s="58">
        <f t="shared" si="97"/>
        <v>-120.731</v>
      </c>
      <c r="AF437" s="58">
        <f t="shared" si="106"/>
        <v>3.18356062744078</v>
      </c>
      <c r="AG437" s="58">
        <f t="shared" si="107"/>
        <v>0</v>
      </c>
      <c r="AH437" s="58">
        <f t="shared" si="108"/>
        <v>1</v>
      </c>
      <c r="AI437" s="64">
        <f t="shared" si="109"/>
        <v>125.166222856001</v>
      </c>
      <c r="AJ437" s="65"/>
      <c r="AL437" s="58">
        <f t="shared" si="98"/>
        <v>0</v>
      </c>
      <c r="AM437" s="58">
        <f t="shared" si="99"/>
        <v>-120.731</v>
      </c>
      <c r="AN437" s="58">
        <f t="shared" si="110"/>
        <v>120.731</v>
      </c>
      <c r="AO437" s="58">
        <f t="shared" si="105"/>
        <v>231.25426597231</v>
      </c>
      <c r="AP437" s="58">
        <f t="shared" si="100"/>
        <v>731.492846001099</v>
      </c>
      <c r="AQ437" s="58">
        <f t="shared" si="101"/>
        <v>120.731</v>
      </c>
      <c r="AR437" s="58">
        <f t="shared" si="102"/>
        <v>0</v>
      </c>
    </row>
    <row r="438" spans="1:44">
      <c r="A438" s="35" t="s">
        <v>714</v>
      </c>
      <c r="B438" s="93">
        <v>1.96</v>
      </c>
      <c r="C438" s="58">
        <v>0</v>
      </c>
      <c r="D438" s="58">
        <v>-125.870202020202</v>
      </c>
      <c r="E438" s="58">
        <v>-125.870202020202</v>
      </c>
      <c r="F438" s="58">
        <v>0</v>
      </c>
      <c r="G438" s="58">
        <v>-125.597464804065</v>
      </c>
      <c r="H438" s="58">
        <v>124.341490156024</v>
      </c>
      <c r="I438" s="58">
        <v>124.6115</v>
      </c>
      <c r="J438" s="108">
        <v>2600.75040183698</v>
      </c>
      <c r="K438" s="109">
        <v>0.68260162060433</v>
      </c>
      <c r="L438" s="109">
        <v>7.07536073418678</v>
      </c>
      <c r="M438" s="109">
        <v>7.02627987847829</v>
      </c>
      <c r="N438" s="110">
        <v>0.5173235204864</v>
      </c>
      <c r="O438" s="10">
        <v>0</v>
      </c>
      <c r="P438" s="10">
        <v>8.8</v>
      </c>
      <c r="Q438" s="113">
        <v>-1.2555</v>
      </c>
      <c r="R438" s="110">
        <v>-0.628318530717959</v>
      </c>
      <c r="S438" s="58">
        <v>82.4817485636601</v>
      </c>
      <c r="T438" s="58">
        <v>1522.73038570621</v>
      </c>
      <c r="U438" s="58">
        <v>120.834387253046</v>
      </c>
      <c r="V438" s="58">
        <v>-1039.41822902652</v>
      </c>
      <c r="W438" s="58">
        <v>43.1572885804054</v>
      </c>
      <c r="X438" s="10"/>
      <c r="Y438" s="109">
        <f t="shared" si="103"/>
        <v>-0.00335356003963039</v>
      </c>
      <c r="Z438" s="10"/>
      <c r="AA438" s="10"/>
      <c r="AB438" s="10"/>
      <c r="AC438" s="58">
        <f t="shared" si="96"/>
        <v>0</v>
      </c>
      <c r="AD438" s="10">
        <f t="shared" si="104"/>
        <v>6.5</v>
      </c>
      <c r="AE438" s="58">
        <f t="shared" si="97"/>
        <v>-124.6115</v>
      </c>
      <c r="AF438" s="58">
        <f t="shared" si="106"/>
        <v>-0.270009843975799</v>
      </c>
      <c r="AG438" s="58">
        <f t="shared" si="107"/>
        <v>0</v>
      </c>
      <c r="AH438" s="58">
        <f t="shared" si="108"/>
        <v>1</v>
      </c>
      <c r="AI438" s="64">
        <f t="shared" si="109"/>
        <v>125.597464804065</v>
      </c>
      <c r="AJ438" s="65"/>
      <c r="AL438" s="58">
        <f t="shared" si="98"/>
        <v>0</v>
      </c>
      <c r="AM438" s="58">
        <f t="shared" si="99"/>
        <v>-124.6115</v>
      </c>
      <c r="AN438" s="58">
        <f t="shared" si="110"/>
        <v>124.6115</v>
      </c>
      <c r="AO438" s="58">
        <f t="shared" si="105"/>
        <v>207.021790938745</v>
      </c>
      <c r="AP438" s="58">
        <f t="shared" si="100"/>
        <v>707.260370967534</v>
      </c>
      <c r="AQ438" s="58">
        <f t="shared" si="101"/>
        <v>124.6115</v>
      </c>
      <c r="AR438" s="58">
        <f t="shared" si="102"/>
        <v>0</v>
      </c>
    </row>
    <row r="439" spans="1:44">
      <c r="A439" s="35" t="s">
        <v>715</v>
      </c>
      <c r="B439" s="93">
        <v>1.58</v>
      </c>
      <c r="C439" s="58">
        <v>0</v>
      </c>
      <c r="D439" s="58">
        <v>-129.126767676768</v>
      </c>
      <c r="E439" s="58">
        <v>-129.126767676768</v>
      </c>
      <c r="F439" s="58">
        <v>0</v>
      </c>
      <c r="G439" s="58">
        <v>-136.23221986246</v>
      </c>
      <c r="H439" s="58">
        <v>134.869897663835</v>
      </c>
      <c r="I439" s="58">
        <v>127.8355</v>
      </c>
      <c r="J439" s="108">
        <v>2564.29626339259</v>
      </c>
      <c r="K439" s="109">
        <v>0.685789448976489</v>
      </c>
      <c r="L439" s="109">
        <v>7.02486725224097</v>
      </c>
      <c r="M439" s="109">
        <v>6.97678555808919</v>
      </c>
      <c r="N439" s="110">
        <v>0.5173235204864</v>
      </c>
      <c r="O439" s="10">
        <v>0</v>
      </c>
      <c r="P439" s="10">
        <v>8.8</v>
      </c>
      <c r="Q439" s="113">
        <v>-1.332</v>
      </c>
      <c r="R439" s="110">
        <v>-0.671515429704818</v>
      </c>
      <c r="S439" s="58">
        <v>82.4817485636601</v>
      </c>
      <c r="T439" s="58">
        <v>1651.66503177748</v>
      </c>
      <c r="U439" s="58">
        <v>120.272699859644</v>
      </c>
      <c r="V439" s="58">
        <v>-1132.69445203641</v>
      </c>
      <c r="W439" s="58">
        <v>32.9765281866622</v>
      </c>
      <c r="X439" s="10"/>
      <c r="Y439" s="109">
        <f t="shared" si="103"/>
        <v>0.00141262623731642</v>
      </c>
      <c r="Z439" s="10"/>
      <c r="AA439" s="10"/>
      <c r="AB439" s="10"/>
      <c r="AC439" s="58">
        <f t="shared" si="96"/>
        <v>0</v>
      </c>
      <c r="AD439" s="10">
        <f t="shared" si="104"/>
        <v>6.5</v>
      </c>
      <c r="AE439" s="58">
        <f t="shared" si="97"/>
        <v>-127.8355</v>
      </c>
      <c r="AF439" s="58">
        <f t="shared" si="106"/>
        <v>7.03439766383505</v>
      </c>
      <c r="AG439" s="58">
        <f t="shared" si="107"/>
        <v>0</v>
      </c>
      <c r="AH439" s="58">
        <f t="shared" si="108"/>
        <v>1</v>
      </c>
      <c r="AI439" s="64">
        <f t="shared" si="109"/>
        <v>136.23221986246</v>
      </c>
      <c r="AJ439" s="65"/>
      <c r="AL439" s="58">
        <f t="shared" si="98"/>
        <v>0</v>
      </c>
      <c r="AM439" s="58">
        <f t="shared" si="99"/>
        <v>-127.8355</v>
      </c>
      <c r="AN439" s="58">
        <f t="shared" si="110"/>
        <v>127.8355</v>
      </c>
      <c r="AO439" s="58">
        <f t="shared" si="105"/>
        <v>182.313441243311</v>
      </c>
      <c r="AP439" s="58">
        <f t="shared" si="100"/>
        <v>682.552021272099</v>
      </c>
      <c r="AQ439" s="58">
        <f t="shared" si="101"/>
        <v>127.8355</v>
      </c>
      <c r="AR439" s="58">
        <f t="shared" si="102"/>
        <v>0</v>
      </c>
    </row>
    <row r="440" spans="1:44">
      <c r="A440" s="35" t="s">
        <v>716</v>
      </c>
      <c r="B440" s="93">
        <v>1.34</v>
      </c>
      <c r="C440" s="58">
        <v>0</v>
      </c>
      <c r="D440" s="58">
        <v>-129.074242424242</v>
      </c>
      <c r="E440" s="58">
        <v>-129.074242424242</v>
      </c>
      <c r="F440" s="58">
        <v>0</v>
      </c>
      <c r="G440" s="58">
        <v>-138.692197015185</v>
      </c>
      <c r="H440" s="58">
        <v>137.305275045033</v>
      </c>
      <c r="I440" s="58">
        <v>127.7835</v>
      </c>
      <c r="J440" s="108">
        <v>2527.2432828324</v>
      </c>
      <c r="K440" s="109">
        <v>0.687711682354014</v>
      </c>
      <c r="L440" s="109">
        <v>6.97912155067129</v>
      </c>
      <c r="M440" s="109">
        <v>6.92635559349597</v>
      </c>
      <c r="N440" s="110">
        <v>0.5173235204864</v>
      </c>
      <c r="O440" s="10">
        <v>0</v>
      </c>
      <c r="P440" s="10">
        <v>8.8</v>
      </c>
      <c r="Q440" s="113">
        <v>-1.3545</v>
      </c>
      <c r="R440" s="110">
        <v>-0.68329640215578</v>
      </c>
      <c r="S440" s="58">
        <v>82.4817485636601</v>
      </c>
      <c r="T440" s="58">
        <v>1681.48953471981</v>
      </c>
      <c r="U440" s="58">
        <v>119.936523807954</v>
      </c>
      <c r="V440" s="58">
        <v>-1156.37999678283</v>
      </c>
      <c r="W440" s="58">
        <v>29.1798170971974</v>
      </c>
      <c r="X440" s="10"/>
      <c r="Y440" s="109">
        <f t="shared" si="103"/>
        <v>-0.00233599258210049</v>
      </c>
      <c r="Z440" s="10"/>
      <c r="AA440" s="10"/>
      <c r="AB440" s="10"/>
      <c r="AC440" s="58">
        <f t="shared" si="96"/>
        <v>0</v>
      </c>
      <c r="AD440" s="10">
        <f t="shared" si="104"/>
        <v>6.5</v>
      </c>
      <c r="AE440" s="58">
        <f t="shared" si="97"/>
        <v>-127.7835</v>
      </c>
      <c r="AF440" s="58">
        <f t="shared" si="106"/>
        <v>9.52177504503301</v>
      </c>
      <c r="AG440" s="58">
        <f t="shared" si="107"/>
        <v>0</v>
      </c>
      <c r="AH440" s="58">
        <f t="shared" si="108"/>
        <v>1</v>
      </c>
      <c r="AI440" s="64">
        <f t="shared" si="109"/>
        <v>138.692197015185</v>
      </c>
      <c r="AJ440" s="65"/>
      <c r="AL440" s="58">
        <f t="shared" si="98"/>
        <v>0</v>
      </c>
      <c r="AM440" s="58">
        <f t="shared" si="99"/>
        <v>-127.7835</v>
      </c>
      <c r="AN440" s="58">
        <f t="shared" si="110"/>
        <v>127.7835</v>
      </c>
      <c r="AO440" s="58">
        <f t="shared" si="105"/>
        <v>157.738262925983</v>
      </c>
      <c r="AP440" s="58">
        <f t="shared" si="100"/>
        <v>657.976842954771</v>
      </c>
      <c r="AQ440" s="58">
        <f t="shared" si="101"/>
        <v>127.7835</v>
      </c>
      <c r="AR440" s="58">
        <f t="shared" si="102"/>
        <v>0</v>
      </c>
    </row>
    <row r="441" spans="1:44">
      <c r="A441" s="35" t="s">
        <v>717</v>
      </c>
      <c r="B441" s="93">
        <v>1.11</v>
      </c>
      <c r="C441" s="58">
        <v>0</v>
      </c>
      <c r="D441" s="58">
        <v>-127.314646464646</v>
      </c>
      <c r="E441" s="58">
        <v>-127.314646464646</v>
      </c>
      <c r="F441" s="58">
        <v>0</v>
      </c>
      <c r="G441" s="58">
        <v>-127.35122537948</v>
      </c>
      <c r="H441" s="58">
        <v>126.077713125685</v>
      </c>
      <c r="I441" s="58">
        <v>126.0415</v>
      </c>
      <c r="J441" s="108">
        <v>2493.13040700801</v>
      </c>
      <c r="K441" s="109">
        <v>0.687811246086989</v>
      </c>
      <c r="L441" s="109">
        <v>6.92327361196371</v>
      </c>
      <c r="M441" s="109">
        <v>6.87981635239614</v>
      </c>
      <c r="N441" s="110">
        <v>0.5173235204864</v>
      </c>
      <c r="O441" s="10">
        <v>0</v>
      </c>
      <c r="P441" s="10">
        <v>8.8</v>
      </c>
      <c r="Q441" s="113">
        <v>-1.2915</v>
      </c>
      <c r="R441" s="110">
        <v>-0.644026493985908</v>
      </c>
      <c r="S441" s="58">
        <v>82.4817485636601</v>
      </c>
      <c r="T441" s="58">
        <v>1543.99279352315</v>
      </c>
      <c r="U441" s="58">
        <v>119.919162463401</v>
      </c>
      <c r="V441" s="58">
        <v>-1061.97560726249</v>
      </c>
      <c r="W441" s="58">
        <v>37.0074807196578</v>
      </c>
      <c r="X441" s="10"/>
      <c r="Y441" s="109">
        <f t="shared" si="103"/>
        <v>0.00308198153225803</v>
      </c>
      <c r="Z441" s="10"/>
      <c r="AA441" s="10"/>
      <c r="AB441" s="10"/>
      <c r="AC441" s="58">
        <f t="shared" si="96"/>
        <v>0</v>
      </c>
      <c r="AD441" s="10">
        <f t="shared" si="104"/>
        <v>6.5</v>
      </c>
      <c r="AE441" s="58">
        <f t="shared" si="97"/>
        <v>-126.0415</v>
      </c>
      <c r="AF441" s="58">
        <f t="shared" si="106"/>
        <v>0.036213125684796</v>
      </c>
      <c r="AG441" s="58">
        <f t="shared" si="107"/>
        <v>0</v>
      </c>
      <c r="AH441" s="58">
        <f t="shared" si="108"/>
        <v>1</v>
      </c>
      <c r="AI441" s="64">
        <f t="shared" si="109"/>
        <v>127.35122537948</v>
      </c>
      <c r="AJ441" s="65"/>
      <c r="AL441" s="58">
        <f t="shared" si="98"/>
        <v>0</v>
      </c>
      <c r="AM441" s="58">
        <f t="shared" si="99"/>
        <v>-126.0415</v>
      </c>
      <c r="AN441" s="58">
        <f t="shared" si="110"/>
        <v>126.0415</v>
      </c>
      <c r="AO441" s="58">
        <f t="shared" si="105"/>
        <v>133.608553092834</v>
      </c>
      <c r="AP441" s="58">
        <f t="shared" si="100"/>
        <v>633.847133121623</v>
      </c>
      <c r="AQ441" s="58">
        <f t="shared" si="101"/>
        <v>126.0415</v>
      </c>
      <c r="AR441" s="58">
        <f t="shared" si="102"/>
        <v>0</v>
      </c>
    </row>
    <row r="442" spans="1:44">
      <c r="A442" s="35" t="s">
        <v>718</v>
      </c>
      <c r="B442" s="93">
        <v>1.52</v>
      </c>
      <c r="C442" s="58">
        <v>0</v>
      </c>
      <c r="D442" s="58">
        <v>-126.027777777778</v>
      </c>
      <c r="E442" s="58">
        <v>-126.027777777778</v>
      </c>
      <c r="F442" s="58">
        <v>0</v>
      </c>
      <c r="G442" s="58">
        <v>-121.756858696562</v>
      </c>
      <c r="H442" s="58">
        <v>120.539290109596</v>
      </c>
      <c r="I442" s="58">
        <v>124.7675</v>
      </c>
      <c r="J442" s="108">
        <v>2460.48134303802</v>
      </c>
      <c r="K442" s="109">
        <v>0.68820387136971</v>
      </c>
      <c r="L442" s="109">
        <v>6.88097246766276</v>
      </c>
      <c r="M442" s="109">
        <v>6.83517325548406</v>
      </c>
      <c r="N442" s="110">
        <v>0.5173235204864</v>
      </c>
      <c r="O442" s="10">
        <v>0</v>
      </c>
      <c r="P442" s="10">
        <v>8.8</v>
      </c>
      <c r="Q442" s="113">
        <v>-1.26</v>
      </c>
      <c r="R442" s="110">
        <v>-0.624391539900971</v>
      </c>
      <c r="S442" s="58">
        <v>82.4817485636601</v>
      </c>
      <c r="T442" s="58">
        <v>1476.16728326981</v>
      </c>
      <c r="U442" s="58">
        <v>119.850747714481</v>
      </c>
      <c r="V442" s="58">
        <v>-1015.90403913559</v>
      </c>
      <c r="W442" s="58">
        <v>42.927075700067</v>
      </c>
      <c r="X442" s="10"/>
      <c r="Y442" s="109">
        <f t="shared" si="103"/>
        <v>-0.00115611526661574</v>
      </c>
      <c r="Z442" s="10"/>
      <c r="AA442" s="10"/>
      <c r="AB442" s="10"/>
      <c r="AC442" s="58">
        <f t="shared" si="96"/>
        <v>0</v>
      </c>
      <c r="AD442" s="10">
        <f t="shared" si="104"/>
        <v>6.5</v>
      </c>
      <c r="AE442" s="58">
        <f t="shared" si="97"/>
        <v>-124.7675</v>
      </c>
      <c r="AF442" s="58">
        <f t="shared" si="106"/>
        <v>-4.22820989040375</v>
      </c>
      <c r="AG442" s="58">
        <f t="shared" si="107"/>
        <v>0</v>
      </c>
      <c r="AH442" s="58">
        <f t="shared" si="108"/>
        <v>1</v>
      </c>
      <c r="AI442" s="64">
        <f t="shared" si="109"/>
        <v>121.756858696562</v>
      </c>
      <c r="AJ442" s="65"/>
      <c r="AL442" s="58">
        <f t="shared" si="98"/>
        <v>0</v>
      </c>
      <c r="AM442" s="58">
        <f t="shared" si="99"/>
        <v>-124.7675</v>
      </c>
      <c r="AN442" s="58">
        <f t="shared" si="110"/>
        <v>124.7675</v>
      </c>
      <c r="AO442" s="58">
        <f t="shared" si="105"/>
        <v>109.835417734778</v>
      </c>
      <c r="AP442" s="58">
        <f t="shared" si="100"/>
        <v>610.073997763566</v>
      </c>
      <c r="AQ442" s="58">
        <f t="shared" si="101"/>
        <v>124.7675</v>
      </c>
      <c r="AR442" s="58">
        <f t="shared" si="102"/>
        <v>0</v>
      </c>
    </row>
    <row r="443" spans="1:44">
      <c r="A443" s="35" t="s">
        <v>719</v>
      </c>
      <c r="B443" s="93">
        <v>2.12</v>
      </c>
      <c r="C443" s="58">
        <v>0</v>
      </c>
      <c r="D443" s="58">
        <v>-125.187373737374</v>
      </c>
      <c r="E443" s="58">
        <v>-125.187373737374</v>
      </c>
      <c r="F443" s="58">
        <v>0</v>
      </c>
      <c r="G443" s="58">
        <v>-118.215116259009</v>
      </c>
      <c r="H443" s="58">
        <v>117.032965096419</v>
      </c>
      <c r="I443" s="58">
        <v>123.9355</v>
      </c>
      <c r="J443" s="108">
        <v>2428.76829007718</v>
      </c>
      <c r="K443" s="109">
        <v>0.688981937715635</v>
      </c>
      <c r="L443" s="109">
        <v>6.83580265851788</v>
      </c>
      <c r="M443" s="109">
        <v>6.79171428597575</v>
      </c>
      <c r="N443" s="110">
        <v>0.5173235204864</v>
      </c>
      <c r="O443" s="10">
        <v>0</v>
      </c>
      <c r="P443" s="10">
        <v>8.8</v>
      </c>
      <c r="Q443" s="113">
        <v>-1.242</v>
      </c>
      <c r="R443" s="110">
        <v>-0.61261056745001</v>
      </c>
      <c r="S443" s="58">
        <v>82.4817485636601</v>
      </c>
      <c r="T443" s="58">
        <v>1433.22757237342</v>
      </c>
      <c r="U443" s="58">
        <v>119.715400431445</v>
      </c>
      <c r="V443" s="58">
        <v>-987.467910001314</v>
      </c>
      <c r="W443" s="58">
        <v>46.8210062503129</v>
      </c>
      <c r="X443" s="10"/>
      <c r="Y443" s="109">
        <f t="shared" si="103"/>
        <v>-0.000629403033821418</v>
      </c>
      <c r="Z443" s="10"/>
      <c r="AA443" s="10"/>
      <c r="AB443" s="10"/>
      <c r="AC443" s="58">
        <f t="shared" si="96"/>
        <v>0</v>
      </c>
      <c r="AD443" s="10">
        <f t="shared" si="104"/>
        <v>6.5</v>
      </c>
      <c r="AE443" s="58">
        <f t="shared" si="97"/>
        <v>-123.9355</v>
      </c>
      <c r="AF443" s="58">
        <f t="shared" si="106"/>
        <v>-6.90253490358081</v>
      </c>
      <c r="AG443" s="58">
        <f t="shared" si="107"/>
        <v>0</v>
      </c>
      <c r="AH443" s="58">
        <f t="shared" si="108"/>
        <v>1</v>
      </c>
      <c r="AI443" s="64">
        <f t="shared" si="109"/>
        <v>118.215116259009</v>
      </c>
      <c r="AJ443" s="65"/>
      <c r="AL443" s="58">
        <f t="shared" si="98"/>
        <v>0</v>
      </c>
      <c r="AM443" s="58">
        <f t="shared" si="99"/>
        <v>-123.9355</v>
      </c>
      <c r="AN443" s="58">
        <f t="shared" si="110"/>
        <v>123.9355</v>
      </c>
      <c r="AO443" s="58">
        <f t="shared" si="105"/>
        <v>86.3352221275853</v>
      </c>
      <c r="AP443" s="58">
        <f t="shared" si="100"/>
        <v>586.573802156374</v>
      </c>
      <c r="AQ443" s="58">
        <f t="shared" si="101"/>
        <v>123.9355</v>
      </c>
      <c r="AR443" s="58">
        <f t="shared" si="102"/>
        <v>0</v>
      </c>
    </row>
    <row r="444" spans="1:44">
      <c r="A444" s="35" t="s">
        <v>720</v>
      </c>
      <c r="B444" s="93">
        <v>2.77</v>
      </c>
      <c r="C444" s="58">
        <v>0</v>
      </c>
      <c r="D444" s="58">
        <v>-124.813131313131</v>
      </c>
      <c r="E444" s="58">
        <v>-124.813131313131</v>
      </c>
      <c r="F444" s="58">
        <v>0</v>
      </c>
      <c r="G444" s="58">
        <v>-116.694275597177</v>
      </c>
      <c r="H444" s="58">
        <v>115.527332841205</v>
      </c>
      <c r="I444" s="58">
        <v>123.565</v>
      </c>
      <c r="J444" s="108">
        <v>2397.47205592528</v>
      </c>
      <c r="K444" s="109">
        <v>0.68998458787532</v>
      </c>
      <c r="L444" s="109">
        <v>6.79501232525596</v>
      </c>
      <c r="M444" s="109">
        <v>6.74873281204473</v>
      </c>
      <c r="N444" s="110">
        <v>0.5173235204864</v>
      </c>
      <c r="O444" s="10">
        <v>0</v>
      </c>
      <c r="P444" s="10">
        <v>8.8</v>
      </c>
      <c r="Q444" s="113">
        <v>-1.2375</v>
      </c>
      <c r="R444" s="110">
        <v>-0.608683576633022</v>
      </c>
      <c r="S444" s="58">
        <v>82.4817485636601</v>
      </c>
      <c r="T444" s="58">
        <v>1414.78906096555</v>
      </c>
      <c r="U444" s="58">
        <v>119.541436161129</v>
      </c>
      <c r="V444" s="58">
        <v>-976.182647160824</v>
      </c>
      <c r="W444" s="58">
        <v>47.0547991924756</v>
      </c>
      <c r="X444" s="10"/>
      <c r="Y444" s="109">
        <f t="shared" si="103"/>
        <v>-0.00329803928020933</v>
      </c>
      <c r="Z444" s="10"/>
      <c r="AA444" s="10"/>
      <c r="AB444" s="10"/>
      <c r="AC444" s="58">
        <f t="shared" ref="AC444:AC507" si="111">H444+MIN(0,G444)*0.99</f>
        <v>0</v>
      </c>
      <c r="AD444" s="10">
        <f t="shared" si="104"/>
        <v>6.5</v>
      </c>
      <c r="AE444" s="58">
        <f t="shared" si="97"/>
        <v>-123.565</v>
      </c>
      <c r="AF444" s="58">
        <f t="shared" si="106"/>
        <v>-8.03766715879462</v>
      </c>
      <c r="AG444" s="58">
        <f t="shared" si="107"/>
        <v>0</v>
      </c>
      <c r="AH444" s="58">
        <f t="shared" si="108"/>
        <v>1</v>
      </c>
      <c r="AI444" s="64">
        <f t="shared" si="109"/>
        <v>116.694275597177</v>
      </c>
      <c r="AJ444" s="65"/>
      <c r="AL444" s="58">
        <f t="shared" si="98"/>
        <v>0</v>
      </c>
      <c r="AM444" s="58">
        <f t="shared" si="99"/>
        <v>-123.565</v>
      </c>
      <c r="AN444" s="58">
        <f t="shared" si="110"/>
        <v>123.565</v>
      </c>
      <c r="AO444" s="58">
        <f t="shared" si="105"/>
        <v>63.0211386095399</v>
      </c>
      <c r="AP444" s="58">
        <f t="shared" si="100"/>
        <v>563.259718638328</v>
      </c>
      <c r="AQ444" s="58">
        <f t="shared" si="101"/>
        <v>123.565</v>
      </c>
      <c r="AR444" s="58">
        <f t="shared" si="102"/>
        <v>0</v>
      </c>
    </row>
    <row r="445" spans="1:44">
      <c r="A445" s="35" t="s">
        <v>721</v>
      </c>
      <c r="B445" s="93">
        <v>3.42</v>
      </c>
      <c r="C445" s="58">
        <v>13.258978477353</v>
      </c>
      <c r="D445" s="58">
        <v>-109.998092229718</v>
      </c>
      <c r="E445" s="58">
        <v>-109.998092229718</v>
      </c>
      <c r="F445" s="58">
        <v>13.258978477353</v>
      </c>
      <c r="G445" s="58">
        <v>-108.772091857191</v>
      </c>
      <c r="H445" s="58">
        <v>120.810759631199</v>
      </c>
      <c r="I445" s="58">
        <v>122.0245</v>
      </c>
      <c r="J445" s="108">
        <v>2368.23345110108</v>
      </c>
      <c r="K445" s="109">
        <v>0.786055253887976</v>
      </c>
      <c r="L445" s="109">
        <v>6.75402305360124</v>
      </c>
      <c r="M445" s="109">
        <v>6.70849205754022</v>
      </c>
      <c r="N445" s="110">
        <v>0.5173235204864</v>
      </c>
      <c r="O445" s="10">
        <v>0</v>
      </c>
      <c r="P445" s="10">
        <v>8.8</v>
      </c>
      <c r="Q445" s="113">
        <v>-1.1835</v>
      </c>
      <c r="R445" s="110">
        <v>-0.577267650097124</v>
      </c>
      <c r="S445" s="58">
        <v>94.0291933625725</v>
      </c>
      <c r="T445" s="58">
        <v>1297.79982121082</v>
      </c>
      <c r="U445" s="58">
        <v>119.621607892685</v>
      </c>
      <c r="V445" s="58">
        <v>-909.301369320942</v>
      </c>
      <c r="W445" s="58">
        <v>45.8803206866634</v>
      </c>
      <c r="X445" s="10"/>
      <c r="Y445" s="109">
        <f t="shared" si="103"/>
        <v>-0.00529024155651658</v>
      </c>
      <c r="Z445" s="10"/>
      <c r="AA445" s="10"/>
      <c r="AB445" s="10"/>
      <c r="AC445" s="58">
        <f t="shared" si="111"/>
        <v>13.1263886925795</v>
      </c>
      <c r="AD445" s="10">
        <f t="shared" si="104"/>
        <v>6.5</v>
      </c>
      <c r="AE445" s="58">
        <f t="shared" si="97"/>
        <v>-108.898111307421</v>
      </c>
      <c r="AF445" s="58">
        <f t="shared" si="106"/>
        <v>-1.21374036880111</v>
      </c>
      <c r="AG445" s="58">
        <f t="shared" si="107"/>
        <v>0</v>
      </c>
      <c r="AH445" s="58">
        <f t="shared" si="108"/>
        <v>1</v>
      </c>
      <c r="AI445" s="64">
        <f t="shared" si="109"/>
        <v>108.772091857191</v>
      </c>
      <c r="AJ445" s="65"/>
      <c r="AL445" s="58">
        <f t="shared" si="98"/>
        <v>13.1263886925795</v>
      </c>
      <c r="AM445" s="58">
        <f t="shared" si="99"/>
        <v>-108.898111307421</v>
      </c>
      <c r="AN445" s="58">
        <f t="shared" si="110"/>
        <v>108.898111307421</v>
      </c>
      <c r="AO445" s="58">
        <f t="shared" si="105"/>
        <v>42.5397160077107</v>
      </c>
      <c r="AP445" s="58">
        <f t="shared" si="100"/>
        <v>542.778296036499</v>
      </c>
      <c r="AQ445" s="58">
        <f t="shared" si="101"/>
        <v>122.0245</v>
      </c>
      <c r="AR445" s="58">
        <f t="shared" si="102"/>
        <v>0</v>
      </c>
    </row>
    <row r="446" spans="1:44">
      <c r="A446" s="35" t="s">
        <v>722</v>
      </c>
      <c r="B446" s="93">
        <v>4.03</v>
      </c>
      <c r="C446" s="58">
        <v>39.2117306329321</v>
      </c>
      <c r="D446" s="58">
        <v>-84.5771582559568</v>
      </c>
      <c r="E446" s="58">
        <v>-84.5771582559568</v>
      </c>
      <c r="F446" s="58">
        <v>39.2117306329321</v>
      </c>
      <c r="G446" s="58">
        <v>-84.5771582559568</v>
      </c>
      <c r="H446" s="58">
        <v>122.551</v>
      </c>
      <c r="I446" s="58">
        <v>122.551</v>
      </c>
      <c r="J446" s="108">
        <v>2345.22306065813</v>
      </c>
      <c r="K446" s="109">
        <v>0.920247169458325</v>
      </c>
      <c r="L446" s="109">
        <v>6.70587929681624</v>
      </c>
      <c r="M446" s="109">
        <v>6.67676459120411</v>
      </c>
      <c r="N446" s="110">
        <v>0.5173235204864</v>
      </c>
      <c r="O446" s="10">
        <v>0</v>
      </c>
      <c r="P446" s="10">
        <v>8.8</v>
      </c>
      <c r="Q446" s="113">
        <v>-0.9945</v>
      </c>
      <c r="R446" s="110">
        <v>-0.475165888855456</v>
      </c>
      <c r="S446" s="58">
        <v>110.800482237183</v>
      </c>
      <c r="T446" s="58">
        <v>1117.22337655446</v>
      </c>
      <c r="U446" s="58">
        <v>120.402959025022</v>
      </c>
      <c r="V446" s="58">
        <v>-715.633471284148</v>
      </c>
      <c r="W446" s="58">
        <v>77.6067609527087</v>
      </c>
      <c r="X446" s="10"/>
      <c r="Y446" s="109">
        <f t="shared" si="103"/>
        <v>0.00261276072398253</v>
      </c>
      <c r="Z446" s="10"/>
      <c r="AA446" s="10"/>
      <c r="AB446" s="10"/>
      <c r="AC446" s="58">
        <f t="shared" si="111"/>
        <v>38.8196133266027</v>
      </c>
      <c r="AD446" s="10">
        <f t="shared" si="104"/>
        <v>6.5</v>
      </c>
      <c r="AE446" s="58">
        <f t="shared" si="97"/>
        <v>-83.7313866733973</v>
      </c>
      <c r="AF446" s="58">
        <f t="shared" si="106"/>
        <v>0</v>
      </c>
      <c r="AG446" s="58">
        <f t="shared" si="107"/>
        <v>0</v>
      </c>
      <c r="AH446" s="58">
        <f t="shared" si="108"/>
        <v>1</v>
      </c>
      <c r="AI446" s="64">
        <f t="shared" si="109"/>
        <v>84.5771582559568</v>
      </c>
      <c r="AL446" s="58">
        <f t="shared" si="98"/>
        <v>38.8196133266028</v>
      </c>
      <c r="AM446" s="58">
        <f t="shared" si="99"/>
        <v>-83.7313866733973</v>
      </c>
      <c r="AN446" s="58">
        <f t="shared" si="110"/>
        <v>83.7313866733973</v>
      </c>
      <c r="AO446" s="58">
        <f t="shared" si="105"/>
        <v>26.8212050807467</v>
      </c>
      <c r="AP446" s="58">
        <f t="shared" si="100"/>
        <v>527.059785109535</v>
      </c>
      <c r="AQ446" s="58">
        <f t="shared" si="101"/>
        <v>122.551</v>
      </c>
      <c r="AR446" s="58">
        <f t="shared" si="102"/>
        <v>0</v>
      </c>
    </row>
    <row r="447" spans="1:44">
      <c r="A447" s="35" t="s">
        <v>723</v>
      </c>
      <c r="B447" s="93">
        <v>4.73</v>
      </c>
      <c r="C447" s="58">
        <v>80.3836619603404</v>
      </c>
      <c r="D447" s="58">
        <v>-45.6900754133969</v>
      </c>
      <c r="E447" s="58">
        <v>-45.6900754133969</v>
      </c>
      <c r="F447" s="58">
        <v>80.3836619603404</v>
      </c>
      <c r="G447" s="58">
        <v>-45.124131997963</v>
      </c>
      <c r="H447" s="58">
        <v>124.25271601872</v>
      </c>
      <c r="I447" s="58">
        <v>124.813</v>
      </c>
      <c r="J447" s="108">
        <v>2332.34789521142</v>
      </c>
      <c r="K447" s="109">
        <v>1.06033638719699</v>
      </c>
      <c r="L447" s="109">
        <v>6.6749771051352</v>
      </c>
      <c r="M447" s="109">
        <v>6.65898920020627</v>
      </c>
      <c r="N447" s="110">
        <v>0.5173235204864</v>
      </c>
      <c r="O447" s="10">
        <v>0</v>
      </c>
      <c r="P447" s="10">
        <v>8.8</v>
      </c>
      <c r="Q447" s="113">
        <v>-0.558</v>
      </c>
      <c r="R447" s="110">
        <v>-0.259181393921158</v>
      </c>
      <c r="S447" s="58">
        <v>130.046223568704</v>
      </c>
      <c r="T447" s="58">
        <v>965.101411745317</v>
      </c>
      <c r="U447" s="58">
        <v>122.646195244211</v>
      </c>
      <c r="V447" s="58">
        <v>-367.921172834694</v>
      </c>
      <c r="W447" s="58">
        <v>115.026076167343</v>
      </c>
      <c r="X447" s="10"/>
      <c r="Y447" s="109">
        <f t="shared" si="103"/>
        <v>0.00178748606890711</v>
      </c>
      <c r="Z447" s="10"/>
      <c r="AA447" s="10"/>
      <c r="AB447" s="10"/>
      <c r="AC447" s="58">
        <f t="shared" si="111"/>
        <v>79.579825340737</v>
      </c>
      <c r="AD447" s="10">
        <f t="shared" si="104"/>
        <v>6.5</v>
      </c>
      <c r="AE447" s="58">
        <f t="shared" si="97"/>
        <v>-45.233174659263</v>
      </c>
      <c r="AF447" s="58">
        <f t="shared" si="106"/>
        <v>-0.560283981279582</v>
      </c>
      <c r="AG447" s="58">
        <f t="shared" si="107"/>
        <v>0</v>
      </c>
      <c r="AH447" s="58">
        <f t="shared" si="108"/>
        <v>1</v>
      </c>
      <c r="AI447" s="64">
        <f t="shared" si="109"/>
        <v>45.124131997963</v>
      </c>
      <c r="AJ447" s="65"/>
      <c r="AL447" s="58">
        <f t="shared" si="98"/>
        <v>79.579825340737</v>
      </c>
      <c r="AM447" s="58">
        <f t="shared" si="99"/>
        <v>-45.233174659263</v>
      </c>
      <c r="AN447" s="58">
        <f t="shared" si="110"/>
        <v>45.233174659263</v>
      </c>
      <c r="AO447" s="58">
        <f t="shared" si="105"/>
        <v>18.3105852295535</v>
      </c>
      <c r="AP447" s="58">
        <f t="shared" si="100"/>
        <v>518.549165258342</v>
      </c>
      <c r="AQ447" s="58">
        <f t="shared" si="101"/>
        <v>124.813</v>
      </c>
      <c r="AR447" s="58">
        <f t="shared" si="102"/>
        <v>0</v>
      </c>
    </row>
    <row r="448" spans="1:44">
      <c r="A448" s="35" t="s">
        <v>724</v>
      </c>
      <c r="B448" s="93">
        <v>5.77</v>
      </c>
      <c r="C448" s="58">
        <v>168.367198486633</v>
      </c>
      <c r="D448" s="58">
        <v>41.216693436128</v>
      </c>
      <c r="E448" s="58">
        <v>41.216693436128</v>
      </c>
      <c r="F448" s="58">
        <v>159.338254393372</v>
      </c>
      <c r="G448" s="58">
        <v>32.187749342867</v>
      </c>
      <c r="H448" s="58">
        <v>125.879</v>
      </c>
      <c r="I448" s="58">
        <v>125.879</v>
      </c>
      <c r="J448" s="108">
        <v>2334.54064476978</v>
      </c>
      <c r="K448" s="109">
        <v>1.25745624902014</v>
      </c>
      <c r="L448" s="109">
        <v>6.65461793031254</v>
      </c>
      <c r="M448" s="109">
        <v>6.66201765583272</v>
      </c>
      <c r="N448" s="110">
        <v>0.490544809662684</v>
      </c>
      <c r="O448" s="10">
        <v>0.9</v>
      </c>
      <c r="P448" s="10">
        <v>8.7</v>
      </c>
      <c r="Q448" s="113">
        <v>0.171</v>
      </c>
      <c r="R448" s="110">
        <v>0.0785398163397448</v>
      </c>
      <c r="S448" s="58">
        <v>156.837170308605</v>
      </c>
      <c r="T448" s="58">
        <v>810.716648357745</v>
      </c>
      <c r="U448" s="58">
        <v>124.725747262236</v>
      </c>
      <c r="V448" s="58">
        <v>258.06820203043</v>
      </c>
      <c r="W448" s="58">
        <v>124.121</v>
      </c>
      <c r="X448" s="10"/>
      <c r="Y448" s="109">
        <f t="shared" si="103"/>
        <v>0.00437126989372505</v>
      </c>
      <c r="Z448" s="10"/>
      <c r="AA448" s="10"/>
      <c r="AB448" s="10"/>
      <c r="AC448" s="58">
        <f t="shared" si="111"/>
        <v>125.879</v>
      </c>
      <c r="AD448" s="10">
        <f t="shared" si="104"/>
        <v>6.5</v>
      </c>
      <c r="AE448" s="58">
        <f t="shared" si="97"/>
        <v>0</v>
      </c>
      <c r="AF448" s="58">
        <f t="shared" si="106"/>
        <v>0</v>
      </c>
      <c r="AG448" s="58">
        <f t="shared" si="107"/>
        <v>0</v>
      </c>
      <c r="AH448" s="58">
        <f t="shared" si="108"/>
        <v>0</v>
      </c>
      <c r="AI448" s="64">
        <f t="shared" si="109"/>
        <v>-32.187749342867</v>
      </c>
      <c r="AJ448" s="65"/>
      <c r="AL448" s="58">
        <f t="shared" si="98"/>
        <v>166.683526501767</v>
      </c>
      <c r="AM448" s="58">
        <f t="shared" si="99"/>
        <v>40.8045265017667</v>
      </c>
      <c r="AN448" s="58">
        <f t="shared" si="110"/>
        <v>0</v>
      </c>
      <c r="AO448" s="58">
        <f t="shared" si="105"/>
        <v>24.3397112786707</v>
      </c>
      <c r="AP448" s="58">
        <f t="shared" si="100"/>
        <v>524.578291307459</v>
      </c>
      <c r="AQ448" s="58">
        <f t="shared" si="101"/>
        <v>125.879</v>
      </c>
      <c r="AR448" s="58">
        <f t="shared" si="102"/>
        <v>0</v>
      </c>
    </row>
    <row r="449" spans="1:44">
      <c r="A449" s="35" t="s">
        <v>725</v>
      </c>
      <c r="B449" s="93">
        <v>6.52</v>
      </c>
      <c r="C449" s="58">
        <v>255.118380167143</v>
      </c>
      <c r="D449" s="58">
        <v>126.162319561083</v>
      </c>
      <c r="E449" s="58">
        <v>126.162319561083</v>
      </c>
      <c r="F449" s="58">
        <v>255.118380167143</v>
      </c>
      <c r="G449" s="58">
        <v>126.162319561083</v>
      </c>
      <c r="H449" s="58">
        <v>127.6665</v>
      </c>
      <c r="I449" s="58">
        <v>127.6665</v>
      </c>
      <c r="J449" s="108">
        <v>2346.91216680609</v>
      </c>
      <c r="K449" s="109">
        <v>1.46844933125969</v>
      </c>
      <c r="L449" s="109">
        <v>6.66047132832801</v>
      </c>
      <c r="M449" s="109">
        <v>6.67909535076998</v>
      </c>
      <c r="N449" s="110">
        <v>0.5173235204864</v>
      </c>
      <c r="O449" s="10">
        <v>0</v>
      </c>
      <c r="P449" s="10">
        <v>8.8</v>
      </c>
      <c r="Q449" s="113">
        <v>0.657</v>
      </c>
      <c r="R449" s="110">
        <v>0.306305283725005</v>
      </c>
      <c r="S449" s="58">
        <v>179.260333545021</v>
      </c>
      <c r="T449" s="58">
        <v>719.378671543492</v>
      </c>
      <c r="U449" s="58">
        <v>122.074578760743</v>
      </c>
      <c r="V449" s="58">
        <v>1037.50986888374</v>
      </c>
      <c r="W449" s="58">
        <v>122.3335</v>
      </c>
      <c r="X449" s="10"/>
      <c r="Y449" s="109">
        <f t="shared" si="103"/>
        <v>0.00154632750470984</v>
      </c>
      <c r="Z449" s="10"/>
      <c r="AA449" s="10"/>
      <c r="AB449" s="10"/>
      <c r="AC449" s="58">
        <f t="shared" si="111"/>
        <v>127.6665</v>
      </c>
      <c r="AD449" s="10">
        <f t="shared" si="104"/>
        <v>6.5</v>
      </c>
      <c r="AE449" s="58">
        <f t="shared" si="97"/>
        <v>0</v>
      </c>
      <c r="AF449" s="58">
        <f t="shared" si="106"/>
        <v>0</v>
      </c>
      <c r="AG449" s="58">
        <f t="shared" si="107"/>
        <v>0</v>
      </c>
      <c r="AH449" s="58">
        <f t="shared" si="108"/>
        <v>0</v>
      </c>
      <c r="AI449" s="64">
        <f t="shared" si="109"/>
        <v>-126.162319561083</v>
      </c>
      <c r="AJ449" s="65"/>
      <c r="AL449" s="58">
        <f t="shared" si="98"/>
        <v>250</v>
      </c>
      <c r="AM449" s="58">
        <f t="shared" si="99"/>
        <v>122.3335</v>
      </c>
      <c r="AN449" s="58">
        <f t="shared" si="110"/>
        <v>0</v>
      </c>
      <c r="AO449" s="58">
        <f t="shared" si="105"/>
        <v>42.5680377222774</v>
      </c>
      <c r="AP449" s="58">
        <f t="shared" si="100"/>
        <v>542.806617751066</v>
      </c>
      <c r="AQ449" s="58">
        <f t="shared" si="101"/>
        <v>127.6665</v>
      </c>
      <c r="AR449" s="58">
        <f t="shared" si="102"/>
        <v>0</v>
      </c>
    </row>
    <row r="450" spans="1:44">
      <c r="A450" s="35" t="s">
        <v>726</v>
      </c>
      <c r="B450" s="93">
        <v>6.68</v>
      </c>
      <c r="C450" s="58">
        <v>276.441988792519</v>
      </c>
      <c r="D450" s="58">
        <v>144.80714030767</v>
      </c>
      <c r="E450" s="58">
        <v>144.80714030767</v>
      </c>
      <c r="F450" s="58">
        <v>276.441988792519</v>
      </c>
      <c r="G450" s="58">
        <v>144.80714030767</v>
      </c>
      <c r="H450" s="58">
        <v>130.3185</v>
      </c>
      <c r="I450" s="58">
        <v>130.3185</v>
      </c>
      <c r="J450" s="108">
        <v>2361.29333616092</v>
      </c>
      <c r="K450" s="109">
        <v>1.51148038317261</v>
      </c>
      <c r="L450" s="109">
        <v>6.67740961172061</v>
      </c>
      <c r="M450" s="109">
        <v>6.69892826096005</v>
      </c>
      <c r="N450" s="110">
        <v>0.5173235204864</v>
      </c>
      <c r="O450" s="10">
        <v>0</v>
      </c>
      <c r="P450" s="10">
        <v>8.8</v>
      </c>
      <c r="Q450" s="113">
        <v>0.7695</v>
      </c>
      <c r="R450" s="110">
        <v>0.361283155162826</v>
      </c>
      <c r="S450" s="58">
        <v>183.659360135083</v>
      </c>
      <c r="T450" s="58">
        <v>716.733676889813</v>
      </c>
      <c r="U450" s="58">
        <v>121.509588996174</v>
      </c>
      <c r="V450" s="58">
        <v>1241.274374026</v>
      </c>
      <c r="W450" s="58">
        <v>119.6815</v>
      </c>
      <c r="X450" s="10"/>
      <c r="Y450" s="109">
        <f t="shared" si="103"/>
        <v>0.00168573904937031</v>
      </c>
      <c r="Z450" s="10"/>
      <c r="AA450" s="10"/>
      <c r="AB450" s="10"/>
      <c r="AC450" s="58">
        <f t="shared" si="111"/>
        <v>130.3185</v>
      </c>
      <c r="AD450" s="10">
        <f t="shared" si="104"/>
        <v>6.5</v>
      </c>
      <c r="AE450" s="58">
        <f t="shared" si="97"/>
        <v>0</v>
      </c>
      <c r="AF450" s="58">
        <f t="shared" si="106"/>
        <v>0</v>
      </c>
      <c r="AG450" s="58">
        <f t="shared" si="107"/>
        <v>0</v>
      </c>
      <c r="AH450" s="58">
        <f t="shared" si="108"/>
        <v>0</v>
      </c>
      <c r="AI450" s="64">
        <f t="shared" si="109"/>
        <v>-144.80714030767</v>
      </c>
      <c r="AJ450" s="65"/>
      <c r="AL450" s="58">
        <f t="shared" si="98"/>
        <v>250</v>
      </c>
      <c r="AM450" s="58">
        <f t="shared" si="99"/>
        <v>119.6815</v>
      </c>
      <c r="AN450" s="58">
        <f t="shared" si="110"/>
        <v>0</v>
      </c>
      <c r="AO450" s="58">
        <f t="shared" si="105"/>
        <v>60.307422533666</v>
      </c>
      <c r="AP450" s="58">
        <f t="shared" si="100"/>
        <v>560.546002562455</v>
      </c>
      <c r="AQ450" s="58">
        <f t="shared" si="101"/>
        <v>130.3185</v>
      </c>
      <c r="AR450" s="58">
        <f t="shared" si="102"/>
        <v>0</v>
      </c>
    </row>
    <row r="451" spans="1:44">
      <c r="A451" s="35" t="s">
        <v>727</v>
      </c>
      <c r="B451" s="93">
        <v>6.22</v>
      </c>
      <c r="C451" s="58">
        <v>217.869607738159</v>
      </c>
      <c r="D451" s="58">
        <v>85.1711228896741</v>
      </c>
      <c r="E451" s="58">
        <v>85.1711228896741</v>
      </c>
      <c r="F451" s="58">
        <v>216.724344724419</v>
      </c>
      <c r="G451" s="58">
        <v>84.025859875934</v>
      </c>
      <c r="H451" s="58">
        <v>131.3715</v>
      </c>
      <c r="I451" s="58">
        <v>131.3715</v>
      </c>
      <c r="J451" s="108">
        <v>2369.07795975898</v>
      </c>
      <c r="K451" s="109">
        <v>1.38676090791194</v>
      </c>
      <c r="L451" s="109">
        <v>6.69804953695162</v>
      </c>
      <c r="M451" s="109">
        <v>6.70965550858787</v>
      </c>
      <c r="N451" s="110">
        <v>0.514295357862504</v>
      </c>
      <c r="O451" s="10">
        <v>0.1</v>
      </c>
      <c r="P451" s="10">
        <v>8.8</v>
      </c>
      <c r="Q451" s="113">
        <v>0.441</v>
      </c>
      <c r="R451" s="110">
        <v>0.204203522483337</v>
      </c>
      <c r="S451" s="58">
        <v>171.012158688655</v>
      </c>
      <c r="T451" s="58">
        <v>775.959357896158</v>
      </c>
      <c r="U451" s="58">
        <v>123.31769500638</v>
      </c>
      <c r="V451" s="58">
        <v>681.377152496945</v>
      </c>
      <c r="W451" s="58">
        <v>118.6285</v>
      </c>
      <c r="X451" s="10"/>
      <c r="Y451" s="109">
        <f t="shared" si="103"/>
        <v>0.000878724008427589</v>
      </c>
      <c r="Z451" s="10"/>
      <c r="AA451" s="10"/>
      <c r="AB451" s="10"/>
      <c r="AC451" s="58">
        <f t="shared" si="111"/>
        <v>131.3715</v>
      </c>
      <c r="AD451" s="10">
        <f t="shared" si="104"/>
        <v>6.5</v>
      </c>
      <c r="AE451" s="58">
        <f t="shared" si="97"/>
        <v>0</v>
      </c>
      <c r="AF451" s="58">
        <f t="shared" si="106"/>
        <v>0</v>
      </c>
      <c r="AG451" s="58">
        <f t="shared" si="107"/>
        <v>0</v>
      </c>
      <c r="AH451" s="58">
        <f t="shared" si="108"/>
        <v>0</v>
      </c>
      <c r="AI451" s="64">
        <f t="shared" si="109"/>
        <v>-84.025859875934</v>
      </c>
      <c r="AJ451" s="65"/>
      <c r="AL451" s="58">
        <f t="shared" si="98"/>
        <v>215.690911660777</v>
      </c>
      <c r="AM451" s="58">
        <f t="shared" si="99"/>
        <v>84.3194116607773</v>
      </c>
      <c r="AN451" s="58">
        <f t="shared" si="110"/>
        <v>0</v>
      </c>
      <c r="AO451" s="58">
        <f t="shared" si="105"/>
        <v>72.6537971701143</v>
      </c>
      <c r="AP451" s="58">
        <f t="shared" si="100"/>
        <v>572.892377198903</v>
      </c>
      <c r="AQ451" s="58">
        <f t="shared" si="101"/>
        <v>131.3715</v>
      </c>
      <c r="AR451" s="58">
        <f t="shared" si="102"/>
        <v>0</v>
      </c>
    </row>
    <row r="452" spans="1:44">
      <c r="A452" s="35" t="s">
        <v>728</v>
      </c>
      <c r="B452" s="93">
        <v>5.47</v>
      </c>
      <c r="C452" s="58">
        <v>139.371833427664</v>
      </c>
      <c r="D452" s="58">
        <v>6.90971221554256</v>
      </c>
      <c r="E452" s="58">
        <v>6.90971221554256</v>
      </c>
      <c r="F452" s="58">
        <v>139.371833427664</v>
      </c>
      <c r="G452" s="58">
        <v>6.90971221554255</v>
      </c>
      <c r="H452" s="58">
        <v>131.1375</v>
      </c>
      <c r="I452" s="58">
        <v>131.1375</v>
      </c>
      <c r="J452" s="108">
        <v>2368.50187050042</v>
      </c>
      <c r="K452" s="109">
        <v>1.20496304921936</v>
      </c>
      <c r="L452" s="109">
        <v>6.71150293353122</v>
      </c>
      <c r="M452" s="109">
        <v>6.708861857412</v>
      </c>
      <c r="N452" s="110">
        <v>0.5173235204864</v>
      </c>
      <c r="O452" s="10">
        <v>0</v>
      </c>
      <c r="P452" s="10">
        <v>8.8</v>
      </c>
      <c r="Q452" s="113">
        <v>0.162</v>
      </c>
      <c r="R452" s="110">
        <v>0.0746128255227576</v>
      </c>
      <c r="S452" s="58">
        <v>150.39172154774</v>
      </c>
      <c r="T452" s="58">
        <v>880.780669633285</v>
      </c>
      <c r="U452" s="58">
        <v>124.810235172914</v>
      </c>
      <c r="V452" s="58">
        <v>246.209493337037</v>
      </c>
      <c r="W452" s="58">
        <v>118.8625</v>
      </c>
      <c r="X452" s="10"/>
      <c r="Y452" s="109">
        <f t="shared" si="103"/>
        <v>-0.00184742494335399</v>
      </c>
      <c r="Z452" s="10"/>
      <c r="AA452" s="10"/>
      <c r="AB452" s="10"/>
      <c r="AC452" s="58">
        <f t="shared" si="111"/>
        <v>131.1375</v>
      </c>
      <c r="AD452" s="10">
        <f t="shared" si="104"/>
        <v>6.5</v>
      </c>
      <c r="AE452" s="58">
        <f t="shared" si="97"/>
        <v>0</v>
      </c>
      <c r="AF452" s="58">
        <f t="shared" si="106"/>
        <v>0</v>
      </c>
      <c r="AG452" s="58">
        <f t="shared" si="107"/>
        <v>0</v>
      </c>
      <c r="AH452" s="58">
        <f t="shared" si="108"/>
        <v>0</v>
      </c>
      <c r="AI452" s="64">
        <f t="shared" si="109"/>
        <v>-6.90971221554255</v>
      </c>
      <c r="AJ452" s="65"/>
      <c r="AL452" s="58">
        <f t="shared" si="98"/>
        <v>137.978115093387</v>
      </c>
      <c r="AM452" s="58">
        <f t="shared" si="99"/>
        <v>6.84061509338716</v>
      </c>
      <c r="AN452" s="58">
        <f t="shared" si="110"/>
        <v>0</v>
      </c>
      <c r="AO452" s="58">
        <f t="shared" si="105"/>
        <v>73.3166204482718</v>
      </c>
      <c r="AP452" s="58">
        <f t="shared" si="100"/>
        <v>573.55520047706</v>
      </c>
      <c r="AQ452" s="58">
        <f t="shared" si="101"/>
        <v>131.1375</v>
      </c>
      <c r="AR452" s="58">
        <f t="shared" si="102"/>
        <v>0</v>
      </c>
    </row>
    <row r="453" spans="1:44">
      <c r="A453" s="35" t="s">
        <v>729</v>
      </c>
      <c r="B453" s="93">
        <v>4.82</v>
      </c>
      <c r="C453" s="58">
        <v>86.6618410250919</v>
      </c>
      <c r="D453" s="58">
        <v>-52.3002801870293</v>
      </c>
      <c r="E453" s="58">
        <v>-52.3002801870293</v>
      </c>
      <c r="F453" s="58">
        <v>86.6618410250919</v>
      </c>
      <c r="G453" s="58">
        <v>-52.3002801870293</v>
      </c>
      <c r="H453" s="58">
        <v>137.5725</v>
      </c>
      <c r="I453" s="58">
        <v>137.5725</v>
      </c>
      <c r="J453" s="108">
        <v>2353.76737959248</v>
      </c>
      <c r="K453" s="109">
        <v>1.08358446039779</v>
      </c>
      <c r="L453" s="109">
        <v>6.71199006022254</v>
      </c>
      <c r="M453" s="109">
        <v>6.68855182711019</v>
      </c>
      <c r="N453" s="110">
        <v>0.5173235204864</v>
      </c>
      <c r="O453" s="10">
        <v>0</v>
      </c>
      <c r="P453" s="10">
        <v>8.8</v>
      </c>
      <c r="Q453" s="113">
        <v>-0.639</v>
      </c>
      <c r="R453" s="110">
        <v>-0.29845130209103</v>
      </c>
      <c r="S453" s="58">
        <v>132.520676025614</v>
      </c>
      <c r="T453" s="58">
        <v>1048.60709573548</v>
      </c>
      <c r="U453" s="58">
        <v>122.29842792039</v>
      </c>
      <c r="V453" s="58">
        <v>-428.12500418681</v>
      </c>
      <c r="W453" s="58">
        <v>109.560870240947</v>
      </c>
      <c r="X453" s="10"/>
      <c r="Y453" s="109">
        <f t="shared" si="103"/>
        <v>-0.00312820281054194</v>
      </c>
      <c r="Z453" s="10"/>
      <c r="AA453" s="10"/>
      <c r="AB453" s="10"/>
      <c r="AC453" s="58">
        <f t="shared" si="111"/>
        <v>85.795222614841</v>
      </c>
      <c r="AD453" s="10">
        <f t="shared" si="104"/>
        <v>6.5</v>
      </c>
      <c r="AE453" s="58">
        <f t="shared" ref="AE453:AE516" si="112">AC453-I453</f>
        <v>-51.777277385159</v>
      </c>
      <c r="AF453" s="58">
        <f t="shared" si="106"/>
        <v>0</v>
      </c>
      <c r="AG453" s="58">
        <f t="shared" si="107"/>
        <v>0</v>
      </c>
      <c r="AH453" s="58">
        <f t="shared" si="108"/>
        <v>1</v>
      </c>
      <c r="AI453" s="64">
        <f t="shared" si="109"/>
        <v>52.3002801870293</v>
      </c>
      <c r="AJ453" s="65"/>
      <c r="AL453" s="58">
        <f t="shared" ref="AL453:AL516" si="113">MIN(C453*0.99,$I$2)</f>
        <v>85.795222614841</v>
      </c>
      <c r="AM453" s="58">
        <f t="shared" ref="AM453:AM516" si="114">AL453-I453</f>
        <v>-51.777277385159</v>
      </c>
      <c r="AN453" s="58">
        <f t="shared" si="110"/>
        <v>51.777277385159</v>
      </c>
      <c r="AO453" s="58">
        <f t="shared" si="105"/>
        <v>63.361652645075</v>
      </c>
      <c r="AP453" s="58">
        <f t="shared" ref="AP453:AP516" si="115">AO453+$AP$2*0.15</f>
        <v>563.600232673864</v>
      </c>
      <c r="AQ453" s="58">
        <f t="shared" ref="AQ453:AQ516" si="116">IF(AM453&gt;=0,I453,AL453+AN453)</f>
        <v>137.5725</v>
      </c>
      <c r="AR453" s="58">
        <f t="shared" ref="AR453:AR516" si="117">AQ453-I453</f>
        <v>0</v>
      </c>
    </row>
    <row r="454" spans="1:44">
      <c r="A454" s="35" t="s">
        <v>730</v>
      </c>
      <c r="B454" s="93">
        <v>4.53</v>
      </c>
      <c r="C454" s="58">
        <v>67.2649534211372</v>
      </c>
      <c r="D454" s="58">
        <v>-78.197167790984</v>
      </c>
      <c r="E454" s="58">
        <v>-78.197167790984</v>
      </c>
      <c r="F454" s="58">
        <v>67.2649534211372</v>
      </c>
      <c r="G454" s="58">
        <v>-78.197167790984</v>
      </c>
      <c r="H454" s="58">
        <v>144.0075</v>
      </c>
      <c r="I454" s="58">
        <v>144.0075</v>
      </c>
      <c r="J454" s="108">
        <v>2332.40488248969</v>
      </c>
      <c r="K454" s="109">
        <v>1.03291201976742</v>
      </c>
      <c r="L454" s="109">
        <v>6.68876099561639</v>
      </c>
      <c r="M454" s="109">
        <v>6.65906791263382</v>
      </c>
      <c r="N454" s="110">
        <v>0.5173235204864</v>
      </c>
      <c r="O454" s="10">
        <v>0</v>
      </c>
      <c r="P454" s="10">
        <v>8.8</v>
      </c>
      <c r="Q454" s="113">
        <v>-0.9495</v>
      </c>
      <c r="R454" s="110">
        <v>-0.451603943953533</v>
      </c>
      <c r="S454" s="58">
        <v>124.547440331127</v>
      </c>
      <c r="T454" s="58">
        <v>1167.92541721765</v>
      </c>
      <c r="U454" s="58">
        <v>120.578943750864</v>
      </c>
      <c r="V454" s="58">
        <v>-673.771498273018</v>
      </c>
      <c r="W454" s="58">
        <v>82.283770732252</v>
      </c>
      <c r="X454" s="10"/>
      <c r="Y454" s="109">
        <f t="shared" ref="Y454:Y517" si="118">M453-L454</f>
        <v>-0.00020916850619912</v>
      </c>
      <c r="Z454" s="10"/>
      <c r="AA454" s="10"/>
      <c r="AB454" s="10"/>
      <c r="AC454" s="58">
        <f t="shared" si="111"/>
        <v>66.5923038869258</v>
      </c>
      <c r="AD454" s="10">
        <f t="shared" ref="AD454:AD517" si="119">AD453</f>
        <v>6.5</v>
      </c>
      <c r="AE454" s="58">
        <f t="shared" si="112"/>
        <v>-77.4151961130742</v>
      </c>
      <c r="AF454" s="58">
        <f t="shared" si="106"/>
        <v>0</v>
      </c>
      <c r="AG454" s="58">
        <f t="shared" si="107"/>
        <v>0</v>
      </c>
      <c r="AH454" s="58">
        <f t="shared" si="108"/>
        <v>1</v>
      </c>
      <c r="AI454" s="64">
        <f t="shared" si="109"/>
        <v>78.197167790984</v>
      </c>
      <c r="AJ454" s="65"/>
      <c r="AL454" s="58">
        <f t="shared" si="113"/>
        <v>66.5923038869258</v>
      </c>
      <c r="AM454" s="58">
        <f t="shared" si="114"/>
        <v>-77.4151961130742</v>
      </c>
      <c r="AN454" s="58">
        <f t="shared" si="110"/>
        <v>77.4151961130742</v>
      </c>
      <c r="AO454" s="58">
        <f t="shared" si="105"/>
        <v>48.7086969535026</v>
      </c>
      <c r="AP454" s="58">
        <f t="shared" si="115"/>
        <v>548.947276982291</v>
      </c>
      <c r="AQ454" s="58">
        <f t="shared" si="116"/>
        <v>144.0075</v>
      </c>
      <c r="AR454" s="58">
        <f t="shared" si="117"/>
        <v>0</v>
      </c>
    </row>
    <row r="455" spans="1:44">
      <c r="A455" s="35" t="s">
        <v>731</v>
      </c>
      <c r="B455" s="93">
        <v>4.91</v>
      </c>
      <c r="C455" s="58">
        <v>93.1789077039961</v>
      </c>
      <c r="D455" s="58">
        <v>-54.33169835661</v>
      </c>
      <c r="E455" s="58">
        <v>-54.33169835661</v>
      </c>
      <c r="F455" s="58">
        <v>93.1789077039961</v>
      </c>
      <c r="G455" s="58">
        <v>-53.5111376362307</v>
      </c>
      <c r="H455" s="58">
        <v>145.223144886824</v>
      </c>
      <c r="I455" s="58">
        <v>146.0355</v>
      </c>
      <c r="J455" s="108">
        <v>2317.38977442489</v>
      </c>
      <c r="K455" s="109">
        <v>1.10584144424618</v>
      </c>
      <c r="L455" s="109">
        <v>6.66047132832801</v>
      </c>
      <c r="M455" s="109">
        <v>6.63831749095661</v>
      </c>
      <c r="N455" s="110">
        <v>0.5173235204864</v>
      </c>
      <c r="O455" s="10">
        <v>0</v>
      </c>
      <c r="P455" s="10">
        <v>8.8</v>
      </c>
      <c r="Q455" s="113">
        <v>-0.657</v>
      </c>
      <c r="R455" s="110">
        <v>-0.306305283725005</v>
      </c>
      <c r="S455" s="58">
        <v>134.995128482524</v>
      </c>
      <c r="T455" s="58">
        <v>1086.63213990879</v>
      </c>
      <c r="U455" s="58">
        <v>122.074578760743</v>
      </c>
      <c r="V455" s="58">
        <v>-438.34791960338</v>
      </c>
      <c r="W455" s="58">
        <v>103.9645</v>
      </c>
      <c r="X455" s="10"/>
      <c r="Y455" s="109">
        <f t="shared" si="118"/>
        <v>-0.00140341569418378</v>
      </c>
      <c r="Z455" s="10"/>
      <c r="AA455" s="10"/>
      <c r="AB455" s="10"/>
      <c r="AC455" s="58">
        <f t="shared" si="111"/>
        <v>92.2471186269561</v>
      </c>
      <c r="AD455" s="10">
        <f t="shared" si="119"/>
        <v>6.5</v>
      </c>
      <c r="AE455" s="58">
        <f t="shared" si="112"/>
        <v>-53.7883813730439</v>
      </c>
      <c r="AF455" s="58">
        <f t="shared" si="106"/>
        <v>-0.812355113175556</v>
      </c>
      <c r="AG455" s="58">
        <f t="shared" si="107"/>
        <v>0</v>
      </c>
      <c r="AH455" s="58">
        <f t="shared" si="108"/>
        <v>1</v>
      </c>
      <c r="AI455" s="64">
        <f t="shared" si="109"/>
        <v>53.5111376362307</v>
      </c>
      <c r="AJ455" s="65"/>
      <c r="AL455" s="58">
        <f t="shared" si="113"/>
        <v>92.2471186269561</v>
      </c>
      <c r="AM455" s="58">
        <f t="shared" si="114"/>
        <v>-53.7883813730439</v>
      </c>
      <c r="AN455" s="58">
        <f t="shared" si="110"/>
        <v>53.7883813730439</v>
      </c>
      <c r="AO455" s="58">
        <f t="shared" si="105"/>
        <v>38.5043421033566</v>
      </c>
      <c r="AP455" s="58">
        <f t="shared" si="115"/>
        <v>538.742922132145</v>
      </c>
      <c r="AQ455" s="58">
        <f t="shared" si="116"/>
        <v>146.0355</v>
      </c>
      <c r="AR455" s="58">
        <f t="shared" si="117"/>
        <v>0</v>
      </c>
    </row>
    <row r="456" spans="1:44">
      <c r="A456" s="35" t="s">
        <v>732</v>
      </c>
      <c r="B456" s="93">
        <v>5.53</v>
      </c>
      <c r="C456" s="58">
        <v>144.92463963206</v>
      </c>
      <c r="D456" s="58">
        <v>-4.15515834773786</v>
      </c>
      <c r="E456" s="58">
        <v>-4.15515834773786</v>
      </c>
      <c r="F456" s="58">
        <v>144.92463963206</v>
      </c>
      <c r="G456" s="58">
        <v>-4.15515834773787</v>
      </c>
      <c r="H456" s="58">
        <v>147.589</v>
      </c>
      <c r="I456" s="58">
        <v>147.589</v>
      </c>
      <c r="J456" s="108">
        <v>2315.04238511811</v>
      </c>
      <c r="K456" s="109">
        <v>1.22384701964019</v>
      </c>
      <c r="L456" s="109">
        <v>6.62947995961663</v>
      </c>
      <c r="M456" s="109">
        <v>6.63507144526938</v>
      </c>
      <c r="N456" s="110">
        <v>0.5173235204864</v>
      </c>
      <c r="O456" s="10">
        <v>0</v>
      </c>
      <c r="P456" s="10">
        <v>8.8</v>
      </c>
      <c r="Q456" s="113">
        <v>-0.2565</v>
      </c>
      <c r="R456" s="110">
        <v>-0.117809724509617</v>
      </c>
      <c r="S456" s="58">
        <v>152.041356519013</v>
      </c>
      <c r="T456" s="58">
        <v>980.521362035828</v>
      </c>
      <c r="U456" s="58">
        <v>124.232321588456</v>
      </c>
      <c r="V456" s="58">
        <v>-163.649366153565</v>
      </c>
      <c r="W456" s="58">
        <v>102.411</v>
      </c>
      <c r="X456" s="10"/>
      <c r="Y456" s="109">
        <f t="shared" si="118"/>
        <v>0.00883753133998422</v>
      </c>
      <c r="Z456" s="10"/>
      <c r="AA456" s="10"/>
      <c r="AB456" s="10"/>
      <c r="AC456" s="58">
        <f t="shared" si="111"/>
        <v>143.47539323574</v>
      </c>
      <c r="AD456" s="10">
        <f t="shared" si="119"/>
        <v>6.5</v>
      </c>
      <c r="AE456" s="58">
        <f t="shared" si="112"/>
        <v>-4.11360676426048</v>
      </c>
      <c r="AF456" s="58">
        <f t="shared" si="106"/>
        <v>0</v>
      </c>
      <c r="AG456" s="58">
        <f t="shared" si="107"/>
        <v>0</v>
      </c>
      <c r="AH456" s="58">
        <f t="shared" si="108"/>
        <v>0</v>
      </c>
      <c r="AI456" s="64">
        <f t="shared" si="109"/>
        <v>4.15515834773787</v>
      </c>
      <c r="AJ456" s="65"/>
      <c r="AL456" s="58">
        <f t="shared" si="113"/>
        <v>143.47539323574</v>
      </c>
      <c r="AM456" s="58">
        <f t="shared" si="114"/>
        <v>-4.11360676426048</v>
      </c>
      <c r="AN456" s="58">
        <f t="shared" si="110"/>
        <v>4.11360676426049</v>
      </c>
      <c r="AO456" s="58">
        <f t="shared" si="105"/>
        <v>37.5500413624212</v>
      </c>
      <c r="AP456" s="58">
        <f t="shared" si="115"/>
        <v>537.78862139121</v>
      </c>
      <c r="AQ456" s="58">
        <f t="shared" si="116"/>
        <v>147.589</v>
      </c>
      <c r="AR456" s="58">
        <f t="shared" si="117"/>
        <v>0</v>
      </c>
    </row>
    <row r="457" spans="1:44">
      <c r="A457" s="35" t="s">
        <v>733</v>
      </c>
      <c r="B457" s="93">
        <v>5.87</v>
      </c>
      <c r="C457" s="58">
        <v>178.730263768426</v>
      </c>
      <c r="D457" s="58">
        <v>23.977738515901</v>
      </c>
      <c r="E457" s="58">
        <v>23.977738515901</v>
      </c>
      <c r="F457" s="58">
        <v>178.730263768426</v>
      </c>
      <c r="G457" s="58">
        <v>23.977738515901</v>
      </c>
      <c r="H457" s="58">
        <v>153.205</v>
      </c>
      <c r="I457" s="58">
        <v>153.205</v>
      </c>
      <c r="J457" s="108">
        <v>2316.35993415533</v>
      </c>
      <c r="K457" s="109">
        <v>1.29395326598905</v>
      </c>
      <c r="L457" s="109">
        <v>6.65461793031254</v>
      </c>
      <c r="M457" s="109">
        <v>6.63689346217367</v>
      </c>
      <c r="N457" s="110">
        <v>0.5173235204864</v>
      </c>
      <c r="O457" s="10">
        <v>0</v>
      </c>
      <c r="P457" s="10">
        <v>8.8</v>
      </c>
      <c r="Q457" s="113">
        <v>0.171</v>
      </c>
      <c r="R457" s="110">
        <v>0.0785398163397448</v>
      </c>
      <c r="S457" s="58">
        <v>161.389288022895</v>
      </c>
      <c r="T457" s="58">
        <v>958.877303124181</v>
      </c>
      <c r="U457" s="58">
        <v>124.725747262236</v>
      </c>
      <c r="V457" s="58">
        <v>258.06820203043</v>
      </c>
      <c r="W457" s="58">
        <v>96.795</v>
      </c>
      <c r="X457" s="10"/>
      <c r="Y457" s="109">
        <f t="shared" si="118"/>
        <v>-0.019546485043163</v>
      </c>
      <c r="Z457" s="10"/>
      <c r="AA457" s="10"/>
      <c r="AB457" s="10"/>
      <c r="AC457" s="58">
        <f t="shared" si="111"/>
        <v>153.205</v>
      </c>
      <c r="AD457" s="10">
        <f t="shared" si="119"/>
        <v>6.5</v>
      </c>
      <c r="AE457" s="58">
        <f t="shared" si="112"/>
        <v>0</v>
      </c>
      <c r="AF457" s="58">
        <f t="shared" si="106"/>
        <v>0</v>
      </c>
      <c r="AG457" s="58">
        <f t="shared" si="107"/>
        <v>0</v>
      </c>
      <c r="AH457" s="58">
        <f t="shared" si="108"/>
        <v>0</v>
      </c>
      <c r="AI457" s="64">
        <f t="shared" si="109"/>
        <v>-23.977738515901</v>
      </c>
      <c r="AJ457" s="65"/>
      <c r="AL457" s="58">
        <f t="shared" si="113"/>
        <v>176.942961130742</v>
      </c>
      <c r="AM457" s="58">
        <f t="shared" si="114"/>
        <v>23.737961130742</v>
      </c>
      <c r="AN457" s="58">
        <f t="shared" si="110"/>
        <v>0</v>
      </c>
      <c r="AO457" s="58">
        <f t="shared" si="105"/>
        <v>40.9229853252204</v>
      </c>
      <c r="AP457" s="58">
        <f t="shared" si="115"/>
        <v>541.161565354009</v>
      </c>
      <c r="AQ457" s="58">
        <f t="shared" si="116"/>
        <v>153.205</v>
      </c>
      <c r="AR457" s="58">
        <f t="shared" si="117"/>
        <v>0</v>
      </c>
    </row>
    <row r="458" spans="1:44">
      <c r="A458" s="35" t="s">
        <v>734</v>
      </c>
      <c r="B458" s="93">
        <v>5.6</v>
      </c>
      <c r="C458" s="58">
        <v>151.556962864383</v>
      </c>
      <c r="D458" s="58">
        <v>-3.34000683258643</v>
      </c>
      <c r="E458" s="58">
        <v>-3.34000683258643</v>
      </c>
      <c r="F458" s="58">
        <v>151.556962864383</v>
      </c>
      <c r="G458" s="58">
        <v>-3.34000683258643</v>
      </c>
      <c r="H458" s="58">
        <v>153.348</v>
      </c>
      <c r="I458" s="58">
        <v>153.348</v>
      </c>
      <c r="J458" s="108">
        <v>2314.22240263839</v>
      </c>
      <c r="K458" s="109">
        <v>1.23933875406601</v>
      </c>
      <c r="L458" s="109">
        <v>6.62947995961663</v>
      </c>
      <c r="M458" s="109">
        <v>6.63393741764667</v>
      </c>
      <c r="N458" s="110">
        <v>0.5173235204864</v>
      </c>
      <c r="O458" s="10">
        <v>0</v>
      </c>
      <c r="P458" s="10">
        <v>8.8</v>
      </c>
      <c r="Q458" s="113">
        <v>-0.2565</v>
      </c>
      <c r="R458" s="110">
        <v>-0.117809724509617</v>
      </c>
      <c r="S458" s="58">
        <v>153.965930652166</v>
      </c>
      <c r="T458" s="58">
        <v>1006.04704586827</v>
      </c>
      <c r="U458" s="58">
        <v>124.232321588456</v>
      </c>
      <c r="V458" s="58">
        <v>-163.649366153565</v>
      </c>
      <c r="W458" s="58">
        <v>96.652</v>
      </c>
      <c r="X458" s="10"/>
      <c r="Y458" s="109">
        <f t="shared" si="118"/>
        <v>0.00741350255704099</v>
      </c>
      <c r="Z458" s="10"/>
      <c r="AA458" s="10"/>
      <c r="AB458" s="10"/>
      <c r="AC458" s="58">
        <f t="shared" si="111"/>
        <v>150.041393235739</v>
      </c>
      <c r="AD458" s="10">
        <f t="shared" si="119"/>
        <v>6.5</v>
      </c>
      <c r="AE458" s="58">
        <f t="shared" si="112"/>
        <v>-3.30660676426058</v>
      </c>
      <c r="AF458" s="58">
        <f t="shared" si="106"/>
        <v>0</v>
      </c>
      <c r="AG458" s="58">
        <f t="shared" si="107"/>
        <v>0</v>
      </c>
      <c r="AH458" s="58">
        <f t="shared" si="108"/>
        <v>0</v>
      </c>
      <c r="AI458" s="64">
        <f t="shared" si="109"/>
        <v>3.34000683258643</v>
      </c>
      <c r="AJ458" s="65"/>
      <c r="AL458" s="58">
        <f t="shared" si="113"/>
        <v>150.041393235739</v>
      </c>
      <c r="AM458" s="58">
        <f t="shared" si="114"/>
        <v>-3.30660676426058</v>
      </c>
      <c r="AN458" s="58">
        <f t="shared" si="110"/>
        <v>3.30660676426058</v>
      </c>
      <c r="AO458" s="58">
        <f t="shared" si="105"/>
        <v>40.1060358126201</v>
      </c>
      <c r="AP458" s="58">
        <f t="shared" si="115"/>
        <v>540.344615841409</v>
      </c>
      <c r="AQ458" s="58">
        <f t="shared" si="116"/>
        <v>153.348</v>
      </c>
      <c r="AR458" s="58">
        <f t="shared" si="117"/>
        <v>0</v>
      </c>
    </row>
    <row r="459" spans="1:44">
      <c r="A459" s="35" t="s">
        <v>735</v>
      </c>
      <c r="B459" s="93">
        <v>5.35</v>
      </c>
      <c r="C459" s="58">
        <v>128.626369704108</v>
      </c>
      <c r="D459" s="58">
        <v>-26.415044437306</v>
      </c>
      <c r="E459" s="58">
        <v>-26.415044437306</v>
      </c>
      <c r="F459" s="58">
        <v>128.626369704108</v>
      </c>
      <c r="G459" s="58">
        <v>-26.4124940625642</v>
      </c>
      <c r="H459" s="58">
        <v>153.488475129006</v>
      </c>
      <c r="I459" s="58">
        <v>153.491</v>
      </c>
      <c r="J459" s="108">
        <v>2306.17060104757</v>
      </c>
      <c r="K459" s="109">
        <v>1.1881520993867</v>
      </c>
      <c r="L459" s="109">
        <v>6.62466084416303</v>
      </c>
      <c r="M459" s="109">
        <v>6.62279829166799</v>
      </c>
      <c r="N459" s="110">
        <v>0.5173235204864</v>
      </c>
      <c r="O459" s="10">
        <v>0</v>
      </c>
      <c r="P459" s="10">
        <v>8.8</v>
      </c>
      <c r="Q459" s="113">
        <v>-0.333</v>
      </c>
      <c r="R459" s="110">
        <v>-0.153152641862502</v>
      </c>
      <c r="S459" s="58">
        <v>147.092451605194</v>
      </c>
      <c r="T459" s="58">
        <v>1054.02324915222</v>
      </c>
      <c r="U459" s="58">
        <v>123.799344950129</v>
      </c>
      <c r="V459" s="58">
        <v>-213.349223077102</v>
      </c>
      <c r="W459" s="58">
        <v>96.509</v>
      </c>
      <c r="X459" s="10"/>
      <c r="Y459" s="109">
        <f t="shared" si="118"/>
        <v>0.00927657348364441</v>
      </c>
      <c r="Z459" s="10"/>
      <c r="AA459" s="10"/>
      <c r="AB459" s="10"/>
      <c r="AC459" s="58">
        <f t="shared" si="111"/>
        <v>127.340106007067</v>
      </c>
      <c r="AD459" s="10">
        <f t="shared" si="119"/>
        <v>6.5</v>
      </c>
      <c r="AE459" s="58">
        <f t="shared" si="112"/>
        <v>-26.150893992933</v>
      </c>
      <c r="AF459" s="58">
        <f t="shared" si="106"/>
        <v>-0.00252487099442078</v>
      </c>
      <c r="AG459" s="58">
        <f t="shared" si="107"/>
        <v>0</v>
      </c>
      <c r="AH459" s="58">
        <f t="shared" si="108"/>
        <v>1</v>
      </c>
      <c r="AI459" s="64">
        <f t="shared" si="109"/>
        <v>26.4124940625642</v>
      </c>
      <c r="AJ459" s="65"/>
      <c r="AL459" s="58">
        <f t="shared" si="113"/>
        <v>127.340106007067</v>
      </c>
      <c r="AM459" s="58">
        <f t="shared" si="114"/>
        <v>-26.1508939929329</v>
      </c>
      <c r="AN459" s="58">
        <f t="shared" si="110"/>
        <v>26.1508939929329</v>
      </c>
      <c r="AO459" s="58">
        <f t="shared" si="105"/>
        <v>35.0627474867176</v>
      </c>
      <c r="AP459" s="58">
        <f t="shared" si="115"/>
        <v>535.301327515506</v>
      </c>
      <c r="AQ459" s="58">
        <f t="shared" si="116"/>
        <v>153.491</v>
      </c>
      <c r="AR459" s="58">
        <f t="shared" si="117"/>
        <v>0</v>
      </c>
    </row>
    <row r="460" spans="1:44">
      <c r="A460" s="35" t="s">
        <v>736</v>
      </c>
      <c r="B460" s="93">
        <v>5.09</v>
      </c>
      <c r="C460" s="58">
        <v>106.947546132705</v>
      </c>
      <c r="D460" s="58">
        <v>-51.2191205339616</v>
      </c>
      <c r="E460" s="58">
        <v>-51.2191205339616</v>
      </c>
      <c r="F460" s="58">
        <v>106.947546132705</v>
      </c>
      <c r="G460" s="58">
        <v>-50.4849200997542</v>
      </c>
      <c r="H460" s="58">
        <v>155.858141570135</v>
      </c>
      <c r="I460" s="58">
        <v>156.585</v>
      </c>
      <c r="J460" s="108">
        <v>2291.95297451353</v>
      </c>
      <c r="K460" s="109">
        <v>1.14560990888472</v>
      </c>
      <c r="L460" s="109">
        <v>6.62257423196034</v>
      </c>
      <c r="M460" s="109">
        <v>6.60311331119679</v>
      </c>
      <c r="N460" s="110">
        <v>0.5173235204864</v>
      </c>
      <c r="O460" s="10">
        <v>0</v>
      </c>
      <c r="P460" s="10">
        <v>8.8</v>
      </c>
      <c r="Q460" s="113">
        <v>-0.6255</v>
      </c>
      <c r="R460" s="110">
        <v>-0.290597320457056</v>
      </c>
      <c r="S460" s="58">
        <v>139.944033396343</v>
      </c>
      <c r="T460" s="58">
        <v>1124.96733452427</v>
      </c>
      <c r="U460" s="58">
        <v>122.15679378383</v>
      </c>
      <c r="V460" s="58">
        <v>-413.279675538086</v>
      </c>
      <c r="W460" s="58">
        <v>93.415</v>
      </c>
      <c r="X460" s="10"/>
      <c r="Y460" s="109">
        <f t="shared" si="118"/>
        <v>0.000224059707644386</v>
      </c>
      <c r="Z460" s="10"/>
      <c r="AA460" s="10"/>
      <c r="AB460" s="10"/>
      <c r="AC460" s="58">
        <f t="shared" si="111"/>
        <v>105.878070671378</v>
      </c>
      <c r="AD460" s="10">
        <f t="shared" si="119"/>
        <v>6.5</v>
      </c>
      <c r="AE460" s="58">
        <f t="shared" si="112"/>
        <v>-50.706929328622</v>
      </c>
      <c r="AF460" s="58">
        <f t="shared" si="106"/>
        <v>-0.726858429865331</v>
      </c>
      <c r="AG460" s="58">
        <f t="shared" si="107"/>
        <v>0</v>
      </c>
      <c r="AH460" s="58">
        <f t="shared" si="108"/>
        <v>1</v>
      </c>
      <c r="AI460" s="64">
        <f t="shared" si="109"/>
        <v>50.4849200997542</v>
      </c>
      <c r="AJ460" s="65"/>
      <c r="AL460" s="58">
        <f t="shared" si="113"/>
        <v>105.878070671378</v>
      </c>
      <c r="AM460" s="58">
        <f t="shared" si="114"/>
        <v>-50.706929328622</v>
      </c>
      <c r="AN460" s="58">
        <f t="shared" si="110"/>
        <v>50.706929328622</v>
      </c>
      <c r="AO460" s="58">
        <f t="shared" si="105"/>
        <v>25.497261651391</v>
      </c>
      <c r="AP460" s="58">
        <f t="shared" si="115"/>
        <v>525.73584168018</v>
      </c>
      <c r="AQ460" s="58">
        <f t="shared" si="116"/>
        <v>156.585</v>
      </c>
      <c r="AR460" s="58">
        <f t="shared" si="117"/>
        <v>0</v>
      </c>
    </row>
    <row r="461" spans="1:44">
      <c r="A461" s="35" t="s">
        <v>737</v>
      </c>
      <c r="B461" s="93">
        <v>4.73</v>
      </c>
      <c r="C461" s="58">
        <v>80.3836619603404</v>
      </c>
      <c r="D461" s="58">
        <v>-80.8622976356192</v>
      </c>
      <c r="E461" s="58">
        <v>-80.8622976356192</v>
      </c>
      <c r="F461" s="58">
        <v>80.3836619603404</v>
      </c>
      <c r="G461" s="58">
        <v>-77.4218108193839</v>
      </c>
      <c r="H461" s="58">
        <v>156.227418051927</v>
      </c>
      <c r="I461" s="58">
        <v>159.6335</v>
      </c>
      <c r="J461" s="108">
        <v>2270.84005938337</v>
      </c>
      <c r="K461" s="109">
        <v>1.07979746753661</v>
      </c>
      <c r="L461" s="109">
        <v>6.60653848466984</v>
      </c>
      <c r="M461" s="109">
        <v>6.5738439016863</v>
      </c>
      <c r="N461" s="110">
        <v>0.5173235204864</v>
      </c>
      <c r="O461" s="10">
        <v>0</v>
      </c>
      <c r="P461" s="10">
        <v>8.8</v>
      </c>
      <c r="Q461" s="113">
        <v>-0.9225</v>
      </c>
      <c r="R461" s="110">
        <v>-0.435895980685584</v>
      </c>
      <c r="S461" s="58">
        <v>130.046223568704</v>
      </c>
      <c r="T461" s="58">
        <v>1213.45678828078</v>
      </c>
      <c r="U461" s="58">
        <v>120.435755295282</v>
      </c>
      <c r="V461" s="58">
        <v>-642.847388880176</v>
      </c>
      <c r="W461" s="58">
        <v>82.282525229508</v>
      </c>
      <c r="X461" s="10"/>
      <c r="Y461" s="109">
        <f t="shared" si="118"/>
        <v>-0.00342517347305016</v>
      </c>
      <c r="Z461" s="10"/>
      <c r="AA461" s="10"/>
      <c r="AB461" s="10"/>
      <c r="AC461" s="58">
        <f t="shared" si="111"/>
        <v>79.579825340737</v>
      </c>
      <c r="AD461" s="10">
        <f t="shared" si="119"/>
        <v>6.5</v>
      </c>
      <c r="AE461" s="58">
        <f t="shared" si="112"/>
        <v>-80.053674659263</v>
      </c>
      <c r="AF461" s="58">
        <f t="shared" si="106"/>
        <v>-3.40608194807294</v>
      </c>
      <c r="AG461" s="58">
        <f t="shared" si="107"/>
        <v>0</v>
      </c>
      <c r="AH461" s="58">
        <f t="shared" si="108"/>
        <v>1</v>
      </c>
      <c r="AI461" s="64">
        <f t="shared" si="109"/>
        <v>77.4218108193839</v>
      </c>
      <c r="AJ461" s="65"/>
      <c r="AL461" s="58">
        <f t="shared" si="113"/>
        <v>79.579825340737</v>
      </c>
      <c r="AM461" s="58">
        <f t="shared" si="114"/>
        <v>-80.053674659263</v>
      </c>
      <c r="AN461" s="58">
        <f t="shared" si="110"/>
        <v>80.053674659263</v>
      </c>
      <c r="AO461" s="58">
        <f t="shared" si="105"/>
        <v>10.5450207766039</v>
      </c>
      <c r="AP461" s="58">
        <f t="shared" si="115"/>
        <v>510.783600805392</v>
      </c>
      <c r="AQ461" s="58">
        <f t="shared" si="116"/>
        <v>159.6335</v>
      </c>
      <c r="AR461" s="58">
        <f t="shared" si="117"/>
        <v>0</v>
      </c>
    </row>
    <row r="462" spans="1:44">
      <c r="A462" s="35" t="s">
        <v>738</v>
      </c>
      <c r="B462" s="93">
        <v>4.49</v>
      </c>
      <c r="C462" s="58">
        <v>64.775823862043</v>
      </c>
      <c r="D462" s="58">
        <v>-101.00043876422</v>
      </c>
      <c r="E462" s="58">
        <v>-101.00043876422</v>
      </c>
      <c r="F462" s="58">
        <v>64.775823862043</v>
      </c>
      <c r="G462" s="58">
        <v>-101.00043876422</v>
      </c>
      <c r="H462" s="58">
        <v>164.1185</v>
      </c>
      <c r="I462" s="58">
        <v>164.1185</v>
      </c>
      <c r="J462" s="108">
        <v>2243.69849864261</v>
      </c>
      <c r="K462" s="109">
        <v>1.03815672483926</v>
      </c>
      <c r="L462" s="109">
        <v>6.57277314335543</v>
      </c>
      <c r="M462" s="109">
        <v>6.53615025129136</v>
      </c>
      <c r="N462" s="110">
        <v>0.5173235204864</v>
      </c>
      <c r="O462" s="10">
        <v>0</v>
      </c>
      <c r="P462" s="10">
        <v>8.8</v>
      </c>
      <c r="Q462" s="113">
        <v>-1.1655</v>
      </c>
      <c r="R462" s="110">
        <v>-0.561559686829175</v>
      </c>
      <c r="S462" s="58">
        <v>123.447683683611</v>
      </c>
      <c r="T462" s="58">
        <v>1342.88678150606</v>
      </c>
      <c r="U462" s="58">
        <v>118.910450349128</v>
      </c>
      <c r="V462" s="58">
        <v>-865.971325562157</v>
      </c>
      <c r="W462" s="58">
        <v>50.0967459952972</v>
      </c>
      <c r="X462" s="10"/>
      <c r="Y462" s="109">
        <f t="shared" si="118"/>
        <v>0.001070758330874</v>
      </c>
      <c r="Z462" s="10"/>
      <c r="AA462" s="10"/>
      <c r="AB462" s="10"/>
      <c r="AC462" s="58">
        <f t="shared" si="111"/>
        <v>64.1280656234226</v>
      </c>
      <c r="AD462" s="10">
        <f t="shared" si="119"/>
        <v>6.5</v>
      </c>
      <c r="AE462" s="58">
        <f t="shared" si="112"/>
        <v>-99.9904343765775</v>
      </c>
      <c r="AF462" s="58">
        <f t="shared" si="106"/>
        <v>0</v>
      </c>
      <c r="AG462" s="58">
        <f t="shared" si="107"/>
        <v>0</v>
      </c>
      <c r="AH462" s="58">
        <f t="shared" si="108"/>
        <v>1</v>
      </c>
      <c r="AI462" s="64">
        <f t="shared" si="109"/>
        <v>101.00043876422</v>
      </c>
      <c r="AJ462" s="65"/>
      <c r="AL462" s="58">
        <f t="shared" si="113"/>
        <v>64.1280656234225</v>
      </c>
      <c r="AM462" s="58">
        <f t="shared" si="114"/>
        <v>-99.9904343765775</v>
      </c>
      <c r="AN462" s="58">
        <f t="shared" si="110"/>
        <v>56.6583966326927</v>
      </c>
      <c r="AO462" s="58">
        <f t="shared" si="105"/>
        <v>0</v>
      </c>
      <c r="AP462" s="58">
        <f t="shared" si="115"/>
        <v>500.238580028788</v>
      </c>
      <c r="AQ462" s="58">
        <f t="shared" si="116"/>
        <v>120.786462256115</v>
      </c>
      <c r="AR462" s="58">
        <f t="shared" si="117"/>
        <v>-43.3320377438848</v>
      </c>
    </row>
    <row r="463" spans="1:44">
      <c r="A463" s="35" t="s">
        <v>739</v>
      </c>
      <c r="B463" s="93">
        <v>4.22</v>
      </c>
      <c r="C463" s="58">
        <v>49.1043172767554</v>
      </c>
      <c r="D463" s="58">
        <v>-120.493157470719</v>
      </c>
      <c r="E463" s="58">
        <v>-120.493157470719</v>
      </c>
      <c r="F463" s="58">
        <v>49.1043172767554</v>
      </c>
      <c r="G463" s="58">
        <v>-118.598072585326</v>
      </c>
      <c r="H463" s="58">
        <v>166.025365963461</v>
      </c>
      <c r="I463" s="58">
        <v>167.9015</v>
      </c>
      <c r="J463" s="108">
        <v>2212.06664056577</v>
      </c>
      <c r="K463" s="109">
        <v>0.983499257332823</v>
      </c>
      <c r="L463" s="109">
        <v>6.53502039954228</v>
      </c>
      <c r="M463" s="109">
        <v>6.49212498195137</v>
      </c>
      <c r="N463" s="110">
        <v>0.5173235204864</v>
      </c>
      <c r="O463" s="10">
        <v>0</v>
      </c>
      <c r="P463" s="10">
        <v>8.8</v>
      </c>
      <c r="Q463" s="113">
        <v>-1.296</v>
      </c>
      <c r="R463" s="110">
        <v>-0.632245521534946</v>
      </c>
      <c r="S463" s="58">
        <v>116.024326312882</v>
      </c>
      <c r="T463" s="58">
        <v>1445.40714168717</v>
      </c>
      <c r="U463" s="58">
        <v>117.970934342677</v>
      </c>
      <c r="V463" s="58">
        <v>-1005.31604031234</v>
      </c>
      <c r="W463" s="58">
        <v>38.758905067964</v>
      </c>
      <c r="X463" s="10"/>
      <c r="Y463" s="109">
        <f t="shared" si="118"/>
        <v>0.00112985174908342</v>
      </c>
      <c r="Z463" s="10"/>
      <c r="AA463" s="10"/>
      <c r="AB463" s="10"/>
      <c r="AC463" s="58">
        <f t="shared" si="111"/>
        <v>48.6132741039879</v>
      </c>
      <c r="AD463" s="10">
        <f t="shared" si="119"/>
        <v>6.5</v>
      </c>
      <c r="AE463" s="58">
        <f t="shared" si="112"/>
        <v>-119.288225896012</v>
      </c>
      <c r="AF463" s="58">
        <f t="shared" si="106"/>
        <v>-1.87613403653913</v>
      </c>
      <c r="AG463" s="58">
        <f t="shared" si="107"/>
        <v>0</v>
      </c>
      <c r="AH463" s="58">
        <f t="shared" si="108"/>
        <v>1</v>
      </c>
      <c r="AI463" s="64">
        <f t="shared" si="109"/>
        <v>118.598072585326</v>
      </c>
      <c r="AJ463" s="65"/>
      <c r="AL463" s="58">
        <f t="shared" si="113"/>
        <v>48.6132741039879</v>
      </c>
      <c r="AM463" s="58">
        <f t="shared" si="114"/>
        <v>-119.288225896012</v>
      </c>
      <c r="AN463" s="58">
        <f t="shared" si="110"/>
        <v>0</v>
      </c>
      <c r="AO463" s="58">
        <f t="shared" si="105"/>
        <v>0</v>
      </c>
      <c r="AP463" s="58">
        <f t="shared" si="115"/>
        <v>500.238580028788</v>
      </c>
      <c r="AQ463" s="58">
        <f t="shared" si="116"/>
        <v>48.6132741039879</v>
      </c>
      <c r="AR463" s="58">
        <f t="shared" si="117"/>
        <v>-119.288225896012</v>
      </c>
    </row>
    <row r="464" spans="1:44">
      <c r="A464" s="35" t="s">
        <v>740</v>
      </c>
      <c r="B464" s="93">
        <v>4.07</v>
      </c>
      <c r="C464" s="58">
        <v>41.2189976493864</v>
      </c>
      <c r="D464" s="58">
        <v>-131.858275077886</v>
      </c>
      <c r="E464" s="58">
        <v>-131.858275077886</v>
      </c>
      <c r="F464" s="58">
        <v>41.2189976493864</v>
      </c>
      <c r="G464" s="58">
        <v>-131.374264807251</v>
      </c>
      <c r="H464" s="58">
        <v>170.867329832071</v>
      </c>
      <c r="I464" s="58">
        <v>171.3465</v>
      </c>
      <c r="J464" s="108">
        <v>2177.18418054925</v>
      </c>
      <c r="K464" s="109">
        <v>0.955422836810972</v>
      </c>
      <c r="L464" s="109">
        <v>6.48457841964083</v>
      </c>
      <c r="M464" s="109">
        <v>6.44345459034269</v>
      </c>
      <c r="N464" s="110">
        <v>0.5173235204864</v>
      </c>
      <c r="O464" s="10">
        <v>0</v>
      </c>
      <c r="P464" s="10">
        <v>8.8</v>
      </c>
      <c r="Q464" s="113">
        <v>-1.395</v>
      </c>
      <c r="R464" s="110">
        <v>-0.687223392972767</v>
      </c>
      <c r="S464" s="58">
        <v>111.900238884699</v>
      </c>
      <c r="T464" s="58">
        <v>1542.38511174651</v>
      </c>
      <c r="U464" s="58">
        <v>117.121168317686</v>
      </c>
      <c r="V464" s="58">
        <v>-1121.69530661532</v>
      </c>
      <c r="W464" s="58">
        <v>24.9837378152941</v>
      </c>
      <c r="X464" s="10"/>
      <c r="Y464" s="109">
        <f t="shared" si="118"/>
        <v>0.00754656231054351</v>
      </c>
      <c r="Z464" s="10"/>
      <c r="AA464" s="10"/>
      <c r="AB464" s="10"/>
      <c r="AC464" s="58">
        <f t="shared" si="111"/>
        <v>40.8068076728925</v>
      </c>
      <c r="AD464" s="10">
        <f t="shared" si="119"/>
        <v>6.5</v>
      </c>
      <c r="AE464" s="58">
        <f t="shared" si="112"/>
        <v>-130.539692327107</v>
      </c>
      <c r="AF464" s="58">
        <f t="shared" si="106"/>
        <v>-0.47917016792897</v>
      </c>
      <c r="AG464" s="58">
        <f t="shared" si="107"/>
        <v>0</v>
      </c>
      <c r="AH464" s="58">
        <f t="shared" si="108"/>
        <v>1</v>
      </c>
      <c r="AI464" s="64">
        <f t="shared" si="109"/>
        <v>131.374264807251</v>
      </c>
      <c r="AJ464" s="65"/>
      <c r="AL464" s="58">
        <f t="shared" si="113"/>
        <v>40.8068076728925</v>
      </c>
      <c r="AM464" s="58">
        <f t="shared" si="114"/>
        <v>-130.539692327108</v>
      </c>
      <c r="AN464" s="58">
        <f t="shared" si="110"/>
        <v>0</v>
      </c>
      <c r="AO464" s="58">
        <f t="shared" si="105"/>
        <v>0</v>
      </c>
      <c r="AP464" s="58">
        <f t="shared" si="115"/>
        <v>500.238580028788</v>
      </c>
      <c r="AQ464" s="58">
        <f t="shared" si="116"/>
        <v>40.8068076728925</v>
      </c>
      <c r="AR464" s="58">
        <f t="shared" si="117"/>
        <v>-130.539692327108</v>
      </c>
    </row>
    <row r="465" spans="1:44">
      <c r="A465" s="35" t="s">
        <v>741</v>
      </c>
      <c r="B465" s="93">
        <v>4.13</v>
      </c>
      <c r="C465" s="58">
        <v>44.3047302913027</v>
      </c>
      <c r="D465" s="58">
        <v>-138.273047486475</v>
      </c>
      <c r="E465" s="58">
        <v>-138.273047486475</v>
      </c>
      <c r="F465" s="58">
        <v>44.3047302913027</v>
      </c>
      <c r="G465" s="58">
        <v>-137.809008806779</v>
      </c>
      <c r="H465" s="58">
        <v>180.292601707101</v>
      </c>
      <c r="I465" s="58">
        <v>180.752</v>
      </c>
      <c r="J465" s="108">
        <v>2140.67948831528</v>
      </c>
      <c r="K465" s="109">
        <v>0.973913475998965</v>
      </c>
      <c r="L465" s="109">
        <v>6.44217267384306</v>
      </c>
      <c r="M465" s="109">
        <v>6.39238284876529</v>
      </c>
      <c r="N465" s="110">
        <v>0.5173235204864</v>
      </c>
      <c r="O465" s="10">
        <v>0</v>
      </c>
      <c r="P465" s="10">
        <v>8.8</v>
      </c>
      <c r="Q465" s="113">
        <v>-1.4445</v>
      </c>
      <c r="R465" s="110">
        <v>-0.714712328691678</v>
      </c>
      <c r="S465" s="58">
        <v>113.549873855972</v>
      </c>
      <c r="T465" s="58">
        <v>1603.82158882075</v>
      </c>
      <c r="U465" s="58">
        <v>116.591336555336</v>
      </c>
      <c r="V465" s="58">
        <v>-1181.98326632419</v>
      </c>
      <c r="W465" s="58">
        <v>17.5099373950114</v>
      </c>
      <c r="X465" s="10"/>
      <c r="Y465" s="109">
        <f t="shared" si="118"/>
        <v>0.00128191649962606</v>
      </c>
      <c r="Z465" s="10"/>
      <c r="AA465" s="10"/>
      <c r="AB465" s="10"/>
      <c r="AC465" s="58">
        <f t="shared" si="111"/>
        <v>43.8616829883897</v>
      </c>
      <c r="AD465" s="10">
        <f t="shared" si="119"/>
        <v>6.5</v>
      </c>
      <c r="AE465" s="58">
        <f t="shared" si="112"/>
        <v>-136.89031701161</v>
      </c>
      <c r="AF465" s="58">
        <f t="shared" si="106"/>
        <v>-0.459398292899408</v>
      </c>
      <c r="AG465" s="58">
        <f t="shared" si="107"/>
        <v>0</v>
      </c>
      <c r="AH465" s="58">
        <f t="shared" si="108"/>
        <v>1</v>
      </c>
      <c r="AI465" s="64">
        <f t="shared" si="109"/>
        <v>137.809008806779</v>
      </c>
      <c r="AJ465" s="65"/>
      <c r="AL465" s="58">
        <f t="shared" si="113"/>
        <v>43.8616829883897</v>
      </c>
      <c r="AM465" s="58">
        <f t="shared" si="114"/>
        <v>-136.89031701161</v>
      </c>
      <c r="AN465" s="58">
        <f t="shared" si="110"/>
        <v>0</v>
      </c>
      <c r="AO465" s="58">
        <f t="shared" si="105"/>
        <v>0</v>
      </c>
      <c r="AP465" s="58">
        <f t="shared" si="115"/>
        <v>500.238580028788</v>
      </c>
      <c r="AQ465" s="58">
        <f t="shared" si="116"/>
        <v>43.8616829883897</v>
      </c>
      <c r="AR465" s="58">
        <f t="shared" si="117"/>
        <v>-136.89031701161</v>
      </c>
    </row>
    <row r="466" spans="1:44">
      <c r="A466" s="35" t="s">
        <v>742</v>
      </c>
      <c r="B466" s="93">
        <v>4.19</v>
      </c>
      <c r="C466" s="58">
        <v>47.4814362708356</v>
      </c>
      <c r="D466" s="58">
        <v>-144.334220294821</v>
      </c>
      <c r="E466" s="58">
        <v>-144.334220294821</v>
      </c>
      <c r="F466" s="58">
        <v>47.4814362708356</v>
      </c>
      <c r="G466" s="58">
        <v>-144.285620699976</v>
      </c>
      <c r="H466" s="58">
        <v>189.849386401103</v>
      </c>
      <c r="I466" s="58">
        <v>189.8975</v>
      </c>
      <c r="J466" s="108">
        <v>2102.54283841147</v>
      </c>
      <c r="K466" s="109">
        <v>0.993164341885639</v>
      </c>
      <c r="L466" s="109">
        <v>6.38972327139427</v>
      </c>
      <c r="M466" s="109">
        <v>6.33887481258258</v>
      </c>
      <c r="N466" s="110">
        <v>0.5173235204864</v>
      </c>
      <c r="O466" s="10">
        <v>0</v>
      </c>
      <c r="P466" s="10">
        <v>8.8</v>
      </c>
      <c r="Q466" s="113">
        <v>-1.494</v>
      </c>
      <c r="R466" s="110">
        <v>-0.742201264410589</v>
      </c>
      <c r="S466" s="58">
        <v>115.199508827245</v>
      </c>
      <c r="T466" s="58">
        <v>1664.65168925666</v>
      </c>
      <c r="U466" s="58">
        <v>115.992393170828</v>
      </c>
      <c r="V466" s="58">
        <v>-1243.9231294028</v>
      </c>
      <c r="W466" s="58">
        <v>10.0172931743985</v>
      </c>
      <c r="X466" s="10"/>
      <c r="Y466" s="109">
        <f t="shared" si="118"/>
        <v>0.00265957737101896</v>
      </c>
      <c r="Z466" s="10"/>
      <c r="AA466" s="10"/>
      <c r="AB466" s="10"/>
      <c r="AC466" s="58">
        <f t="shared" si="111"/>
        <v>47.0066219081272</v>
      </c>
      <c r="AD466" s="10">
        <f t="shared" si="119"/>
        <v>6.5</v>
      </c>
      <c r="AE466" s="58">
        <f t="shared" si="112"/>
        <v>-142.890878091873</v>
      </c>
      <c r="AF466" s="58">
        <f t="shared" si="106"/>
        <v>-0.0481135988966059</v>
      </c>
      <c r="AG466" s="58">
        <f t="shared" si="107"/>
        <v>0</v>
      </c>
      <c r="AH466" s="58">
        <f t="shared" si="108"/>
        <v>1</v>
      </c>
      <c r="AI466" s="64">
        <f t="shared" si="109"/>
        <v>144.285620699976</v>
      </c>
      <c r="AJ466" s="65"/>
      <c r="AL466" s="58">
        <f t="shared" si="113"/>
        <v>47.0066219081272</v>
      </c>
      <c r="AM466" s="58">
        <f t="shared" si="114"/>
        <v>-142.890878091873</v>
      </c>
      <c r="AN466" s="58">
        <f t="shared" si="110"/>
        <v>0</v>
      </c>
      <c r="AO466" s="58">
        <f t="shared" si="105"/>
        <v>0</v>
      </c>
      <c r="AP466" s="58">
        <f t="shared" si="115"/>
        <v>500.238580028788</v>
      </c>
      <c r="AQ466" s="58">
        <f t="shared" si="116"/>
        <v>47.0066219081272</v>
      </c>
      <c r="AR466" s="58">
        <f t="shared" si="117"/>
        <v>-142.890878091873</v>
      </c>
    </row>
    <row r="467" spans="1:44">
      <c r="A467" s="35" t="s">
        <v>743</v>
      </c>
      <c r="B467" s="93">
        <v>4.05</v>
      </c>
      <c r="C467" s="58">
        <v>40.2104079665917</v>
      </c>
      <c r="D467" s="58">
        <v>-157.120400114216</v>
      </c>
      <c r="E467" s="58">
        <v>-157.120400114216</v>
      </c>
      <c r="F467" s="58">
        <v>40.2104079665917</v>
      </c>
      <c r="G467" s="58">
        <v>-154.404098653914</v>
      </c>
      <c r="H467" s="58">
        <v>192.668361554301</v>
      </c>
      <c r="I467" s="58">
        <v>195.3575</v>
      </c>
      <c r="J467" s="108">
        <v>2061.84139756476</v>
      </c>
      <c r="K467" s="109">
        <v>0.966182038322238</v>
      </c>
      <c r="L467" s="109">
        <v>6.33570961015463</v>
      </c>
      <c r="M467" s="109">
        <v>6.28159259347827</v>
      </c>
      <c r="N467" s="110">
        <v>0.5173235204864</v>
      </c>
      <c r="O467" s="10">
        <v>0</v>
      </c>
      <c r="P467" s="10">
        <v>8.8</v>
      </c>
      <c r="Q467" s="113">
        <v>-1.5615</v>
      </c>
      <c r="R467" s="110">
        <v>-0.781471172580461</v>
      </c>
      <c r="S467" s="58">
        <v>111.350360560941</v>
      </c>
      <c r="T467" s="58">
        <v>1747.76718853995</v>
      </c>
      <c r="U467" s="58">
        <v>115.247806463365</v>
      </c>
      <c r="V467" s="58">
        <v>-1339.757374931</v>
      </c>
      <c r="W467" s="58">
        <v>-1.05889077250462</v>
      </c>
      <c r="X467" s="10"/>
      <c r="Y467" s="109">
        <f t="shared" si="118"/>
        <v>0.00316520242795892</v>
      </c>
      <c r="Z467" s="10"/>
      <c r="AA467" s="10"/>
      <c r="AB467" s="10"/>
      <c r="AC467" s="58">
        <f t="shared" si="111"/>
        <v>39.8083038869258</v>
      </c>
      <c r="AD467" s="10">
        <f t="shared" si="119"/>
        <v>6.5</v>
      </c>
      <c r="AE467" s="58">
        <f t="shared" si="112"/>
        <v>-155.549196113074</v>
      </c>
      <c r="AF467" s="58">
        <f t="shared" si="106"/>
        <v>-2.68913844569943</v>
      </c>
      <c r="AG467" s="58">
        <f t="shared" si="107"/>
        <v>0</v>
      </c>
      <c r="AH467" s="58">
        <f t="shared" si="108"/>
        <v>1</v>
      </c>
      <c r="AI467" s="64">
        <f t="shared" si="109"/>
        <v>154.404098653914</v>
      </c>
      <c r="AJ467" s="65"/>
      <c r="AL467" s="58">
        <f t="shared" si="113"/>
        <v>39.8083038869258</v>
      </c>
      <c r="AM467" s="58">
        <f t="shared" si="114"/>
        <v>-155.549196113074</v>
      </c>
      <c r="AN467" s="58">
        <f t="shared" si="110"/>
        <v>0</v>
      </c>
      <c r="AO467" s="58">
        <f t="shared" si="105"/>
        <v>0</v>
      </c>
      <c r="AP467" s="58">
        <f t="shared" si="115"/>
        <v>500.238580028788</v>
      </c>
      <c r="AQ467" s="58">
        <f t="shared" si="116"/>
        <v>39.8083038869258</v>
      </c>
      <c r="AR467" s="58">
        <f t="shared" si="117"/>
        <v>-155.549196113074</v>
      </c>
    </row>
    <row r="468" spans="1:44">
      <c r="A468" s="35" t="s">
        <v>744</v>
      </c>
      <c r="B468" s="93">
        <v>4.03</v>
      </c>
      <c r="C468" s="58">
        <v>39.2117306329321</v>
      </c>
      <c r="D468" s="58">
        <v>-167.770592599391</v>
      </c>
      <c r="E468" s="58">
        <v>-167.770592599391</v>
      </c>
      <c r="F468" s="58">
        <v>39.2117306329321</v>
      </c>
      <c r="G468" s="58">
        <v>-153.33451201502</v>
      </c>
      <c r="H468" s="58">
        <v>190.620780221473</v>
      </c>
      <c r="I468" s="58">
        <v>204.9125</v>
      </c>
      <c r="J468" s="108">
        <v>2021.44555205146</v>
      </c>
      <c r="K468" s="109">
        <v>0.964066688222091</v>
      </c>
      <c r="L468" s="109">
        <v>6.28497868633218</v>
      </c>
      <c r="M468" s="109">
        <v>6.22455786188659</v>
      </c>
      <c r="N468" s="110">
        <v>0.5173235204864</v>
      </c>
      <c r="O468" s="10">
        <v>0</v>
      </c>
      <c r="P468" s="10">
        <v>8.8</v>
      </c>
      <c r="Q468" s="113">
        <v>-1.566</v>
      </c>
      <c r="R468" s="110">
        <v>-0.781471172580461</v>
      </c>
      <c r="S468" s="58">
        <v>110.800482237183</v>
      </c>
      <c r="T468" s="58">
        <v>1737.77441000465</v>
      </c>
      <c r="U468" s="58">
        <v>114.930308858113</v>
      </c>
      <c r="V468" s="58">
        <v>-1334.15209215455</v>
      </c>
      <c r="W468" s="58">
        <v>-4.54941910582995</v>
      </c>
      <c r="X468" s="10"/>
      <c r="Y468" s="109">
        <f t="shared" si="118"/>
        <v>-0.0033860928539049</v>
      </c>
      <c r="Z468" s="10"/>
      <c r="AA468" s="10"/>
      <c r="AB468" s="10"/>
      <c r="AC468" s="58">
        <f t="shared" si="111"/>
        <v>38.8196133266028</v>
      </c>
      <c r="AD468" s="10">
        <f t="shared" si="119"/>
        <v>6.5</v>
      </c>
      <c r="AE468" s="58">
        <f t="shared" si="112"/>
        <v>-166.092886673397</v>
      </c>
      <c r="AF468" s="58">
        <f t="shared" si="106"/>
        <v>-14.2917197785271</v>
      </c>
      <c r="AG468" s="58">
        <f t="shared" si="107"/>
        <v>0</v>
      </c>
      <c r="AH468" s="58">
        <f t="shared" si="108"/>
        <v>1</v>
      </c>
      <c r="AI468" s="64">
        <f t="shared" si="109"/>
        <v>153.33451201502</v>
      </c>
      <c r="AJ468" s="65"/>
      <c r="AL468" s="58">
        <f t="shared" si="113"/>
        <v>38.8196133266028</v>
      </c>
      <c r="AM468" s="58">
        <f t="shared" si="114"/>
        <v>-166.092886673397</v>
      </c>
      <c r="AN468" s="58">
        <f t="shared" si="110"/>
        <v>0</v>
      </c>
      <c r="AO468" s="58">
        <f t="shared" si="105"/>
        <v>0</v>
      </c>
      <c r="AP468" s="58">
        <f t="shared" si="115"/>
        <v>500.238580028788</v>
      </c>
      <c r="AQ468" s="58">
        <f t="shared" si="116"/>
        <v>38.8196133266028</v>
      </c>
      <c r="AR468" s="58">
        <f t="shared" si="117"/>
        <v>-166.092886673397</v>
      </c>
    </row>
    <row r="469" spans="1:44">
      <c r="A469" s="35" t="s">
        <v>745</v>
      </c>
      <c r="B469" s="93">
        <v>4.23</v>
      </c>
      <c r="C469" s="58">
        <v>49.6504336652747</v>
      </c>
      <c r="D469" s="58">
        <v>-174.021788556948</v>
      </c>
      <c r="E469" s="58">
        <v>-174.021788556948</v>
      </c>
      <c r="F469" s="58">
        <v>49.6504336652747</v>
      </c>
      <c r="G469" s="58">
        <v>-148.739139180849</v>
      </c>
      <c r="H469" s="58">
        <v>196.405677117662</v>
      </c>
      <c r="I469" s="58">
        <v>221.4355</v>
      </c>
      <c r="J469" s="108">
        <v>1982.25876083557</v>
      </c>
      <c r="K469" s="109">
        <v>1.01395265948084</v>
      </c>
      <c r="L469" s="109">
        <v>6.22682806832086</v>
      </c>
      <c r="M469" s="109">
        <v>6.16905309275174</v>
      </c>
      <c r="N469" s="110">
        <v>0.5173235204864</v>
      </c>
      <c r="O469" s="10">
        <v>0</v>
      </c>
      <c r="P469" s="10">
        <v>8.8</v>
      </c>
      <c r="Q469" s="113">
        <v>-1.5525</v>
      </c>
      <c r="R469" s="110">
        <v>-0.769690200129499</v>
      </c>
      <c r="S469" s="58">
        <v>116.299265474761</v>
      </c>
      <c r="T469" s="58">
        <v>1705.85404848647</v>
      </c>
      <c r="U469" s="58">
        <v>114.698910631891</v>
      </c>
      <c r="V469" s="58">
        <v>-1296.77900479984</v>
      </c>
      <c r="W469" s="58">
        <v>0.994471953940523</v>
      </c>
      <c r="X469" s="10"/>
      <c r="Y469" s="109">
        <f t="shared" si="118"/>
        <v>-0.00227020643427966</v>
      </c>
      <c r="Z469" s="10"/>
      <c r="AA469" s="10"/>
      <c r="AB469" s="10"/>
      <c r="AC469" s="58">
        <f t="shared" si="111"/>
        <v>49.1539293286219</v>
      </c>
      <c r="AD469" s="10">
        <f t="shared" si="119"/>
        <v>6.5</v>
      </c>
      <c r="AE469" s="58">
        <f t="shared" si="112"/>
        <v>-172.281570671378</v>
      </c>
      <c r="AF469" s="58">
        <f t="shared" si="106"/>
        <v>-25.0298228823379</v>
      </c>
      <c r="AG469" s="58">
        <f t="shared" si="107"/>
        <v>1</v>
      </c>
      <c r="AH469" s="58">
        <f t="shared" si="108"/>
        <v>1</v>
      </c>
      <c r="AI469" s="64">
        <f t="shared" si="109"/>
        <v>148.739139180849</v>
      </c>
      <c r="AJ469" s="65"/>
      <c r="AL469" s="58">
        <f t="shared" si="113"/>
        <v>49.1539293286219</v>
      </c>
      <c r="AM469" s="58">
        <f t="shared" si="114"/>
        <v>-172.281570671378</v>
      </c>
      <c r="AN469" s="58">
        <f t="shared" si="110"/>
        <v>0</v>
      </c>
      <c r="AO469" s="58">
        <f t="shared" si="105"/>
        <v>0</v>
      </c>
      <c r="AP469" s="58">
        <f t="shared" si="115"/>
        <v>500.238580028788</v>
      </c>
      <c r="AQ469" s="58">
        <f t="shared" si="116"/>
        <v>49.1539293286219</v>
      </c>
      <c r="AR469" s="58">
        <f t="shared" si="117"/>
        <v>-172.281570671378</v>
      </c>
    </row>
    <row r="470" spans="1:44">
      <c r="A470" s="35" t="s">
        <v>746</v>
      </c>
      <c r="B470" s="93">
        <v>4.45</v>
      </c>
      <c r="C470" s="58">
        <v>62.3306512882485</v>
      </c>
      <c r="D470" s="58">
        <v>-170.933995176398</v>
      </c>
      <c r="E470" s="58">
        <v>-170.933995176398</v>
      </c>
      <c r="F470" s="58">
        <v>62.3306512882485</v>
      </c>
      <c r="G470" s="58">
        <v>-149.743656306041</v>
      </c>
      <c r="H470" s="58">
        <v>209.953564518347</v>
      </c>
      <c r="I470" s="58">
        <v>230.932</v>
      </c>
      <c r="J470" s="108">
        <v>1942.84389656473</v>
      </c>
      <c r="K470" s="109">
        <v>1.07096313351967</v>
      </c>
      <c r="L470" s="109">
        <v>6.16757577566421</v>
      </c>
      <c r="M470" s="109">
        <v>6.11304602562973</v>
      </c>
      <c r="N470" s="110">
        <v>0.5173235204864</v>
      </c>
      <c r="O470" s="10">
        <v>0</v>
      </c>
      <c r="P470" s="10">
        <v>8.8</v>
      </c>
      <c r="Q470" s="113">
        <v>-1.5705</v>
      </c>
      <c r="R470" s="110">
        <v>-0.777544181763474</v>
      </c>
      <c r="S470" s="58">
        <v>122.347927036096</v>
      </c>
      <c r="T470" s="58">
        <v>1733.37066456158</v>
      </c>
      <c r="U470" s="58">
        <v>114.241025864266</v>
      </c>
      <c r="V470" s="58">
        <v>-1310.76953461497</v>
      </c>
      <c r="W470" s="58">
        <v>1.01032550028302</v>
      </c>
      <c r="X470" s="10"/>
      <c r="Y470" s="109">
        <f t="shared" si="118"/>
        <v>0.00147731708752374</v>
      </c>
      <c r="Z470" s="10"/>
      <c r="AA470" s="10"/>
      <c r="AB470" s="10"/>
      <c r="AC470" s="58">
        <f t="shared" si="111"/>
        <v>61.707344775366</v>
      </c>
      <c r="AD470" s="10">
        <f t="shared" si="119"/>
        <v>6.5</v>
      </c>
      <c r="AE470" s="58">
        <f t="shared" si="112"/>
        <v>-169.224655224634</v>
      </c>
      <c r="AF470" s="58">
        <f t="shared" si="106"/>
        <v>-20.9784354816533</v>
      </c>
      <c r="AG470" s="58">
        <f t="shared" si="107"/>
        <v>1</v>
      </c>
      <c r="AH470" s="58">
        <f t="shared" si="108"/>
        <v>1</v>
      </c>
      <c r="AI470" s="64">
        <f t="shared" si="109"/>
        <v>149.743656306041</v>
      </c>
      <c r="AJ470" s="65"/>
      <c r="AL470" s="58">
        <f t="shared" si="113"/>
        <v>61.707344775366</v>
      </c>
      <c r="AM470" s="58">
        <f t="shared" si="114"/>
        <v>-169.224655224634</v>
      </c>
      <c r="AN470" s="58">
        <f t="shared" si="110"/>
        <v>0</v>
      </c>
      <c r="AO470" s="58">
        <f t="shared" si="105"/>
        <v>0</v>
      </c>
      <c r="AP470" s="58">
        <f t="shared" si="115"/>
        <v>500.238580028788</v>
      </c>
      <c r="AQ470" s="58">
        <f t="shared" si="116"/>
        <v>61.707344775366</v>
      </c>
      <c r="AR470" s="58">
        <f t="shared" si="117"/>
        <v>-169.224655224634</v>
      </c>
    </row>
    <row r="471" spans="1:44">
      <c r="A471" s="35" t="s">
        <v>747</v>
      </c>
      <c r="B471" s="93">
        <v>4.49</v>
      </c>
      <c r="C471" s="58">
        <v>64.775823862043</v>
      </c>
      <c r="D471" s="58">
        <v>-175.85548926927</v>
      </c>
      <c r="E471" s="58">
        <v>-175.85548926927</v>
      </c>
      <c r="F471" s="58">
        <v>64.775823862043</v>
      </c>
      <c r="G471" s="58">
        <v>-150.764187114408</v>
      </c>
      <c r="H471" s="58">
        <v>213.384610866686</v>
      </c>
      <c r="I471" s="58">
        <v>238.225</v>
      </c>
      <c r="J471" s="108">
        <v>1903.19668817589</v>
      </c>
      <c r="K471" s="109">
        <v>1.08491418246951</v>
      </c>
      <c r="L471" s="109">
        <v>6.10955132577371</v>
      </c>
      <c r="M471" s="109">
        <v>6.05652399156695</v>
      </c>
      <c r="N471" s="110">
        <v>0.5173235204864</v>
      </c>
      <c r="O471" s="10">
        <v>0</v>
      </c>
      <c r="P471" s="10">
        <v>8.8</v>
      </c>
      <c r="Q471" s="113">
        <v>-1.5885</v>
      </c>
      <c r="R471" s="110">
        <v>-0.785398163397448</v>
      </c>
      <c r="S471" s="58">
        <v>123.447683683611</v>
      </c>
      <c r="T471" s="58">
        <v>1746.00287785769</v>
      </c>
      <c r="U471" s="58">
        <v>113.785666809716</v>
      </c>
      <c r="V471" s="58">
        <v>-1324.98399263706</v>
      </c>
      <c r="W471" s="58">
        <v>-4.42480444992507</v>
      </c>
      <c r="X471" s="10"/>
      <c r="Y471" s="109">
        <f t="shared" si="118"/>
        <v>0.00349469985602013</v>
      </c>
      <c r="Z471" s="10"/>
      <c r="AA471" s="10"/>
      <c r="AB471" s="10"/>
      <c r="AC471" s="58">
        <f t="shared" si="111"/>
        <v>64.1280656234225</v>
      </c>
      <c r="AD471" s="10">
        <f t="shared" si="119"/>
        <v>6.5</v>
      </c>
      <c r="AE471" s="58">
        <f t="shared" si="112"/>
        <v>-174.096934376577</v>
      </c>
      <c r="AF471" s="58">
        <f t="shared" si="106"/>
        <v>-24.8403891333137</v>
      </c>
      <c r="AG471" s="58">
        <f t="shared" si="107"/>
        <v>1</v>
      </c>
      <c r="AH471" s="58">
        <f t="shared" si="108"/>
        <v>1</v>
      </c>
      <c r="AI471" s="64">
        <f t="shared" si="109"/>
        <v>150.764187114408</v>
      </c>
      <c r="AJ471" s="65"/>
      <c r="AL471" s="58">
        <f t="shared" si="113"/>
        <v>64.1280656234225</v>
      </c>
      <c r="AM471" s="58">
        <f t="shared" si="114"/>
        <v>-174.096934376577</v>
      </c>
      <c r="AN471" s="58">
        <f t="shared" si="110"/>
        <v>0</v>
      </c>
      <c r="AO471" s="58">
        <f t="shared" si="105"/>
        <v>0</v>
      </c>
      <c r="AP471" s="58">
        <f t="shared" si="115"/>
        <v>500.238580028788</v>
      </c>
      <c r="AQ471" s="58">
        <f t="shared" si="116"/>
        <v>64.1280656234225</v>
      </c>
      <c r="AR471" s="58">
        <f t="shared" si="117"/>
        <v>-174.096934376577</v>
      </c>
    </row>
    <row r="472" spans="1:44">
      <c r="A472" s="35" t="s">
        <v>748</v>
      </c>
      <c r="B472" s="93">
        <v>4.49</v>
      </c>
      <c r="C472" s="58">
        <v>64.775823862043</v>
      </c>
      <c r="D472" s="58">
        <v>-182.263570077351</v>
      </c>
      <c r="E472" s="58">
        <v>-182.263570077351</v>
      </c>
      <c r="F472" s="58">
        <v>64.775823862043</v>
      </c>
      <c r="G472" s="58">
        <v>-146.294687670039</v>
      </c>
      <c r="H472" s="58">
        <v>208.959806416761</v>
      </c>
      <c r="I472" s="58">
        <v>244.569</v>
      </c>
      <c r="J472" s="108">
        <v>1864.7246667654</v>
      </c>
      <c r="K472" s="109">
        <v>1.08685546879991</v>
      </c>
      <c r="L472" s="109">
        <v>6.0541464106089</v>
      </c>
      <c r="M472" s="109">
        <v>6.00149673747826</v>
      </c>
      <c r="N472" s="110">
        <v>0.5173235204864</v>
      </c>
      <c r="O472" s="10">
        <v>0</v>
      </c>
      <c r="P472" s="10">
        <v>8.8</v>
      </c>
      <c r="Q472" s="113">
        <v>-1.575</v>
      </c>
      <c r="R472" s="110">
        <v>-0.773617190946487</v>
      </c>
      <c r="S472" s="58">
        <v>123.447683683611</v>
      </c>
      <c r="T472" s="58">
        <v>1709.79726175375</v>
      </c>
      <c r="U472" s="58">
        <v>113.582428600116</v>
      </c>
      <c r="V472" s="58">
        <v>-1288.00457494258</v>
      </c>
      <c r="W472" s="58">
        <v>1.04047715683225</v>
      </c>
      <c r="X472" s="10"/>
      <c r="Y472" s="109">
        <f t="shared" si="118"/>
        <v>0.00237758095804796</v>
      </c>
      <c r="Z472" s="10"/>
      <c r="AA472" s="10"/>
      <c r="AB472" s="10"/>
      <c r="AC472" s="58">
        <f t="shared" si="111"/>
        <v>64.1280656234225</v>
      </c>
      <c r="AD472" s="10">
        <f t="shared" si="119"/>
        <v>6.5</v>
      </c>
      <c r="AE472" s="58">
        <f t="shared" si="112"/>
        <v>-180.440934376577</v>
      </c>
      <c r="AF472" s="58">
        <f t="shared" si="106"/>
        <v>-35.6091935832388</v>
      </c>
      <c r="AG472" s="58">
        <f t="shared" si="107"/>
        <v>1</v>
      </c>
      <c r="AH472" s="58">
        <f t="shared" si="108"/>
        <v>1</v>
      </c>
      <c r="AI472" s="64">
        <f t="shared" si="109"/>
        <v>146.294687670039</v>
      </c>
      <c r="AJ472" s="65"/>
      <c r="AL472" s="58">
        <f t="shared" si="113"/>
        <v>64.1280656234225</v>
      </c>
      <c r="AM472" s="58">
        <f t="shared" si="114"/>
        <v>-180.440934376577</v>
      </c>
      <c r="AN472" s="58">
        <f t="shared" si="110"/>
        <v>0</v>
      </c>
      <c r="AO472" s="58">
        <f t="shared" si="105"/>
        <v>0</v>
      </c>
      <c r="AP472" s="58">
        <f t="shared" si="115"/>
        <v>500.238580028788</v>
      </c>
      <c r="AQ472" s="58">
        <f t="shared" si="116"/>
        <v>64.1280656234225</v>
      </c>
      <c r="AR472" s="58">
        <f t="shared" si="117"/>
        <v>-180.440934376577</v>
      </c>
    </row>
    <row r="473" spans="1:44">
      <c r="A473" s="35" t="s">
        <v>749</v>
      </c>
      <c r="B473" s="93">
        <v>4.34</v>
      </c>
      <c r="C473" s="58">
        <v>55.8298828772327</v>
      </c>
      <c r="D473" s="58">
        <v>-196.69536964802</v>
      </c>
      <c r="E473" s="58">
        <v>-196.69536964802</v>
      </c>
      <c r="F473" s="58">
        <v>55.8298828772327</v>
      </c>
      <c r="G473" s="58">
        <v>-147.345674697142</v>
      </c>
      <c r="H473" s="58">
        <v>201.143801998631</v>
      </c>
      <c r="I473" s="58">
        <v>250</v>
      </c>
      <c r="J473" s="108">
        <v>1826.01112961837</v>
      </c>
      <c r="K473" s="109">
        <v>1.05460528656651</v>
      </c>
      <c r="L473" s="109">
        <v>5.99975812476835</v>
      </c>
      <c r="M473" s="109">
        <v>5.94594101015612</v>
      </c>
      <c r="N473" s="110">
        <v>0.5173235204864</v>
      </c>
      <c r="O473" s="10">
        <v>0</v>
      </c>
      <c r="P473" s="10">
        <v>8.8</v>
      </c>
      <c r="Q473" s="113">
        <v>-1.593</v>
      </c>
      <c r="R473" s="110">
        <v>-0.781471172580461</v>
      </c>
      <c r="S473" s="58">
        <v>119.323596255428</v>
      </c>
      <c r="T473" s="58">
        <v>1702.72740640041</v>
      </c>
      <c r="U473" s="58">
        <v>113.145266551727</v>
      </c>
      <c r="V473" s="58">
        <v>-1302.26989769634</v>
      </c>
      <c r="W473" s="58">
        <v>-4.32257409970367</v>
      </c>
      <c r="X473" s="10"/>
      <c r="Y473" s="109">
        <f t="shared" si="118"/>
        <v>0.00173861270990816</v>
      </c>
      <c r="Z473" s="10"/>
      <c r="AA473" s="10"/>
      <c r="AB473" s="10"/>
      <c r="AC473" s="58">
        <f t="shared" si="111"/>
        <v>55.2715840484604</v>
      </c>
      <c r="AD473" s="10">
        <f t="shared" si="119"/>
        <v>6.5</v>
      </c>
      <c r="AE473" s="58">
        <f t="shared" si="112"/>
        <v>-194.72841595154</v>
      </c>
      <c r="AF473" s="58">
        <f t="shared" si="106"/>
        <v>-48.8561980013687</v>
      </c>
      <c r="AG473" s="58">
        <f t="shared" si="107"/>
        <v>1</v>
      </c>
      <c r="AH473" s="58">
        <f t="shared" si="108"/>
        <v>1</v>
      </c>
      <c r="AI473" s="64">
        <f t="shared" si="109"/>
        <v>147.345674697142</v>
      </c>
      <c r="AJ473" s="65"/>
      <c r="AL473" s="58">
        <f t="shared" si="113"/>
        <v>55.2715840484604</v>
      </c>
      <c r="AM473" s="58">
        <f t="shared" si="114"/>
        <v>-194.72841595154</v>
      </c>
      <c r="AN473" s="58">
        <f t="shared" si="110"/>
        <v>0</v>
      </c>
      <c r="AO473" s="58">
        <f t="shared" si="105"/>
        <v>0</v>
      </c>
      <c r="AP473" s="58">
        <f t="shared" si="115"/>
        <v>500.238580028788</v>
      </c>
      <c r="AQ473" s="58">
        <f t="shared" si="116"/>
        <v>55.2715840484604</v>
      </c>
      <c r="AR473" s="58">
        <f t="shared" si="117"/>
        <v>-194.72841595154</v>
      </c>
    </row>
    <row r="474" spans="1:44">
      <c r="A474" s="35" t="s">
        <v>750</v>
      </c>
      <c r="B474" s="93">
        <v>4.21</v>
      </c>
      <c r="C474" s="58">
        <v>48.5607829939985</v>
      </c>
      <c r="D474" s="58">
        <v>-203.964469531254</v>
      </c>
      <c r="E474" s="58">
        <v>-203.964469531254</v>
      </c>
      <c r="F474" s="58">
        <v>48.5607829939985</v>
      </c>
      <c r="G474" s="58">
        <v>-142.979438232795</v>
      </c>
      <c r="H474" s="58">
        <v>189.624819014526</v>
      </c>
      <c r="I474" s="58">
        <v>250</v>
      </c>
      <c r="J474" s="108">
        <v>1788.44495566133</v>
      </c>
      <c r="K474" s="109">
        <v>1.02475687298475</v>
      </c>
      <c r="L474" s="109">
        <v>5.94449192593236</v>
      </c>
      <c r="M474" s="109">
        <v>5.89185290178749</v>
      </c>
      <c r="N474" s="110">
        <v>0.5173235204864</v>
      </c>
      <c r="O474" s="10">
        <v>0</v>
      </c>
      <c r="P474" s="10">
        <v>8.8</v>
      </c>
      <c r="Q474" s="113">
        <v>-1.5795</v>
      </c>
      <c r="R474" s="110">
        <v>-0.769690200129499</v>
      </c>
      <c r="S474" s="58">
        <v>115.749387151003</v>
      </c>
      <c r="T474" s="58">
        <v>1654.78389079431</v>
      </c>
      <c r="U474" s="58">
        <v>112.953023495091</v>
      </c>
      <c r="V474" s="58">
        <v>-1265.83099600702</v>
      </c>
      <c r="W474" s="58">
        <v>0</v>
      </c>
      <c r="X474" s="10"/>
      <c r="Y474" s="109">
        <f t="shared" si="118"/>
        <v>0.00144908422375867</v>
      </c>
      <c r="Z474" s="10"/>
      <c r="AA474" s="10"/>
      <c r="AB474" s="10"/>
      <c r="AC474" s="58">
        <f t="shared" si="111"/>
        <v>48.0751751640585</v>
      </c>
      <c r="AD474" s="10">
        <f t="shared" si="119"/>
        <v>6.5</v>
      </c>
      <c r="AE474" s="58">
        <f t="shared" si="112"/>
        <v>-201.924824835941</v>
      </c>
      <c r="AF474" s="58">
        <f t="shared" si="106"/>
        <v>-60.3751809854742</v>
      </c>
      <c r="AG474" s="58">
        <f t="shared" si="107"/>
        <v>1</v>
      </c>
      <c r="AH474" s="58">
        <f t="shared" si="108"/>
        <v>1</v>
      </c>
      <c r="AI474" s="64">
        <f t="shared" si="109"/>
        <v>142.979438232795</v>
      </c>
      <c r="AJ474" s="65"/>
      <c r="AL474" s="58">
        <f t="shared" si="113"/>
        <v>48.0751751640585</v>
      </c>
      <c r="AM474" s="58">
        <f t="shared" si="114"/>
        <v>-201.924824835941</v>
      </c>
      <c r="AN474" s="58">
        <f t="shared" si="110"/>
        <v>0</v>
      </c>
      <c r="AO474" s="58">
        <f t="shared" si="105"/>
        <v>0</v>
      </c>
      <c r="AP474" s="58">
        <f t="shared" si="115"/>
        <v>500.238580028788</v>
      </c>
      <c r="AQ474" s="58">
        <f t="shared" si="116"/>
        <v>48.0751751640585</v>
      </c>
      <c r="AR474" s="58">
        <f t="shared" si="117"/>
        <v>-201.924824835941</v>
      </c>
    </row>
    <row r="475" spans="1:44">
      <c r="A475" s="35" t="s">
        <v>751</v>
      </c>
      <c r="B475" s="93">
        <v>3.92</v>
      </c>
      <c r="C475" s="58">
        <v>33.8940010911742</v>
      </c>
      <c r="D475" s="58">
        <v>-218.443877696705</v>
      </c>
      <c r="E475" s="58">
        <v>-218.443877696705</v>
      </c>
      <c r="F475" s="58">
        <v>33.8940010911742</v>
      </c>
      <c r="G475" s="58">
        <v>-144.05702328747</v>
      </c>
      <c r="H475" s="58">
        <v>176.171514134858</v>
      </c>
      <c r="I475" s="58">
        <v>249.8145</v>
      </c>
      <c r="J475" s="108">
        <v>1750.62915283234</v>
      </c>
      <c r="K475" s="109">
        <v>0.957731675554371</v>
      </c>
      <c r="L475" s="109">
        <v>5.89352983338964</v>
      </c>
      <c r="M475" s="109">
        <v>5.83722394812326</v>
      </c>
      <c r="N475" s="110">
        <v>0.5173235204864</v>
      </c>
      <c r="O475" s="10">
        <v>0</v>
      </c>
      <c r="P475" s="10">
        <v>8.8</v>
      </c>
      <c r="Q475" s="113">
        <v>-1.5975</v>
      </c>
      <c r="R475" s="110">
        <v>-0.777544181763474</v>
      </c>
      <c r="S475" s="58">
        <v>107.776151456516</v>
      </c>
      <c r="T475" s="58">
        <v>1651.11689342926</v>
      </c>
      <c r="U475" s="58">
        <v>112.53272101931</v>
      </c>
      <c r="V475" s="58">
        <v>-1280.13454204801</v>
      </c>
      <c r="W475" s="58">
        <v>0.1855</v>
      </c>
      <c r="X475" s="10"/>
      <c r="Y475" s="109">
        <f t="shared" si="118"/>
        <v>-0.00167693160214721</v>
      </c>
      <c r="Z475" s="10"/>
      <c r="AA475" s="10"/>
      <c r="AB475" s="10"/>
      <c r="AC475" s="58">
        <f t="shared" si="111"/>
        <v>33.5550610802625</v>
      </c>
      <c r="AD475" s="10">
        <f t="shared" si="119"/>
        <v>6.5</v>
      </c>
      <c r="AE475" s="58">
        <f t="shared" si="112"/>
        <v>-216.259438919738</v>
      </c>
      <c r="AF475" s="58">
        <f t="shared" si="106"/>
        <v>-73.6429858651422</v>
      </c>
      <c r="AG475" s="58">
        <f t="shared" si="107"/>
        <v>1</v>
      </c>
      <c r="AH475" s="58">
        <f t="shared" si="108"/>
        <v>1</v>
      </c>
      <c r="AI475" s="64">
        <f t="shared" si="109"/>
        <v>144.05702328747</v>
      </c>
      <c r="AJ475" s="65"/>
      <c r="AL475" s="58">
        <f t="shared" si="113"/>
        <v>33.5550610802625</v>
      </c>
      <c r="AM475" s="58">
        <f t="shared" si="114"/>
        <v>-216.259438919738</v>
      </c>
      <c r="AN475" s="58">
        <f t="shared" si="110"/>
        <v>0</v>
      </c>
      <c r="AO475" s="58">
        <f t="shared" si="105"/>
        <v>0</v>
      </c>
      <c r="AP475" s="58">
        <f t="shared" si="115"/>
        <v>500.238580028788</v>
      </c>
      <c r="AQ475" s="58">
        <f t="shared" si="116"/>
        <v>33.5550610802625</v>
      </c>
      <c r="AR475" s="58">
        <f t="shared" si="117"/>
        <v>-216.259438919738</v>
      </c>
    </row>
    <row r="476" spans="1:44">
      <c r="A476" s="35" t="s">
        <v>752</v>
      </c>
      <c r="B476" s="93">
        <v>3.82</v>
      </c>
      <c r="C476" s="58">
        <v>29.3117627562857</v>
      </c>
      <c r="D476" s="58">
        <v>-220.701873607351</v>
      </c>
      <c r="E476" s="58">
        <v>-220.701873607351</v>
      </c>
      <c r="F476" s="58">
        <v>29.3117627562857</v>
      </c>
      <c r="G476" s="58">
        <v>-145.148207138636</v>
      </c>
      <c r="H476" s="58">
        <v>172.715370195972</v>
      </c>
      <c r="I476" s="58">
        <v>247.5135</v>
      </c>
      <c r="J476" s="108">
        <v>1712.5600959545</v>
      </c>
      <c r="K476" s="109">
        <v>0.936786888638273</v>
      </c>
      <c r="L476" s="109">
        <v>5.8434691900925</v>
      </c>
      <c r="M476" s="109">
        <v>5.78204167725768</v>
      </c>
      <c r="N476" s="110">
        <v>0.5173235204864</v>
      </c>
      <c r="O476" s="10">
        <v>0</v>
      </c>
      <c r="P476" s="10">
        <v>8.8</v>
      </c>
      <c r="Q476" s="113">
        <v>-1.6155</v>
      </c>
      <c r="R476" s="110">
        <v>-0.785398163397448</v>
      </c>
      <c r="S476" s="58">
        <v>105.026759837727</v>
      </c>
      <c r="T476" s="58">
        <v>1661.10018212951</v>
      </c>
      <c r="U476" s="58">
        <v>112.113823444301</v>
      </c>
      <c r="V476" s="58">
        <v>-1294.65040687642</v>
      </c>
      <c r="W476" s="58">
        <v>-2.27117650821783</v>
      </c>
      <c r="X476" s="10"/>
      <c r="Y476" s="109">
        <f t="shared" si="118"/>
        <v>-0.00624524196924092</v>
      </c>
      <c r="Z476" s="10"/>
      <c r="AA476" s="10"/>
      <c r="AB476" s="10"/>
      <c r="AC476" s="58">
        <f t="shared" si="111"/>
        <v>29.0186451287229</v>
      </c>
      <c r="AD476" s="10">
        <f t="shared" si="119"/>
        <v>6.5</v>
      </c>
      <c r="AE476" s="58">
        <f t="shared" si="112"/>
        <v>-218.494854871277</v>
      </c>
      <c r="AF476" s="58">
        <f t="shared" si="106"/>
        <v>-74.7981298040279</v>
      </c>
      <c r="AG476" s="58">
        <f t="shared" si="107"/>
        <v>1</v>
      </c>
      <c r="AH476" s="58">
        <f t="shared" si="108"/>
        <v>1</v>
      </c>
      <c r="AI476" s="64">
        <f t="shared" si="109"/>
        <v>145.148207138636</v>
      </c>
      <c r="AJ476" s="65"/>
      <c r="AL476" s="58">
        <f t="shared" si="113"/>
        <v>29.0186451287229</v>
      </c>
      <c r="AM476" s="58">
        <f t="shared" si="114"/>
        <v>-218.494854871277</v>
      </c>
      <c r="AN476" s="58">
        <f t="shared" si="110"/>
        <v>0</v>
      </c>
      <c r="AO476" s="58">
        <f t="shared" si="105"/>
        <v>0</v>
      </c>
      <c r="AP476" s="58">
        <f t="shared" si="115"/>
        <v>500.238580028788</v>
      </c>
      <c r="AQ476" s="58">
        <f t="shared" si="116"/>
        <v>29.0186451287229</v>
      </c>
      <c r="AR476" s="58">
        <f t="shared" si="117"/>
        <v>-218.494854871277</v>
      </c>
    </row>
    <row r="477" spans="1:44">
      <c r="A477" s="35" t="s">
        <v>753</v>
      </c>
      <c r="B477" s="93">
        <v>3.62</v>
      </c>
      <c r="C477" s="58">
        <v>20.842374272763</v>
      </c>
      <c r="D477" s="58">
        <v>-222.848534818146</v>
      </c>
      <c r="E477" s="58">
        <v>-222.848534818146</v>
      </c>
      <c r="F477" s="58">
        <v>20.842374272763</v>
      </c>
      <c r="G477" s="58">
        <v>-142.854089453567</v>
      </c>
      <c r="H477" s="58">
        <v>162.059499089067</v>
      </c>
      <c r="I477" s="58">
        <v>241.254</v>
      </c>
      <c r="J477" s="108">
        <v>1675.10566776099</v>
      </c>
      <c r="K477" s="109">
        <v>0.890243686581905</v>
      </c>
      <c r="L477" s="109">
        <v>5.7845790296576</v>
      </c>
      <c r="M477" s="109">
        <v>5.72756312254619</v>
      </c>
      <c r="N477" s="110">
        <v>0.5173235204864</v>
      </c>
      <c r="O477" s="10">
        <v>0</v>
      </c>
      <c r="P477" s="10">
        <v>8.8</v>
      </c>
      <c r="Q477" s="113">
        <v>-1.6155</v>
      </c>
      <c r="R477" s="110">
        <v>-0.781471172580461</v>
      </c>
      <c r="S477" s="58">
        <v>99.5279766001499</v>
      </c>
      <c r="T477" s="58">
        <v>1644.72813894303</v>
      </c>
      <c r="U477" s="58">
        <v>111.798576165463</v>
      </c>
      <c r="V477" s="58">
        <v>-1277.78093740784</v>
      </c>
      <c r="W477" s="58">
        <v>-2.22461536058804</v>
      </c>
      <c r="X477" s="10"/>
      <c r="Y477" s="109">
        <f t="shared" si="118"/>
        <v>-0.00253735239992103</v>
      </c>
      <c r="Z477" s="10"/>
      <c r="AA477" s="10"/>
      <c r="AB477" s="10"/>
      <c r="AC477" s="58">
        <f t="shared" si="111"/>
        <v>20.6339505300353</v>
      </c>
      <c r="AD477" s="10">
        <f t="shared" si="119"/>
        <v>6.5</v>
      </c>
      <c r="AE477" s="58">
        <f t="shared" si="112"/>
        <v>-220.620049469965</v>
      </c>
      <c r="AF477" s="58">
        <f t="shared" si="106"/>
        <v>-79.1945009109333</v>
      </c>
      <c r="AG477" s="58">
        <f t="shared" si="107"/>
        <v>1</v>
      </c>
      <c r="AH477" s="58">
        <f t="shared" si="108"/>
        <v>1</v>
      </c>
      <c r="AI477" s="64">
        <f t="shared" si="109"/>
        <v>142.854089453567</v>
      </c>
      <c r="AJ477" s="65"/>
      <c r="AL477" s="58">
        <f t="shared" si="113"/>
        <v>20.6339505300353</v>
      </c>
      <c r="AM477" s="58">
        <f t="shared" si="114"/>
        <v>-220.620049469965</v>
      </c>
      <c r="AN477" s="58">
        <f t="shared" si="110"/>
        <v>0</v>
      </c>
      <c r="AO477" s="58">
        <f t="shared" ref="AO477:AO540" si="120">MAX(0,MIN($AP$2,AO476*$AO$1+IF(AM477&gt;0,AM477*$AP$1,AM477/$AP$1)/6))</f>
        <v>0</v>
      </c>
      <c r="AP477" s="58">
        <f t="shared" si="115"/>
        <v>500.238580028788</v>
      </c>
      <c r="AQ477" s="58">
        <f t="shared" si="116"/>
        <v>20.6339505300353</v>
      </c>
      <c r="AR477" s="58">
        <f t="shared" si="117"/>
        <v>-220.620049469965</v>
      </c>
    </row>
    <row r="478" spans="1:44">
      <c r="A478" s="35" t="s">
        <v>754</v>
      </c>
      <c r="B478" s="93">
        <v>3.35</v>
      </c>
      <c r="C478" s="58">
        <v>10.805046935789</v>
      </c>
      <c r="D478" s="58">
        <v>-224.43586215512</v>
      </c>
      <c r="E478" s="58">
        <v>-224.43586215512</v>
      </c>
      <c r="F478" s="58">
        <v>10.805046935789</v>
      </c>
      <c r="G478" s="58">
        <v>-140.607003230751</v>
      </c>
      <c r="H478" s="58">
        <v>149.897929664874</v>
      </c>
      <c r="I478" s="58">
        <v>232.8885</v>
      </c>
      <c r="J478" s="108">
        <v>1638.2530672221</v>
      </c>
      <c r="K478" s="109">
        <v>0.826116527433252</v>
      </c>
      <c r="L478" s="109">
        <v>5.72642907964423</v>
      </c>
      <c r="M478" s="109">
        <v>5.67377508845474</v>
      </c>
      <c r="N478" s="110">
        <v>0.5173235204864</v>
      </c>
      <c r="O478" s="10">
        <v>0</v>
      </c>
      <c r="P478" s="10">
        <v>8.8</v>
      </c>
      <c r="Q478" s="113">
        <v>-1.6155</v>
      </c>
      <c r="R478" s="110">
        <v>-0.777544181763474</v>
      </c>
      <c r="S478" s="58">
        <v>92.1046192294205</v>
      </c>
      <c r="T478" s="58">
        <v>1643.91375191935</v>
      </c>
      <c r="U478" s="58">
        <v>111.491074407614</v>
      </c>
      <c r="V478" s="58">
        <v>-1261.1503116087</v>
      </c>
      <c r="W478" s="58">
        <v>-4.09334502096874</v>
      </c>
      <c r="X478" s="10"/>
      <c r="Y478" s="109">
        <f t="shared" si="118"/>
        <v>0.0011340429019624</v>
      </c>
      <c r="Z478" s="10"/>
      <c r="AA478" s="10"/>
      <c r="AB478" s="10"/>
      <c r="AC478" s="58">
        <f t="shared" si="111"/>
        <v>10.6969964664311</v>
      </c>
      <c r="AD478" s="10">
        <f t="shared" si="119"/>
        <v>6.5</v>
      </c>
      <c r="AE478" s="58">
        <f t="shared" si="112"/>
        <v>-222.191503533569</v>
      </c>
      <c r="AF478" s="58">
        <f t="shared" si="106"/>
        <v>-82.9905703351256</v>
      </c>
      <c r="AG478" s="58">
        <f t="shared" si="107"/>
        <v>1</v>
      </c>
      <c r="AH478" s="58">
        <f t="shared" si="108"/>
        <v>1</v>
      </c>
      <c r="AI478" s="64">
        <f t="shared" si="109"/>
        <v>140.607003230751</v>
      </c>
      <c r="AJ478" s="65"/>
      <c r="AL478" s="58">
        <f t="shared" si="113"/>
        <v>10.6969964664311</v>
      </c>
      <c r="AM478" s="58">
        <f t="shared" si="114"/>
        <v>-222.191503533569</v>
      </c>
      <c r="AN478" s="58">
        <f t="shared" si="110"/>
        <v>0</v>
      </c>
      <c r="AO478" s="58">
        <f t="shared" si="120"/>
        <v>0</v>
      </c>
      <c r="AP478" s="58">
        <f t="shared" si="115"/>
        <v>500.238580028788</v>
      </c>
      <c r="AQ478" s="58">
        <f t="shared" si="116"/>
        <v>10.6969964664311</v>
      </c>
      <c r="AR478" s="58">
        <f t="shared" si="117"/>
        <v>-222.191503533569</v>
      </c>
    </row>
    <row r="479" spans="1:44">
      <c r="A479" s="35" t="s">
        <v>755</v>
      </c>
      <c r="B479" s="93">
        <v>3.07</v>
      </c>
      <c r="C479" s="58">
        <v>1.97272370346575</v>
      </c>
      <c r="D479" s="58">
        <v>-221.765155084413</v>
      </c>
      <c r="E479" s="58">
        <v>-221.765155084413</v>
      </c>
      <c r="F479" s="58">
        <v>1.97272370346575</v>
      </c>
      <c r="G479" s="58">
        <v>-136.472311290378</v>
      </c>
      <c r="H479" s="58">
        <v>137.060584643906</v>
      </c>
      <c r="I479" s="58">
        <v>221.5005</v>
      </c>
      <c r="J479" s="108">
        <v>1602.48557693778</v>
      </c>
      <c r="K479" s="109">
        <v>0.758142061266419</v>
      </c>
      <c r="L479" s="109">
        <v>5.67308219223876</v>
      </c>
      <c r="M479" s="109">
        <v>5.62139199873616</v>
      </c>
      <c r="N479" s="110">
        <v>0.5173235204864</v>
      </c>
      <c r="O479" s="10">
        <v>0</v>
      </c>
      <c r="P479" s="10">
        <v>8.8</v>
      </c>
      <c r="Q479" s="113">
        <v>-1.602</v>
      </c>
      <c r="R479" s="110">
        <v>-0.765763209312512</v>
      </c>
      <c r="S479" s="58">
        <v>84.4063226968122</v>
      </c>
      <c r="T479" s="58">
        <v>1640.22114185852</v>
      </c>
      <c r="U479" s="58">
        <v>111.333122127293</v>
      </c>
      <c r="V479" s="58">
        <v>-1225.80152862633</v>
      </c>
      <c r="W479" s="58">
        <v>3.04082035183796</v>
      </c>
      <c r="X479" s="10"/>
      <c r="Y479" s="109">
        <f t="shared" si="118"/>
        <v>0.000692896215973349</v>
      </c>
      <c r="Z479" s="10"/>
      <c r="AA479" s="10"/>
      <c r="AB479" s="10"/>
      <c r="AC479" s="58">
        <f t="shared" si="111"/>
        <v>1.95299646643107</v>
      </c>
      <c r="AD479" s="10">
        <f t="shared" si="119"/>
        <v>6.5</v>
      </c>
      <c r="AE479" s="58">
        <f t="shared" si="112"/>
        <v>-219.547503533569</v>
      </c>
      <c r="AF479" s="58">
        <f t="shared" si="106"/>
        <v>-84.4399153560943</v>
      </c>
      <c r="AG479" s="58">
        <f t="shared" si="107"/>
        <v>1</v>
      </c>
      <c r="AH479" s="58">
        <f t="shared" si="108"/>
        <v>1</v>
      </c>
      <c r="AI479" s="64">
        <f t="shared" si="109"/>
        <v>136.472311290378</v>
      </c>
      <c r="AJ479" s="65"/>
      <c r="AL479" s="58">
        <f t="shared" si="113"/>
        <v>1.95299646643109</v>
      </c>
      <c r="AM479" s="58">
        <f t="shared" si="114"/>
        <v>-219.547503533569</v>
      </c>
      <c r="AN479" s="58">
        <f t="shared" si="110"/>
        <v>0</v>
      </c>
      <c r="AO479" s="58">
        <f t="shared" si="120"/>
        <v>0</v>
      </c>
      <c r="AP479" s="58">
        <f t="shared" si="115"/>
        <v>500.238580028788</v>
      </c>
      <c r="AQ479" s="58">
        <f t="shared" si="116"/>
        <v>1.95299646643109</v>
      </c>
      <c r="AR479" s="58">
        <f t="shared" si="117"/>
        <v>-219.547503533569</v>
      </c>
    </row>
    <row r="480" spans="1:44">
      <c r="A480" s="35" t="s">
        <v>756</v>
      </c>
      <c r="B480" s="93">
        <v>2.98</v>
      </c>
      <c r="C480" s="58">
        <v>0</v>
      </c>
      <c r="D480" s="58">
        <v>-217.802525252525</v>
      </c>
      <c r="E480" s="58">
        <v>-217.802525252525</v>
      </c>
      <c r="F480" s="58">
        <v>0</v>
      </c>
      <c r="G480" s="58">
        <v>-139.543846999306</v>
      </c>
      <c r="H480" s="58">
        <v>138.148408529313</v>
      </c>
      <c r="I480" s="58">
        <v>215.6245</v>
      </c>
      <c r="J480" s="108">
        <v>1565.95442004819</v>
      </c>
      <c r="K480" s="109">
        <v>0.744407304647214</v>
      </c>
      <c r="L480" s="109">
        <v>5.62532751942316</v>
      </c>
      <c r="M480" s="109">
        <v>5.56770501639196</v>
      </c>
      <c r="N480" s="110">
        <v>0.5173235204864</v>
      </c>
      <c r="O480" s="10">
        <v>0</v>
      </c>
      <c r="P480" s="10">
        <v>8.8</v>
      </c>
      <c r="Q480" s="113">
        <v>-1.6335</v>
      </c>
      <c r="R480" s="110">
        <v>-0.781471172580461</v>
      </c>
      <c r="S480" s="58">
        <v>82.4817485636601</v>
      </c>
      <c r="T480" s="58">
        <v>1691.81484909482</v>
      </c>
      <c r="U480" s="58">
        <v>110.801906494925</v>
      </c>
      <c r="V480" s="58">
        <v>-1259.39933177681</v>
      </c>
      <c r="W480" s="58">
        <v>-0.212261883522162</v>
      </c>
      <c r="X480" s="10"/>
      <c r="Y480" s="109">
        <f t="shared" si="118"/>
        <v>-0.00393552068700753</v>
      </c>
      <c r="Z480" s="10"/>
      <c r="AA480" s="10"/>
      <c r="AB480" s="10"/>
      <c r="AC480" s="58">
        <f t="shared" si="111"/>
        <v>0</v>
      </c>
      <c r="AD480" s="10">
        <f t="shared" si="119"/>
        <v>6.5</v>
      </c>
      <c r="AE480" s="58">
        <f t="shared" si="112"/>
        <v>-215.6245</v>
      </c>
      <c r="AF480" s="58">
        <f t="shared" si="106"/>
        <v>-77.4760914706875</v>
      </c>
      <c r="AG480" s="58">
        <f t="shared" si="107"/>
        <v>1</v>
      </c>
      <c r="AH480" s="58">
        <f t="shared" si="108"/>
        <v>1</v>
      </c>
      <c r="AI480" s="64">
        <f t="shared" si="109"/>
        <v>139.543846999306</v>
      </c>
      <c r="AJ480" s="65"/>
      <c r="AL480" s="58">
        <f t="shared" si="113"/>
        <v>0</v>
      </c>
      <c r="AM480" s="58">
        <f t="shared" si="114"/>
        <v>-215.6245</v>
      </c>
      <c r="AN480" s="58">
        <f t="shared" si="110"/>
        <v>0</v>
      </c>
      <c r="AO480" s="58">
        <f t="shared" si="120"/>
        <v>0</v>
      </c>
      <c r="AP480" s="58">
        <f t="shared" si="115"/>
        <v>500.238580028788</v>
      </c>
      <c r="AQ480" s="58">
        <f t="shared" si="116"/>
        <v>0</v>
      </c>
      <c r="AR480" s="58">
        <f t="shared" si="117"/>
        <v>-215.6245</v>
      </c>
    </row>
    <row r="481" spans="1:44">
      <c r="A481" s="35" t="s">
        <v>757</v>
      </c>
      <c r="B481" s="93">
        <v>3.19</v>
      </c>
      <c r="C481" s="58">
        <v>5.56984177973577</v>
      </c>
      <c r="D481" s="58">
        <v>-216.369047109153</v>
      </c>
      <c r="E481" s="58">
        <v>-216.369047109153</v>
      </c>
      <c r="F481" s="58">
        <v>5.56984177973577</v>
      </c>
      <c r="G481" s="58">
        <v>-139.329441056354</v>
      </c>
      <c r="H481" s="58">
        <v>143.450290007729</v>
      </c>
      <c r="I481" s="58">
        <v>219.7195</v>
      </c>
      <c r="J481" s="108">
        <v>1529.50235798477</v>
      </c>
      <c r="K481" s="109">
        <v>0.794644834973666</v>
      </c>
      <c r="L481" s="109">
        <v>5.56605969234125</v>
      </c>
      <c r="M481" s="109">
        <v>5.51394367577471</v>
      </c>
      <c r="N481" s="110">
        <v>0.5173235204864</v>
      </c>
      <c r="O481" s="10">
        <v>0</v>
      </c>
      <c r="P481" s="10">
        <v>8.8</v>
      </c>
      <c r="Q481" s="113">
        <v>-1.647</v>
      </c>
      <c r="R481" s="110">
        <v>-0.785398163397448</v>
      </c>
      <c r="S481" s="58">
        <v>87.7055926393586</v>
      </c>
      <c r="T481" s="58">
        <v>1652.10995645294</v>
      </c>
      <c r="U481" s="58">
        <v>110.370808163958</v>
      </c>
      <c r="V481" s="58">
        <v>-1262.3758344632</v>
      </c>
      <c r="W481" s="58">
        <v>-2.09916241368504</v>
      </c>
      <c r="X481" s="10"/>
      <c r="Y481" s="109">
        <f t="shared" si="118"/>
        <v>0.00164532405071061</v>
      </c>
      <c r="Z481" s="10"/>
      <c r="AA481" s="10"/>
      <c r="AB481" s="10"/>
      <c r="AC481" s="58">
        <f t="shared" si="111"/>
        <v>5.51414336193841</v>
      </c>
      <c r="AD481" s="10">
        <f t="shared" si="119"/>
        <v>6.5</v>
      </c>
      <c r="AE481" s="58">
        <f t="shared" si="112"/>
        <v>-214.205356638062</v>
      </c>
      <c r="AF481" s="58">
        <f t="shared" si="106"/>
        <v>-76.2692099922712</v>
      </c>
      <c r="AG481" s="58">
        <f t="shared" si="107"/>
        <v>1</v>
      </c>
      <c r="AH481" s="58">
        <f t="shared" si="108"/>
        <v>1</v>
      </c>
      <c r="AI481" s="64">
        <f t="shared" si="109"/>
        <v>139.329441056354</v>
      </c>
      <c r="AJ481" s="65"/>
      <c r="AL481" s="58">
        <f t="shared" si="113"/>
        <v>5.51414336193841</v>
      </c>
      <c r="AM481" s="58">
        <f t="shared" si="114"/>
        <v>-214.205356638062</v>
      </c>
      <c r="AN481" s="58">
        <f t="shared" si="110"/>
        <v>0</v>
      </c>
      <c r="AO481" s="58">
        <f t="shared" si="120"/>
        <v>0</v>
      </c>
      <c r="AP481" s="58">
        <f t="shared" si="115"/>
        <v>500.238580028788</v>
      </c>
      <c r="AQ481" s="58">
        <f t="shared" si="116"/>
        <v>5.51414336193841</v>
      </c>
      <c r="AR481" s="58">
        <f t="shared" si="117"/>
        <v>-214.205356638062</v>
      </c>
    </row>
    <row r="482" spans="1:44">
      <c r="A482" s="35" t="s">
        <v>758</v>
      </c>
      <c r="B482" s="93">
        <v>3.32</v>
      </c>
      <c r="C482" s="58">
        <v>9.78423100260556</v>
      </c>
      <c r="D482" s="58">
        <v>-214.091526573152</v>
      </c>
      <c r="E482" s="58">
        <v>-214.091526573152</v>
      </c>
      <c r="F482" s="58">
        <v>9.78423100260556</v>
      </c>
      <c r="G482" s="58">
        <v>-137.209074981925</v>
      </c>
      <c r="H482" s="58">
        <v>145.523372924685</v>
      </c>
      <c r="I482" s="58">
        <v>221.637</v>
      </c>
      <c r="J482" s="108">
        <v>1493.61774473235</v>
      </c>
      <c r="K482" s="109">
        <v>0.829086150515779</v>
      </c>
      <c r="L482" s="109">
        <v>5.51267645806159</v>
      </c>
      <c r="M482" s="109">
        <v>5.4608294466502</v>
      </c>
      <c r="N482" s="110">
        <v>0.5173235204864</v>
      </c>
      <c r="O482" s="10">
        <v>0</v>
      </c>
      <c r="P482" s="10">
        <v>8.8</v>
      </c>
      <c r="Q482" s="113">
        <v>-1.647</v>
      </c>
      <c r="R482" s="110">
        <v>-0.781471172580461</v>
      </c>
      <c r="S482" s="58">
        <v>91.2798017437838</v>
      </c>
      <c r="T482" s="58">
        <v>1610.35961052074</v>
      </c>
      <c r="U482" s="58">
        <v>110.096884005357</v>
      </c>
      <c r="V482" s="58">
        <v>-1246.25756869966</v>
      </c>
      <c r="W482" s="58">
        <v>-2.05824799848665</v>
      </c>
      <c r="X482" s="10"/>
      <c r="Y482" s="109">
        <f t="shared" si="118"/>
        <v>0.00126721771312432</v>
      </c>
      <c r="Z482" s="10"/>
      <c r="AA482" s="10"/>
      <c r="AB482" s="10"/>
      <c r="AC482" s="58">
        <f t="shared" si="111"/>
        <v>9.68638869257953</v>
      </c>
      <c r="AD482" s="10">
        <f t="shared" si="119"/>
        <v>6.5</v>
      </c>
      <c r="AE482" s="58">
        <f t="shared" si="112"/>
        <v>-211.95061130742</v>
      </c>
      <c r="AF482" s="58">
        <f t="shared" si="106"/>
        <v>-76.1136270753152</v>
      </c>
      <c r="AG482" s="58">
        <f t="shared" si="107"/>
        <v>1</v>
      </c>
      <c r="AH482" s="58">
        <f t="shared" si="108"/>
        <v>1</v>
      </c>
      <c r="AI482" s="64">
        <f t="shared" si="109"/>
        <v>137.209074981925</v>
      </c>
      <c r="AJ482" s="65"/>
      <c r="AL482" s="58">
        <f t="shared" si="113"/>
        <v>9.6863886925795</v>
      </c>
      <c r="AM482" s="58">
        <f t="shared" si="114"/>
        <v>-211.950611307421</v>
      </c>
      <c r="AN482" s="58">
        <f t="shared" si="110"/>
        <v>0</v>
      </c>
      <c r="AO482" s="58">
        <f t="shared" si="120"/>
        <v>0</v>
      </c>
      <c r="AP482" s="58">
        <f t="shared" si="115"/>
        <v>500.238580028788</v>
      </c>
      <c r="AQ482" s="58">
        <f t="shared" si="116"/>
        <v>9.6863886925795</v>
      </c>
      <c r="AR482" s="58">
        <f t="shared" si="117"/>
        <v>-211.950611307421</v>
      </c>
    </row>
    <row r="483" spans="1:44">
      <c r="A483" s="35" t="s">
        <v>759</v>
      </c>
      <c r="B483" s="93">
        <v>3.53</v>
      </c>
      <c r="C483" s="58">
        <v>17.3231323839098</v>
      </c>
      <c r="D483" s="58">
        <v>-208.693029232252</v>
      </c>
      <c r="E483" s="58">
        <v>-208.693029232252</v>
      </c>
      <c r="F483" s="58">
        <v>17.3231323839098</v>
      </c>
      <c r="G483" s="58">
        <v>-135.130036599615</v>
      </c>
      <c r="H483" s="58">
        <v>150.928637293689</v>
      </c>
      <c r="I483" s="58">
        <v>223.756</v>
      </c>
      <c r="J483" s="108">
        <v>1458.28931808558</v>
      </c>
      <c r="K483" s="109">
        <v>0.883672704772162</v>
      </c>
      <c r="L483" s="109">
        <v>5.45991462842177</v>
      </c>
      <c r="M483" s="109">
        <v>5.4083507088477</v>
      </c>
      <c r="N483" s="110">
        <v>0.5173235204864</v>
      </c>
      <c r="O483" s="10">
        <v>0</v>
      </c>
      <c r="P483" s="10">
        <v>8.8</v>
      </c>
      <c r="Q483" s="113">
        <v>-1.647</v>
      </c>
      <c r="R483" s="110">
        <v>-0.777544181763474</v>
      </c>
      <c r="S483" s="58">
        <v>97.0535241432401</v>
      </c>
      <c r="T483" s="58">
        <v>1570.81538593612</v>
      </c>
      <c r="U483" s="58">
        <v>109.829718196698</v>
      </c>
      <c r="V483" s="58">
        <v>-1230.35949484643</v>
      </c>
      <c r="W483" s="58">
        <v>-2.0183582605635</v>
      </c>
      <c r="X483" s="10"/>
      <c r="Y483" s="109">
        <f t="shared" si="118"/>
        <v>0.000914818228426206</v>
      </c>
      <c r="Z483" s="10"/>
      <c r="AA483" s="10"/>
      <c r="AB483" s="10"/>
      <c r="AC483" s="58">
        <f t="shared" si="111"/>
        <v>17.1499010600706</v>
      </c>
      <c r="AD483" s="10">
        <f t="shared" si="119"/>
        <v>6.5</v>
      </c>
      <c r="AE483" s="58">
        <f t="shared" si="112"/>
        <v>-206.606098939929</v>
      </c>
      <c r="AF483" s="58">
        <f t="shared" si="106"/>
        <v>-72.8273627063107</v>
      </c>
      <c r="AG483" s="58">
        <f t="shared" si="107"/>
        <v>1</v>
      </c>
      <c r="AH483" s="58">
        <f t="shared" si="108"/>
        <v>1</v>
      </c>
      <c r="AI483" s="64">
        <f t="shared" si="109"/>
        <v>135.130036599615</v>
      </c>
      <c r="AJ483" s="65"/>
      <c r="AL483" s="58">
        <f t="shared" si="113"/>
        <v>17.1499010600707</v>
      </c>
      <c r="AM483" s="58">
        <f t="shared" si="114"/>
        <v>-206.606098939929</v>
      </c>
      <c r="AN483" s="58">
        <f t="shared" si="110"/>
        <v>0</v>
      </c>
      <c r="AO483" s="58">
        <f t="shared" si="120"/>
        <v>0</v>
      </c>
      <c r="AP483" s="58">
        <f t="shared" si="115"/>
        <v>500.238580028788</v>
      </c>
      <c r="AQ483" s="58">
        <f t="shared" si="116"/>
        <v>17.1499010600707</v>
      </c>
      <c r="AR483" s="58">
        <f t="shared" si="117"/>
        <v>-206.606098939929</v>
      </c>
    </row>
    <row r="484" spans="1:44">
      <c r="A484" s="35" t="s">
        <v>760</v>
      </c>
      <c r="B484" s="93">
        <v>4.05</v>
      </c>
      <c r="C484" s="58">
        <v>40.2104079665917</v>
      </c>
      <c r="D484" s="58">
        <v>-188.116864760681</v>
      </c>
      <c r="E484" s="58">
        <v>-188.116864760681</v>
      </c>
      <c r="F484" s="58">
        <v>40.2104079665917</v>
      </c>
      <c r="G484" s="58">
        <v>-133.091290881874</v>
      </c>
      <c r="H484" s="58">
        <v>171.568681859981</v>
      </c>
      <c r="I484" s="58">
        <v>226.044</v>
      </c>
      <c r="J484" s="108">
        <v>1423.50610105899</v>
      </c>
      <c r="K484" s="109">
        <v>1.01625581052116</v>
      </c>
      <c r="L484" s="109">
        <v>5.40776538706889</v>
      </c>
      <c r="M484" s="109">
        <v>5.35649611498992</v>
      </c>
      <c r="N484" s="110">
        <v>0.5173235204864</v>
      </c>
      <c r="O484" s="10">
        <v>0</v>
      </c>
      <c r="P484" s="10">
        <v>8.8</v>
      </c>
      <c r="Q484" s="113">
        <v>-1.647</v>
      </c>
      <c r="R484" s="110">
        <v>-0.773617190946487</v>
      </c>
      <c r="S484" s="58">
        <v>111.350360560941</v>
      </c>
      <c r="T484" s="58">
        <v>1556.36405643805</v>
      </c>
      <c r="U484" s="58">
        <v>109.569224016381</v>
      </c>
      <c r="V484" s="58">
        <v>-1214.67768049518</v>
      </c>
      <c r="W484" s="58">
        <v>-0.114587369116456</v>
      </c>
      <c r="X484" s="10"/>
      <c r="Y484" s="109">
        <f t="shared" si="118"/>
        <v>0.000585321778814318</v>
      </c>
      <c r="Z484" s="10"/>
      <c r="AA484" s="10"/>
      <c r="AB484" s="10"/>
      <c r="AC484" s="58">
        <f t="shared" si="111"/>
        <v>39.8083038869258</v>
      </c>
      <c r="AD484" s="10">
        <f t="shared" si="119"/>
        <v>6.5</v>
      </c>
      <c r="AE484" s="58">
        <f t="shared" si="112"/>
        <v>-186.235696113074</v>
      </c>
      <c r="AF484" s="58">
        <f t="shared" si="106"/>
        <v>-54.475318140019</v>
      </c>
      <c r="AG484" s="58">
        <f t="shared" si="107"/>
        <v>1</v>
      </c>
      <c r="AH484" s="58">
        <f t="shared" si="108"/>
        <v>1</v>
      </c>
      <c r="AI484" s="64">
        <f t="shared" si="109"/>
        <v>133.091290881874</v>
      </c>
      <c r="AJ484" s="65"/>
      <c r="AL484" s="58">
        <f t="shared" si="113"/>
        <v>39.8083038869258</v>
      </c>
      <c r="AM484" s="58">
        <f t="shared" si="114"/>
        <v>-186.235696113074</v>
      </c>
      <c r="AN484" s="58">
        <f t="shared" si="110"/>
        <v>0</v>
      </c>
      <c r="AO484" s="58">
        <f t="shared" si="120"/>
        <v>0</v>
      </c>
      <c r="AP484" s="58">
        <f t="shared" si="115"/>
        <v>500.238580028788</v>
      </c>
      <c r="AQ484" s="58">
        <f t="shared" si="116"/>
        <v>39.8083038869258</v>
      </c>
      <c r="AR484" s="58">
        <f t="shared" si="117"/>
        <v>-186.235696113074</v>
      </c>
    </row>
    <row r="485" spans="1:44">
      <c r="A485" s="35" t="s">
        <v>761</v>
      </c>
      <c r="B485" s="93">
        <v>4.91</v>
      </c>
      <c r="C485" s="58">
        <v>93.1789077039961</v>
      </c>
      <c r="D485" s="58">
        <v>-137.124627649539</v>
      </c>
      <c r="E485" s="58">
        <v>-137.124627649539</v>
      </c>
      <c r="F485" s="58">
        <v>93.1789077039961</v>
      </c>
      <c r="G485" s="58">
        <v>-132.975546064585</v>
      </c>
      <c r="H485" s="58">
        <v>223.892909230895</v>
      </c>
      <c r="I485" s="58">
        <v>228.0005</v>
      </c>
      <c r="J485" s="108">
        <v>1388.77439012128</v>
      </c>
      <c r="K485" s="109">
        <v>1.23651681119874</v>
      </c>
      <c r="L485" s="109">
        <v>5.35467801102134</v>
      </c>
      <c r="M485" s="109">
        <v>5.30453061091042</v>
      </c>
      <c r="N485" s="110">
        <v>0.5173235204864</v>
      </c>
      <c r="O485" s="10">
        <v>0</v>
      </c>
      <c r="P485" s="10">
        <v>8.8</v>
      </c>
      <c r="Q485" s="113">
        <v>-1.6605</v>
      </c>
      <c r="R485" s="110">
        <v>-0.777544181763474</v>
      </c>
      <c r="S485" s="58">
        <v>134.995128482524</v>
      </c>
      <c r="T485" s="58">
        <v>1675.27862902</v>
      </c>
      <c r="U485" s="58">
        <v>109.173710587609</v>
      </c>
      <c r="V485" s="58">
        <v>-1218.0180132091</v>
      </c>
      <c r="W485" s="58">
        <v>-0.0954680579517153</v>
      </c>
      <c r="X485" s="10"/>
      <c r="Y485" s="109">
        <f t="shared" si="118"/>
        <v>0.00181810396858495</v>
      </c>
      <c r="Z485" s="10"/>
      <c r="AA485" s="10"/>
      <c r="AB485" s="10"/>
      <c r="AC485" s="58">
        <f t="shared" si="111"/>
        <v>92.2471186269561</v>
      </c>
      <c r="AD485" s="10">
        <f t="shared" si="119"/>
        <v>6.5</v>
      </c>
      <c r="AE485" s="58">
        <f t="shared" si="112"/>
        <v>-135.753381373044</v>
      </c>
      <c r="AF485" s="58">
        <f t="shared" si="106"/>
        <v>-4.10759076910517</v>
      </c>
      <c r="AG485" s="58">
        <f t="shared" si="107"/>
        <v>0</v>
      </c>
      <c r="AH485" s="58">
        <f t="shared" si="108"/>
        <v>1</v>
      </c>
      <c r="AI485" s="64">
        <f t="shared" si="109"/>
        <v>132.975546064585</v>
      </c>
      <c r="AJ485" s="65"/>
      <c r="AL485" s="58">
        <f t="shared" si="113"/>
        <v>92.2471186269561</v>
      </c>
      <c r="AM485" s="58">
        <f t="shared" si="114"/>
        <v>-135.753381373044</v>
      </c>
      <c r="AN485" s="58">
        <f t="shared" si="110"/>
        <v>0</v>
      </c>
      <c r="AO485" s="58">
        <f t="shared" si="120"/>
        <v>0</v>
      </c>
      <c r="AP485" s="58">
        <f t="shared" si="115"/>
        <v>500.238580028788</v>
      </c>
      <c r="AQ485" s="58">
        <f t="shared" si="116"/>
        <v>92.2471186269561</v>
      </c>
      <c r="AR485" s="58">
        <f t="shared" si="117"/>
        <v>-135.753381373044</v>
      </c>
    </row>
    <row r="486" spans="1:44">
      <c r="A486" s="35" t="s">
        <v>762</v>
      </c>
      <c r="B486" s="93">
        <v>5.64</v>
      </c>
      <c r="C486" s="58">
        <v>155.422110045432</v>
      </c>
      <c r="D486" s="58">
        <v>-68.0662737929523</v>
      </c>
      <c r="E486" s="58">
        <v>-68.0662737929523</v>
      </c>
      <c r="F486" s="58">
        <v>155.422110045432</v>
      </c>
      <c r="G486" s="58">
        <v>-66.2582491361562</v>
      </c>
      <c r="H486" s="58">
        <v>219.463555589772</v>
      </c>
      <c r="I486" s="58">
        <v>221.2535</v>
      </c>
      <c r="J486" s="108">
        <v>1371.17119578231</v>
      </c>
      <c r="K486" s="109">
        <v>1.34202344383733</v>
      </c>
      <c r="L486" s="109">
        <v>5.30326878750348</v>
      </c>
      <c r="M486" s="109">
        <v>5.27811988718473</v>
      </c>
      <c r="N486" s="110">
        <v>0.5173235204864</v>
      </c>
      <c r="O486" s="10">
        <v>0</v>
      </c>
      <c r="P486" s="10">
        <v>8.8</v>
      </c>
      <c r="Q486" s="113">
        <v>-1.0035</v>
      </c>
      <c r="R486" s="110">
        <v>-0.435895980685584</v>
      </c>
      <c r="S486" s="58">
        <v>155.065687299681</v>
      </c>
      <c r="T486" s="58">
        <v>1429.59002111903</v>
      </c>
      <c r="U486" s="58">
        <v>115.546183646608</v>
      </c>
      <c r="V486" s="58">
        <v>-573.435201796052</v>
      </c>
      <c r="W486" s="58">
        <v>28.7464999999999</v>
      </c>
      <c r="X486" s="10"/>
      <c r="Y486" s="109">
        <f t="shared" si="118"/>
        <v>0.00126182340693948</v>
      </c>
      <c r="Z486" s="10"/>
      <c r="AA486" s="10"/>
      <c r="AB486" s="10"/>
      <c r="AC486" s="58">
        <f t="shared" si="111"/>
        <v>153.867888944977</v>
      </c>
      <c r="AD486" s="10">
        <f t="shared" si="119"/>
        <v>6.5</v>
      </c>
      <c r="AE486" s="58">
        <f t="shared" si="112"/>
        <v>-67.3856110550228</v>
      </c>
      <c r="AF486" s="58">
        <f t="shared" si="106"/>
        <v>-1.7899444102282</v>
      </c>
      <c r="AG486" s="58">
        <f t="shared" si="107"/>
        <v>0</v>
      </c>
      <c r="AH486" s="58">
        <f t="shared" si="108"/>
        <v>1</v>
      </c>
      <c r="AI486" s="64">
        <f t="shared" si="109"/>
        <v>66.2582491361562</v>
      </c>
      <c r="AJ486" s="65"/>
      <c r="AL486" s="58">
        <f t="shared" si="113"/>
        <v>153.867888944977</v>
      </c>
      <c r="AM486" s="58">
        <f t="shared" si="114"/>
        <v>-67.3856110550228</v>
      </c>
      <c r="AN486" s="58">
        <f t="shared" si="110"/>
        <v>0</v>
      </c>
      <c r="AO486" s="58">
        <f t="shared" si="120"/>
        <v>0</v>
      </c>
      <c r="AP486" s="58">
        <f t="shared" si="115"/>
        <v>500.238580028788</v>
      </c>
      <c r="AQ486" s="58">
        <f t="shared" si="116"/>
        <v>153.867888944977</v>
      </c>
      <c r="AR486" s="58">
        <f t="shared" si="117"/>
        <v>-67.3856110550228</v>
      </c>
    </row>
    <row r="487" spans="1:44">
      <c r="A487" s="35" t="s">
        <v>763</v>
      </c>
      <c r="B487" s="93">
        <v>6.2</v>
      </c>
      <c r="C487" s="58">
        <v>215.509970987003</v>
      </c>
      <c r="D487" s="58">
        <v>-7.33497850794662</v>
      </c>
      <c r="E487" s="58">
        <v>-7.33497850794662</v>
      </c>
      <c r="F487" s="58">
        <v>215.509970987003</v>
      </c>
      <c r="G487" s="58">
        <v>-7.33497850794662</v>
      </c>
      <c r="H487" s="58">
        <v>220.6165</v>
      </c>
      <c r="I487" s="58">
        <v>220.6165</v>
      </c>
      <c r="J487" s="108">
        <v>1368.68733156589</v>
      </c>
      <c r="K487" s="109">
        <v>1.36993634545018</v>
      </c>
      <c r="L487" s="109">
        <v>5.28093682468127</v>
      </c>
      <c r="M487" s="109">
        <v>5.27438926408363</v>
      </c>
      <c r="N487" s="110">
        <v>0.5173235204864</v>
      </c>
      <c r="O487" s="10">
        <v>0</v>
      </c>
      <c r="P487" s="10">
        <v>8.8</v>
      </c>
      <c r="Q487" s="113">
        <v>-0.1215</v>
      </c>
      <c r="R487" s="110">
        <v>-0.0510508806208341</v>
      </c>
      <c r="S487" s="58">
        <v>170.462280364898</v>
      </c>
      <c r="T487" s="58">
        <v>1307.29771429738</v>
      </c>
      <c r="U487" s="58">
        <v>124.430803614369</v>
      </c>
      <c r="V487" s="58">
        <v>-62.7680831625693</v>
      </c>
      <c r="W487" s="58">
        <v>29.3835000000001</v>
      </c>
      <c r="X487" s="10"/>
      <c r="Y487" s="109">
        <f t="shared" si="118"/>
        <v>-0.00281693749654277</v>
      </c>
      <c r="Z487" s="10"/>
      <c r="AA487" s="10"/>
      <c r="AB487" s="10"/>
      <c r="AC487" s="58">
        <f t="shared" si="111"/>
        <v>213.354871277133</v>
      </c>
      <c r="AD487" s="10">
        <f t="shared" si="119"/>
        <v>6.5</v>
      </c>
      <c r="AE487" s="58">
        <f t="shared" si="112"/>
        <v>-7.26162872286716</v>
      </c>
      <c r="AF487" s="58">
        <f t="shared" si="106"/>
        <v>0</v>
      </c>
      <c r="AG487" s="58">
        <f t="shared" si="107"/>
        <v>0</v>
      </c>
      <c r="AH487" s="58">
        <f t="shared" si="108"/>
        <v>0</v>
      </c>
      <c r="AI487" s="64">
        <f t="shared" si="109"/>
        <v>7.33497850794662</v>
      </c>
      <c r="AJ487" s="65"/>
      <c r="AL487" s="58">
        <f t="shared" si="113"/>
        <v>213.354871277133</v>
      </c>
      <c r="AM487" s="58">
        <f t="shared" si="114"/>
        <v>-7.26162872286719</v>
      </c>
      <c r="AN487" s="58">
        <f t="shared" si="110"/>
        <v>0</v>
      </c>
      <c r="AO487" s="58">
        <f t="shared" si="120"/>
        <v>0</v>
      </c>
      <c r="AP487" s="58">
        <f t="shared" si="115"/>
        <v>500.238580028788</v>
      </c>
      <c r="AQ487" s="58">
        <f t="shared" si="116"/>
        <v>213.354871277133</v>
      </c>
      <c r="AR487" s="58">
        <f t="shared" si="117"/>
        <v>-7.26162872286719</v>
      </c>
    </row>
    <row r="488" spans="1:44">
      <c r="A488" s="35" t="s">
        <v>764</v>
      </c>
      <c r="B488" s="93">
        <v>7.01</v>
      </c>
      <c r="C488" s="58">
        <v>323.754558201908</v>
      </c>
      <c r="D488" s="58">
        <v>101.047487494837</v>
      </c>
      <c r="E488" s="58">
        <v>101.047487494837</v>
      </c>
      <c r="F488" s="58">
        <v>323.754558201908</v>
      </c>
      <c r="G488" s="58">
        <v>101.047487494837</v>
      </c>
      <c r="H488" s="58">
        <v>220.48</v>
      </c>
      <c r="I488" s="58">
        <v>220.48</v>
      </c>
      <c r="J488" s="108">
        <v>1379.03256023054</v>
      </c>
      <c r="K488" s="109">
        <v>1.62297460971649</v>
      </c>
      <c r="L488" s="109">
        <v>5.24932889927405</v>
      </c>
      <c r="M488" s="109">
        <v>5.28992069439779</v>
      </c>
      <c r="N488" s="110">
        <v>0.5173235204864</v>
      </c>
      <c r="O488" s="10">
        <v>0</v>
      </c>
      <c r="P488" s="10">
        <v>8.8</v>
      </c>
      <c r="Q488" s="113">
        <v>0.675</v>
      </c>
      <c r="R488" s="110">
        <v>0.286670329640069</v>
      </c>
      <c r="S488" s="58">
        <v>192.732352477086</v>
      </c>
      <c r="T488" s="58">
        <v>1155.52509915816</v>
      </c>
      <c r="U488" s="58">
        <v>118.752537053401</v>
      </c>
      <c r="V488" s="58">
        <v>854.466709139072</v>
      </c>
      <c r="W488" s="58">
        <v>29.52</v>
      </c>
      <c r="X488" s="10"/>
      <c r="Y488" s="109">
        <f t="shared" si="118"/>
        <v>0.0250603648095842</v>
      </c>
      <c r="Z488" s="10"/>
      <c r="AA488" s="10"/>
      <c r="AB488" s="10"/>
      <c r="AC488" s="58">
        <f t="shared" si="111"/>
        <v>220.48</v>
      </c>
      <c r="AD488" s="10">
        <f t="shared" si="119"/>
        <v>6.5</v>
      </c>
      <c r="AE488" s="58">
        <f t="shared" si="112"/>
        <v>0</v>
      </c>
      <c r="AF488" s="58">
        <f t="shared" si="106"/>
        <v>0</v>
      </c>
      <c r="AG488" s="58">
        <f t="shared" si="107"/>
        <v>0</v>
      </c>
      <c r="AH488" s="58">
        <f t="shared" si="108"/>
        <v>0</v>
      </c>
      <c r="AI488" s="64">
        <f t="shared" si="109"/>
        <v>-101.047487494837</v>
      </c>
      <c r="AJ488" s="65"/>
      <c r="AL488" s="58">
        <f t="shared" si="113"/>
        <v>250</v>
      </c>
      <c r="AM488" s="58">
        <f t="shared" si="114"/>
        <v>29.52</v>
      </c>
      <c r="AN488" s="58">
        <f t="shared" si="110"/>
        <v>0</v>
      </c>
      <c r="AO488" s="58">
        <f t="shared" si="120"/>
        <v>4.428</v>
      </c>
      <c r="AP488" s="58">
        <f t="shared" si="115"/>
        <v>504.666580028788</v>
      </c>
      <c r="AQ488" s="58">
        <f t="shared" si="116"/>
        <v>220.48</v>
      </c>
      <c r="AR488" s="58">
        <f t="shared" si="117"/>
        <v>0</v>
      </c>
    </row>
    <row r="489" spans="1:44">
      <c r="A489" s="35" t="s">
        <v>765</v>
      </c>
      <c r="B489" s="93">
        <v>8.34</v>
      </c>
      <c r="C489" s="58">
        <v>564.038878436052</v>
      </c>
      <c r="D489" s="58">
        <v>338.679282476456</v>
      </c>
      <c r="E489" s="58">
        <v>338.679282476456</v>
      </c>
      <c r="F489" s="58">
        <v>541.289047310933</v>
      </c>
      <c r="G489" s="58">
        <v>315.929451351337</v>
      </c>
      <c r="H489" s="58">
        <v>223.106</v>
      </c>
      <c r="I489" s="58">
        <v>223.106</v>
      </c>
      <c r="J489" s="108">
        <v>1412.65033638705</v>
      </c>
      <c r="K489" s="109">
        <v>2.08725927442974</v>
      </c>
      <c r="L489" s="109">
        <v>5.28554064826225</v>
      </c>
      <c r="M489" s="109">
        <v>5.34027407693525</v>
      </c>
      <c r="N489" s="110">
        <v>0.496423311258125</v>
      </c>
      <c r="O489" s="10">
        <v>0.7</v>
      </c>
      <c r="P489" s="10">
        <v>8.7</v>
      </c>
      <c r="Q489" s="113">
        <v>1.683</v>
      </c>
      <c r="R489" s="110">
        <v>0.785398163397448</v>
      </c>
      <c r="S489" s="58">
        <v>226.693587586441</v>
      </c>
      <c r="T489" s="58">
        <v>994.115441724453</v>
      </c>
      <c r="U489" s="58">
        <v>108.608255027817</v>
      </c>
      <c r="V489" s="58">
        <v>2908.88985621231</v>
      </c>
      <c r="W489" s="58">
        <v>26.894</v>
      </c>
      <c r="X489" s="10"/>
      <c r="Y489" s="109">
        <f t="shared" si="118"/>
        <v>0.00438004613553655</v>
      </c>
      <c r="Z489" s="10"/>
      <c r="AA489" s="10"/>
      <c r="AB489" s="10"/>
      <c r="AC489" s="58">
        <f t="shared" si="111"/>
        <v>223.106</v>
      </c>
      <c r="AD489" s="10">
        <f t="shared" si="119"/>
        <v>6.5</v>
      </c>
      <c r="AE489" s="58">
        <f t="shared" si="112"/>
        <v>0</v>
      </c>
      <c r="AF489" s="58">
        <f t="shared" si="106"/>
        <v>0</v>
      </c>
      <c r="AG489" s="58">
        <f t="shared" si="107"/>
        <v>0</v>
      </c>
      <c r="AH489" s="58">
        <f t="shared" si="108"/>
        <v>0</v>
      </c>
      <c r="AI489" s="64">
        <f t="shared" si="109"/>
        <v>-315.929451351337</v>
      </c>
      <c r="AJ489" s="65"/>
      <c r="AL489" s="58">
        <f t="shared" si="113"/>
        <v>250</v>
      </c>
      <c r="AM489" s="58">
        <f t="shared" si="114"/>
        <v>26.894</v>
      </c>
      <c r="AN489" s="58">
        <f t="shared" si="110"/>
        <v>0</v>
      </c>
      <c r="AO489" s="58">
        <f t="shared" si="120"/>
        <v>8.43996</v>
      </c>
      <c r="AP489" s="58">
        <f t="shared" si="115"/>
        <v>508.678540028788</v>
      </c>
      <c r="AQ489" s="58">
        <f t="shared" si="116"/>
        <v>223.106</v>
      </c>
      <c r="AR489" s="58">
        <f t="shared" si="117"/>
        <v>0</v>
      </c>
    </row>
    <row r="490" spans="1:44">
      <c r="A490" s="35" t="s">
        <v>766</v>
      </c>
      <c r="B490" s="93">
        <v>9.74</v>
      </c>
      <c r="C490" s="58">
        <v>641.025641025641</v>
      </c>
      <c r="D490" s="58">
        <v>411.693822843823</v>
      </c>
      <c r="E490" s="58">
        <v>388.500388500388</v>
      </c>
      <c r="F490" s="58">
        <v>545.477193311128</v>
      </c>
      <c r="G490" s="58">
        <v>316.14537512931</v>
      </c>
      <c r="H490" s="58">
        <v>227.0385</v>
      </c>
      <c r="I490" s="58">
        <v>227.0385</v>
      </c>
      <c r="J490" s="108">
        <v>1446.27075702846</v>
      </c>
      <c r="K490" s="109">
        <v>1.73100078666463</v>
      </c>
      <c r="L490" s="109">
        <v>5.33664300071009</v>
      </c>
      <c r="M490" s="109">
        <v>5.39045454632118</v>
      </c>
      <c r="N490" s="110">
        <v>0.307175739970209</v>
      </c>
      <c r="O490" s="10">
        <v>7</v>
      </c>
      <c r="P490" s="10">
        <v>6.2</v>
      </c>
      <c r="Q490" s="113">
        <v>1.6695</v>
      </c>
      <c r="R490" s="110">
        <v>0.781471172580461</v>
      </c>
      <c r="S490" s="58">
        <v>188.670751222057</v>
      </c>
      <c r="T490" s="58">
        <v>1215.51335697977</v>
      </c>
      <c r="U490" s="58">
        <v>108.99518514119</v>
      </c>
      <c r="V490" s="58">
        <v>2900.54441138644</v>
      </c>
      <c r="W490" s="58">
        <v>22.9615000000001</v>
      </c>
      <c r="X490" s="10"/>
      <c r="Y490" s="109">
        <f t="shared" si="118"/>
        <v>0.00363107622516168</v>
      </c>
      <c r="Z490" s="10"/>
      <c r="AA490" s="10"/>
      <c r="AB490" s="10"/>
      <c r="AC490" s="58">
        <f t="shared" si="111"/>
        <v>227.0385</v>
      </c>
      <c r="AD490" s="10">
        <f t="shared" si="119"/>
        <v>6.5</v>
      </c>
      <c r="AE490" s="58">
        <f t="shared" si="112"/>
        <v>0</v>
      </c>
      <c r="AF490" s="58">
        <f t="shared" si="106"/>
        <v>0</v>
      </c>
      <c r="AG490" s="58">
        <f t="shared" si="107"/>
        <v>0</v>
      </c>
      <c r="AH490" s="58">
        <f t="shared" si="108"/>
        <v>0</v>
      </c>
      <c r="AI490" s="64">
        <f t="shared" si="109"/>
        <v>-316.14537512931</v>
      </c>
      <c r="AJ490" s="65"/>
      <c r="AL490" s="58">
        <f t="shared" si="113"/>
        <v>250</v>
      </c>
      <c r="AM490" s="58">
        <f t="shared" si="114"/>
        <v>22.9615000000001</v>
      </c>
      <c r="AN490" s="58">
        <f t="shared" si="110"/>
        <v>0</v>
      </c>
      <c r="AO490" s="58">
        <f t="shared" si="120"/>
        <v>11.8419852</v>
      </c>
      <c r="AP490" s="58">
        <f t="shared" si="115"/>
        <v>512.080565228788</v>
      </c>
      <c r="AQ490" s="58">
        <f t="shared" si="116"/>
        <v>227.0385</v>
      </c>
      <c r="AR490" s="58">
        <f t="shared" si="117"/>
        <v>0</v>
      </c>
    </row>
    <row r="491" spans="1:44">
      <c r="A491" s="35" t="s">
        <v>767</v>
      </c>
      <c r="B491" s="93">
        <v>11.03</v>
      </c>
      <c r="C491" s="58">
        <v>641.025641025641</v>
      </c>
      <c r="D491" s="58">
        <v>418.266045066045</v>
      </c>
      <c r="E491" s="58">
        <v>388.500388500388</v>
      </c>
      <c r="F491" s="58">
        <v>543.667604454305</v>
      </c>
      <c r="G491" s="58">
        <v>320.908008494709</v>
      </c>
      <c r="H491" s="58">
        <v>220.532</v>
      </c>
      <c r="I491" s="58">
        <v>220.532</v>
      </c>
      <c r="J491" s="108">
        <v>1480.38611988393</v>
      </c>
      <c r="K491" s="109">
        <v>1.51417520353476</v>
      </c>
      <c r="L491" s="109">
        <v>5.38660084782434</v>
      </c>
      <c r="M491" s="109">
        <v>5.44119650601346</v>
      </c>
      <c r="N491" s="110">
        <v>0.20930766419299</v>
      </c>
      <c r="O491" s="10">
        <v>10.5</v>
      </c>
      <c r="P491" s="10">
        <v>4.8</v>
      </c>
      <c r="Q491" s="113">
        <v>1.6695</v>
      </c>
      <c r="R491" s="110">
        <v>0.785398163397448</v>
      </c>
      <c r="S491" s="58">
        <v>165.413397574031</v>
      </c>
      <c r="T491" s="58">
        <v>1346.68412127802</v>
      </c>
      <c r="U491" s="58">
        <v>109.243234988846</v>
      </c>
      <c r="V491" s="58">
        <v>2937.55497562366</v>
      </c>
      <c r="W491" s="58">
        <v>29.468</v>
      </c>
      <c r="X491" s="10"/>
      <c r="Y491" s="109">
        <f t="shared" si="118"/>
        <v>0.00385369849683581</v>
      </c>
      <c r="Z491" s="10"/>
      <c r="AA491" s="10"/>
      <c r="AB491" s="10"/>
      <c r="AC491" s="58">
        <f t="shared" si="111"/>
        <v>220.532</v>
      </c>
      <c r="AD491" s="10">
        <f t="shared" si="119"/>
        <v>6.5</v>
      </c>
      <c r="AE491" s="58">
        <f t="shared" si="112"/>
        <v>0</v>
      </c>
      <c r="AF491" s="58">
        <f t="shared" si="106"/>
        <v>0</v>
      </c>
      <c r="AG491" s="58">
        <f t="shared" si="107"/>
        <v>0</v>
      </c>
      <c r="AH491" s="58">
        <f t="shared" si="108"/>
        <v>0</v>
      </c>
      <c r="AI491" s="64">
        <f t="shared" si="109"/>
        <v>-320.908008494709</v>
      </c>
      <c r="AJ491" s="65"/>
      <c r="AL491" s="58">
        <f t="shared" si="113"/>
        <v>250</v>
      </c>
      <c r="AM491" s="58">
        <f t="shared" si="114"/>
        <v>29.468</v>
      </c>
      <c r="AN491" s="58">
        <f t="shared" si="110"/>
        <v>0</v>
      </c>
      <c r="AO491" s="58">
        <f t="shared" si="120"/>
        <v>16.202975274</v>
      </c>
      <c r="AP491" s="58">
        <f t="shared" si="115"/>
        <v>516.441555302789</v>
      </c>
      <c r="AQ491" s="58">
        <f t="shared" si="116"/>
        <v>220.532</v>
      </c>
      <c r="AR491" s="58">
        <f t="shared" si="117"/>
        <v>0</v>
      </c>
    </row>
    <row r="492" spans="1:44">
      <c r="A492" s="35" t="s">
        <v>768</v>
      </c>
      <c r="B492" s="93">
        <v>11.99</v>
      </c>
      <c r="C492" s="58">
        <v>641.025641025641</v>
      </c>
      <c r="D492" s="58">
        <v>429.604933954934</v>
      </c>
      <c r="E492" s="58">
        <v>388.500388500388</v>
      </c>
      <c r="F492" s="58">
        <v>532.645771133898</v>
      </c>
      <c r="G492" s="58">
        <v>321.225064063191</v>
      </c>
      <c r="H492" s="58">
        <v>209.3065</v>
      </c>
      <c r="I492" s="58">
        <v>209.3065</v>
      </c>
      <c r="J492" s="108">
        <v>1514.51424584219</v>
      </c>
      <c r="K492" s="109">
        <v>1.40076600395235</v>
      </c>
      <c r="L492" s="109">
        <v>5.44057553902018</v>
      </c>
      <c r="M492" s="109">
        <v>5.4917823030536</v>
      </c>
      <c r="N492" s="110">
        <v>0.159964102709837</v>
      </c>
      <c r="O492" s="10">
        <v>12.8</v>
      </c>
      <c r="P492" s="10">
        <v>4.1</v>
      </c>
      <c r="Q492" s="113">
        <v>1.656</v>
      </c>
      <c r="R492" s="110">
        <v>0.781471172580461</v>
      </c>
      <c r="S492" s="58">
        <v>153.587889304582</v>
      </c>
      <c r="T492" s="58">
        <v>1376.5454296428</v>
      </c>
      <c r="U492" s="58">
        <v>109.64564307759</v>
      </c>
      <c r="V492" s="58">
        <v>2929.66555758059</v>
      </c>
      <c r="W492" s="58">
        <v>40.6935</v>
      </c>
      <c r="X492" s="10"/>
      <c r="Y492" s="109">
        <f t="shared" si="118"/>
        <v>0.000620966993282401</v>
      </c>
      <c r="Z492" s="10"/>
      <c r="AA492" s="10"/>
      <c r="AB492" s="10"/>
      <c r="AC492" s="58">
        <f t="shared" si="111"/>
        <v>209.3065</v>
      </c>
      <c r="AD492" s="10">
        <f t="shared" si="119"/>
        <v>6.5</v>
      </c>
      <c r="AE492" s="58">
        <f t="shared" si="112"/>
        <v>0</v>
      </c>
      <c r="AF492" s="58">
        <f t="shared" ref="AF492:AF555" si="121">H492-I492</f>
        <v>0</v>
      </c>
      <c r="AG492" s="58">
        <f t="shared" ref="AG492:AG555" si="122">IF(H492/I492&lt;$AH$2,1,0)</f>
        <v>0</v>
      </c>
      <c r="AH492" s="58">
        <f t="shared" ref="AH492:AH555" si="123">IF(AC492/I492&lt;$AH$2,1,0)</f>
        <v>0</v>
      </c>
      <c r="AI492" s="64">
        <f t="shared" ref="AI492:AI555" si="124">-G492</f>
        <v>-321.225064063191</v>
      </c>
      <c r="AJ492" s="65"/>
      <c r="AL492" s="58">
        <f t="shared" si="113"/>
        <v>250</v>
      </c>
      <c r="AM492" s="58">
        <f t="shared" si="114"/>
        <v>40.6935</v>
      </c>
      <c r="AN492" s="58">
        <f t="shared" ref="AN492:AN555" si="125">IF(AM492&gt;0,0,(AO491*$AO$1-AO492)*6)*$AP$1</f>
        <v>0</v>
      </c>
      <c r="AO492" s="58">
        <f t="shared" si="120"/>
        <v>22.22598539763</v>
      </c>
      <c r="AP492" s="58">
        <f t="shared" si="115"/>
        <v>522.464565426419</v>
      </c>
      <c r="AQ492" s="58">
        <f t="shared" si="116"/>
        <v>209.3065</v>
      </c>
      <c r="AR492" s="58">
        <f t="shared" si="117"/>
        <v>0</v>
      </c>
    </row>
    <row r="493" spans="1:44">
      <c r="A493" s="35" t="s">
        <v>769</v>
      </c>
      <c r="B493" s="93">
        <v>12.48</v>
      </c>
      <c r="C493" s="58">
        <v>641.025641025641</v>
      </c>
      <c r="D493" s="58">
        <v>441.941802641803</v>
      </c>
      <c r="E493" s="58">
        <v>388.500388500388</v>
      </c>
      <c r="F493" s="58">
        <v>525.221707424423</v>
      </c>
      <c r="G493" s="58">
        <v>326.137869040585</v>
      </c>
      <c r="H493" s="58">
        <v>197.093</v>
      </c>
      <c r="I493" s="58">
        <v>197.093</v>
      </c>
      <c r="J493" s="108">
        <v>1549.1527331105</v>
      </c>
      <c r="K493" s="109">
        <v>1.27713913300654</v>
      </c>
      <c r="L493" s="109">
        <v>5.49254249637908</v>
      </c>
      <c r="M493" s="109">
        <v>5.54294892910857</v>
      </c>
      <c r="N493" s="110">
        <v>0.139528034750039</v>
      </c>
      <c r="O493" s="10">
        <v>14.1</v>
      </c>
      <c r="P493" s="10">
        <v>3.6</v>
      </c>
      <c r="Q493" s="113">
        <v>1.656</v>
      </c>
      <c r="R493" s="110">
        <v>0.785398163397448</v>
      </c>
      <c r="S493" s="58">
        <v>140.368939373792</v>
      </c>
      <c r="T493" s="58">
        <v>1418.28982445819</v>
      </c>
      <c r="U493" s="58">
        <v>109.908885998464</v>
      </c>
      <c r="V493" s="58">
        <v>2967.34759958484</v>
      </c>
      <c r="W493" s="58">
        <v>52.907</v>
      </c>
      <c r="X493" s="10"/>
      <c r="Y493" s="109">
        <f t="shared" si="118"/>
        <v>-0.000760193325482383</v>
      </c>
      <c r="Z493" s="10"/>
      <c r="AA493" s="10"/>
      <c r="AB493" s="10"/>
      <c r="AC493" s="58">
        <f t="shared" si="111"/>
        <v>197.093</v>
      </c>
      <c r="AD493" s="10">
        <f t="shared" si="119"/>
        <v>6.5</v>
      </c>
      <c r="AE493" s="58">
        <f t="shared" si="112"/>
        <v>0</v>
      </c>
      <c r="AF493" s="58">
        <f t="shared" si="121"/>
        <v>0</v>
      </c>
      <c r="AG493" s="58">
        <f t="shared" si="122"/>
        <v>0</v>
      </c>
      <c r="AH493" s="58">
        <f t="shared" si="123"/>
        <v>0</v>
      </c>
      <c r="AI493" s="64">
        <f t="shared" si="124"/>
        <v>-326.137869040585</v>
      </c>
      <c r="AJ493" s="65"/>
      <c r="AL493" s="58">
        <f t="shared" si="113"/>
        <v>250</v>
      </c>
      <c r="AM493" s="58">
        <f t="shared" si="114"/>
        <v>52.907</v>
      </c>
      <c r="AN493" s="58">
        <f t="shared" si="125"/>
        <v>0</v>
      </c>
      <c r="AO493" s="58">
        <f t="shared" si="120"/>
        <v>30.0509054706419</v>
      </c>
      <c r="AP493" s="58">
        <f t="shared" si="115"/>
        <v>530.28948549943</v>
      </c>
      <c r="AQ493" s="58">
        <f t="shared" si="116"/>
        <v>197.093</v>
      </c>
      <c r="AR493" s="58">
        <f t="shared" si="117"/>
        <v>0</v>
      </c>
    </row>
    <row r="494" spans="1:44">
      <c r="A494" s="35" t="s">
        <v>770</v>
      </c>
      <c r="B494" s="93">
        <v>12.21</v>
      </c>
      <c r="C494" s="58">
        <v>641.025641025641</v>
      </c>
      <c r="D494" s="58">
        <v>457.384226884227</v>
      </c>
      <c r="E494" s="58">
        <v>388.500388500388</v>
      </c>
      <c r="F494" s="58">
        <v>510.207059524398</v>
      </c>
      <c r="G494" s="58">
        <v>326.565645382984</v>
      </c>
      <c r="H494" s="58">
        <v>181.805</v>
      </c>
      <c r="I494" s="58">
        <v>181.805</v>
      </c>
      <c r="J494" s="108">
        <v>1583.8151051534</v>
      </c>
      <c r="K494" s="109">
        <v>1.27933829409299</v>
      </c>
      <c r="L494" s="109">
        <v>5.549612122417</v>
      </c>
      <c r="M494" s="109">
        <v>5.5939771184368</v>
      </c>
      <c r="N494" s="110">
        <v>0.143765970483109</v>
      </c>
      <c r="O494" s="10">
        <v>13.8</v>
      </c>
      <c r="P494" s="10">
        <v>3.7</v>
      </c>
      <c r="Q494" s="113">
        <v>1.6425</v>
      </c>
      <c r="R494" s="110">
        <v>0.781471172580461</v>
      </c>
      <c r="S494" s="58">
        <v>141.146892229563</v>
      </c>
      <c r="T494" s="58">
        <v>1301.06594088333</v>
      </c>
      <c r="U494" s="58">
        <v>110.328044490869</v>
      </c>
      <c r="V494" s="58">
        <v>2959.95136041782</v>
      </c>
      <c r="W494" s="58">
        <v>68.195</v>
      </c>
      <c r="X494" s="10"/>
      <c r="Y494" s="109">
        <f t="shared" si="118"/>
        <v>-0.0066631933084258</v>
      </c>
      <c r="Z494" s="10"/>
      <c r="AA494" s="10"/>
      <c r="AB494" s="10"/>
      <c r="AC494" s="58">
        <f t="shared" si="111"/>
        <v>181.805</v>
      </c>
      <c r="AD494" s="10">
        <f t="shared" si="119"/>
        <v>6.5</v>
      </c>
      <c r="AE494" s="58">
        <f t="shared" si="112"/>
        <v>0</v>
      </c>
      <c r="AF494" s="58">
        <f t="shared" si="121"/>
        <v>0</v>
      </c>
      <c r="AG494" s="58">
        <f t="shared" si="122"/>
        <v>0</v>
      </c>
      <c r="AH494" s="58">
        <f t="shared" si="123"/>
        <v>0</v>
      </c>
      <c r="AI494" s="64">
        <f t="shared" si="124"/>
        <v>-326.565645382984</v>
      </c>
      <c r="AJ494" s="65"/>
      <c r="AL494" s="58">
        <f t="shared" si="113"/>
        <v>250</v>
      </c>
      <c r="AM494" s="58">
        <f t="shared" si="114"/>
        <v>68.195</v>
      </c>
      <c r="AN494" s="58">
        <f t="shared" si="125"/>
        <v>0</v>
      </c>
      <c r="AO494" s="58">
        <f t="shared" si="120"/>
        <v>40.1299009432887</v>
      </c>
      <c r="AP494" s="58">
        <f t="shared" si="115"/>
        <v>540.368480972077</v>
      </c>
      <c r="AQ494" s="58">
        <f t="shared" si="116"/>
        <v>181.805</v>
      </c>
      <c r="AR494" s="58">
        <f t="shared" si="117"/>
        <v>0</v>
      </c>
    </row>
    <row r="495" spans="1:44">
      <c r="A495" s="35" t="s">
        <v>771</v>
      </c>
      <c r="B495" s="93">
        <v>11.85</v>
      </c>
      <c r="C495" s="58">
        <v>641.025641025641</v>
      </c>
      <c r="D495" s="58">
        <v>472.872610722611</v>
      </c>
      <c r="E495" s="58">
        <v>388.500388500388</v>
      </c>
      <c r="F495" s="58">
        <v>499.792021259106</v>
      </c>
      <c r="G495" s="58">
        <v>331.638990956075</v>
      </c>
      <c r="H495" s="58">
        <v>166.4715</v>
      </c>
      <c r="I495" s="58">
        <v>166.4715</v>
      </c>
      <c r="J495" s="108">
        <v>1619.00434371881</v>
      </c>
      <c r="K495" s="109">
        <v>1.33889880959206</v>
      </c>
      <c r="L495" s="109">
        <v>5.60372802554941</v>
      </c>
      <c r="M495" s="109">
        <v>5.64560658448326</v>
      </c>
      <c r="N495" s="110">
        <v>0.15475826101248</v>
      </c>
      <c r="O495" s="10">
        <v>13.1</v>
      </c>
      <c r="P495" s="10">
        <v>4</v>
      </c>
      <c r="Q495" s="113">
        <v>1.6425</v>
      </c>
      <c r="R495" s="110">
        <v>0.785398163397448</v>
      </c>
      <c r="S495" s="58">
        <v>148.092230375662</v>
      </c>
      <c r="T495" s="58">
        <v>1135.46152878163</v>
      </c>
      <c r="U495" s="58">
        <v>110.607485281718</v>
      </c>
      <c r="V495" s="58">
        <v>2998.34129771046</v>
      </c>
      <c r="W495" s="58">
        <v>83.5285</v>
      </c>
      <c r="X495" s="10"/>
      <c r="Y495" s="109">
        <f t="shared" si="118"/>
        <v>-0.00975090711260673</v>
      </c>
      <c r="Z495" s="10"/>
      <c r="AA495" s="10"/>
      <c r="AB495" s="10"/>
      <c r="AC495" s="58">
        <f t="shared" si="111"/>
        <v>166.4715</v>
      </c>
      <c r="AD495" s="10">
        <f t="shared" si="119"/>
        <v>6.5</v>
      </c>
      <c r="AE495" s="58">
        <f t="shared" si="112"/>
        <v>0</v>
      </c>
      <c r="AF495" s="58">
        <f t="shared" si="121"/>
        <v>0</v>
      </c>
      <c r="AG495" s="58">
        <f t="shared" si="122"/>
        <v>0</v>
      </c>
      <c r="AH495" s="58">
        <f t="shared" si="123"/>
        <v>0</v>
      </c>
      <c r="AI495" s="64">
        <f t="shared" si="124"/>
        <v>-331.638990956075</v>
      </c>
      <c r="AJ495" s="65"/>
      <c r="AL495" s="58">
        <f t="shared" si="113"/>
        <v>250</v>
      </c>
      <c r="AM495" s="58">
        <f t="shared" si="114"/>
        <v>83.5285</v>
      </c>
      <c r="AN495" s="58">
        <f t="shared" si="125"/>
        <v>0</v>
      </c>
      <c r="AO495" s="58">
        <f t="shared" si="120"/>
        <v>52.4585264385722</v>
      </c>
      <c r="AP495" s="58">
        <f t="shared" si="115"/>
        <v>552.697106467361</v>
      </c>
      <c r="AQ495" s="58">
        <f t="shared" si="116"/>
        <v>166.4715</v>
      </c>
      <c r="AR495" s="58">
        <f t="shared" si="117"/>
        <v>0</v>
      </c>
    </row>
    <row r="496" spans="1:44">
      <c r="A496" s="35" t="s">
        <v>772</v>
      </c>
      <c r="B496" s="93">
        <v>11.52</v>
      </c>
      <c r="C496" s="58">
        <v>641.025641025641</v>
      </c>
      <c r="D496" s="58">
        <v>476.464024864025</v>
      </c>
      <c r="E496" s="58">
        <v>388.500388500388</v>
      </c>
      <c r="F496" s="58">
        <v>498.098352545721</v>
      </c>
      <c r="G496" s="58">
        <v>333.536736384105</v>
      </c>
      <c r="H496" s="58">
        <v>162.916</v>
      </c>
      <c r="I496" s="58">
        <v>162.916</v>
      </c>
      <c r="J496" s="108">
        <v>1654.37580169515</v>
      </c>
      <c r="K496" s="109">
        <v>1.3637270305472</v>
      </c>
      <c r="L496" s="109">
        <v>5.64202302867815</v>
      </c>
      <c r="M496" s="109">
        <v>5.6973297428615</v>
      </c>
      <c r="N496" s="110">
        <v>0.167397706638968</v>
      </c>
      <c r="O496" s="10">
        <v>12.4</v>
      </c>
      <c r="P496" s="10">
        <v>4.2</v>
      </c>
      <c r="Q496" s="113">
        <v>1.638</v>
      </c>
      <c r="R496" s="110">
        <v>0.785398163397448</v>
      </c>
      <c r="S496" s="58">
        <v>151.166550094853</v>
      </c>
      <c r="T496" s="58">
        <v>1088.6113102294</v>
      </c>
      <c r="U496" s="58">
        <v>110.848099882714</v>
      </c>
      <c r="V496" s="58">
        <v>3008.95312357191</v>
      </c>
      <c r="W496" s="58">
        <v>87.084</v>
      </c>
      <c r="X496" s="10"/>
      <c r="Y496" s="109">
        <f t="shared" si="118"/>
        <v>0.00358355580511915</v>
      </c>
      <c r="Z496" s="10"/>
      <c r="AA496" s="10"/>
      <c r="AB496" s="10"/>
      <c r="AC496" s="58">
        <f t="shared" si="111"/>
        <v>162.916</v>
      </c>
      <c r="AD496" s="10">
        <f t="shared" si="119"/>
        <v>6.5</v>
      </c>
      <c r="AE496" s="58">
        <f t="shared" si="112"/>
        <v>0</v>
      </c>
      <c r="AF496" s="58">
        <f t="shared" si="121"/>
        <v>0</v>
      </c>
      <c r="AG496" s="58">
        <f t="shared" si="122"/>
        <v>0</v>
      </c>
      <c r="AH496" s="58">
        <f t="shared" si="123"/>
        <v>0</v>
      </c>
      <c r="AI496" s="64">
        <f t="shared" si="124"/>
        <v>-333.536736384105</v>
      </c>
      <c r="AJ496" s="65"/>
      <c r="AL496" s="58">
        <f t="shared" si="113"/>
        <v>250</v>
      </c>
      <c r="AM496" s="58">
        <f t="shared" si="114"/>
        <v>87.084</v>
      </c>
      <c r="AN496" s="58">
        <f t="shared" si="125"/>
        <v>0</v>
      </c>
      <c r="AO496" s="58">
        <f t="shared" si="120"/>
        <v>65.2588338063794</v>
      </c>
      <c r="AP496" s="58">
        <f t="shared" si="115"/>
        <v>565.497413835168</v>
      </c>
      <c r="AQ496" s="58">
        <f t="shared" si="116"/>
        <v>162.916</v>
      </c>
      <c r="AR496" s="58">
        <f t="shared" si="117"/>
        <v>0</v>
      </c>
    </row>
    <row r="497" spans="1:44">
      <c r="A497" s="35" t="s">
        <v>773</v>
      </c>
      <c r="B497" s="93">
        <v>11.28</v>
      </c>
      <c r="C497" s="58">
        <v>641.025641025641</v>
      </c>
      <c r="D497" s="58">
        <v>476.86452991453</v>
      </c>
      <c r="E497" s="58">
        <v>388.500388500388</v>
      </c>
      <c r="F497" s="58">
        <v>498.290146813153</v>
      </c>
      <c r="G497" s="58">
        <v>334.129035702042</v>
      </c>
      <c r="H497" s="58">
        <v>162.5195</v>
      </c>
      <c r="I497" s="58">
        <v>162.5195</v>
      </c>
      <c r="J497" s="108">
        <v>1689.78765352447</v>
      </c>
      <c r="K497" s="109">
        <v>1.3933252647976</v>
      </c>
      <c r="L497" s="109">
        <v>5.7036057030539</v>
      </c>
      <c r="M497" s="109">
        <v>5.74894086179385</v>
      </c>
      <c r="N497" s="110">
        <v>0.179470909701323</v>
      </c>
      <c r="O497" s="10">
        <v>11.8</v>
      </c>
      <c r="P497" s="10">
        <v>4.4</v>
      </c>
      <c r="Q497" s="113">
        <v>1.6245</v>
      </c>
      <c r="R497" s="110">
        <v>0.781471172580461</v>
      </c>
      <c r="S497" s="58">
        <v>155.065687299681</v>
      </c>
      <c r="T497" s="58">
        <v>1058.65529615106</v>
      </c>
      <c r="U497" s="58">
        <v>111.291807604024</v>
      </c>
      <c r="V497" s="58">
        <v>3002.27881005286</v>
      </c>
      <c r="W497" s="58">
        <v>87.4805</v>
      </c>
      <c r="X497" s="10"/>
      <c r="Y497" s="109">
        <f t="shared" si="118"/>
        <v>-0.00627596019240606</v>
      </c>
      <c r="Z497" s="10"/>
      <c r="AA497" s="10"/>
      <c r="AB497" s="10"/>
      <c r="AC497" s="58">
        <f t="shared" si="111"/>
        <v>162.5195</v>
      </c>
      <c r="AD497" s="10">
        <f t="shared" si="119"/>
        <v>6.5</v>
      </c>
      <c r="AE497" s="58">
        <f t="shared" si="112"/>
        <v>0</v>
      </c>
      <c r="AF497" s="58">
        <f t="shared" si="121"/>
        <v>0</v>
      </c>
      <c r="AG497" s="58">
        <f t="shared" si="122"/>
        <v>0</v>
      </c>
      <c r="AH497" s="58">
        <f t="shared" si="123"/>
        <v>0</v>
      </c>
      <c r="AI497" s="64">
        <f t="shared" si="124"/>
        <v>-334.129035702042</v>
      </c>
      <c r="AJ497" s="65"/>
      <c r="AL497" s="58">
        <f t="shared" si="113"/>
        <v>250</v>
      </c>
      <c r="AM497" s="58">
        <f t="shared" si="114"/>
        <v>87.4805</v>
      </c>
      <c r="AN497" s="58">
        <f t="shared" si="125"/>
        <v>0</v>
      </c>
      <c r="AO497" s="58">
        <f t="shared" si="120"/>
        <v>78.0546146373475</v>
      </c>
      <c r="AP497" s="58">
        <f t="shared" si="115"/>
        <v>578.293194666136</v>
      </c>
      <c r="AQ497" s="58">
        <f t="shared" si="116"/>
        <v>162.5195</v>
      </c>
      <c r="AR497" s="58">
        <f t="shared" si="117"/>
        <v>0</v>
      </c>
    </row>
    <row r="498" spans="1:44">
      <c r="A498" s="35" t="s">
        <v>774</v>
      </c>
      <c r="B498" s="93">
        <v>11.39</v>
      </c>
      <c r="C498" s="58">
        <v>641.025641025641</v>
      </c>
      <c r="D498" s="58">
        <v>477.823115773116</v>
      </c>
      <c r="E498" s="58">
        <v>388.500388500388</v>
      </c>
      <c r="F498" s="58">
        <v>494.676139080198</v>
      </c>
      <c r="G498" s="58">
        <v>331.473613827672</v>
      </c>
      <c r="H498" s="58">
        <v>161.5705</v>
      </c>
      <c r="I498" s="58">
        <v>161.5705</v>
      </c>
      <c r="J498" s="108">
        <v>1724.88775424837</v>
      </c>
      <c r="K498" s="109">
        <v>1.37002872718972</v>
      </c>
      <c r="L498" s="109">
        <v>5.74943406652709</v>
      </c>
      <c r="M498" s="109">
        <v>5.79993181693461</v>
      </c>
      <c r="N498" s="110">
        <v>0.173291099183059</v>
      </c>
      <c r="O498" s="10">
        <v>12.1</v>
      </c>
      <c r="P498" s="10">
        <v>4.3</v>
      </c>
      <c r="Q498" s="113">
        <v>1.6065</v>
      </c>
      <c r="R498" s="110">
        <v>0.773617190946487</v>
      </c>
      <c r="S498" s="58">
        <v>153.019265128878</v>
      </c>
      <c r="T498" s="58">
        <v>1066.54887615014</v>
      </c>
      <c r="U498" s="58">
        <v>111.690552243207</v>
      </c>
      <c r="V498" s="58">
        <v>2967.78561096094</v>
      </c>
      <c r="W498" s="58">
        <v>88.4295</v>
      </c>
      <c r="X498" s="10"/>
      <c r="Y498" s="109">
        <f t="shared" si="118"/>
        <v>-0.000493204733237995</v>
      </c>
      <c r="Z498" s="10"/>
      <c r="AA498" s="10"/>
      <c r="AB498" s="10"/>
      <c r="AC498" s="58">
        <f t="shared" si="111"/>
        <v>161.5705</v>
      </c>
      <c r="AD498" s="10">
        <f t="shared" si="119"/>
        <v>6.5</v>
      </c>
      <c r="AE498" s="58">
        <f t="shared" si="112"/>
        <v>0</v>
      </c>
      <c r="AF498" s="58">
        <f t="shared" si="121"/>
        <v>0</v>
      </c>
      <c r="AG498" s="58">
        <f t="shared" si="122"/>
        <v>0</v>
      </c>
      <c r="AH498" s="58">
        <f t="shared" si="123"/>
        <v>0</v>
      </c>
      <c r="AI498" s="64">
        <f t="shared" si="124"/>
        <v>-331.473613827672</v>
      </c>
      <c r="AJ498" s="65"/>
      <c r="AL498" s="58">
        <f t="shared" si="113"/>
        <v>250</v>
      </c>
      <c r="AM498" s="58">
        <f t="shared" si="114"/>
        <v>88.4295</v>
      </c>
      <c r="AN498" s="58">
        <f t="shared" si="125"/>
        <v>0</v>
      </c>
      <c r="AO498" s="58">
        <f t="shared" si="120"/>
        <v>90.9287665641607</v>
      </c>
      <c r="AP498" s="58">
        <f t="shared" si="115"/>
        <v>591.167346592949</v>
      </c>
      <c r="AQ498" s="58">
        <f t="shared" si="116"/>
        <v>161.5705</v>
      </c>
      <c r="AR498" s="58">
        <f t="shared" si="117"/>
        <v>0</v>
      </c>
    </row>
    <row r="499" spans="1:44">
      <c r="A499" s="35" t="s">
        <v>775</v>
      </c>
      <c r="B499" s="93">
        <v>11.31</v>
      </c>
      <c r="C499" s="58">
        <v>641.025641025641</v>
      </c>
      <c r="D499" s="58">
        <v>478.702913752914</v>
      </c>
      <c r="E499" s="58">
        <v>388.500388500388</v>
      </c>
      <c r="F499" s="58">
        <v>503.794297963618</v>
      </c>
      <c r="G499" s="58">
        <v>341.471570690891</v>
      </c>
      <c r="H499" s="58">
        <v>160.6995</v>
      </c>
      <c r="I499" s="58">
        <v>160.6995</v>
      </c>
      <c r="J499" s="108">
        <v>1761.04682179268</v>
      </c>
      <c r="K499" s="109">
        <v>1.39003454020097</v>
      </c>
      <c r="L499" s="109">
        <v>5.80179327349856</v>
      </c>
      <c r="M499" s="109">
        <v>5.85229174760791</v>
      </c>
      <c r="N499" s="110">
        <v>0.179470909701323</v>
      </c>
      <c r="O499" s="10">
        <v>11.8</v>
      </c>
      <c r="P499" s="10">
        <v>4.4</v>
      </c>
      <c r="Q499" s="113">
        <v>1.62</v>
      </c>
      <c r="R499" s="110">
        <v>0.785398163397448</v>
      </c>
      <c r="S499" s="58">
        <v>155.478096042499</v>
      </c>
      <c r="T499" s="58">
        <v>1044.02312225612</v>
      </c>
      <c r="U499" s="58">
        <v>111.851965937495</v>
      </c>
      <c r="V499" s="58">
        <v>3052.88841218681</v>
      </c>
      <c r="W499" s="58">
        <v>89.3005</v>
      </c>
      <c r="X499" s="10"/>
      <c r="Y499" s="109">
        <f t="shared" si="118"/>
        <v>-0.00186145656395009</v>
      </c>
      <c r="Z499" s="10"/>
      <c r="AA499" s="10"/>
      <c r="AB499" s="10"/>
      <c r="AC499" s="58">
        <f t="shared" si="111"/>
        <v>160.6995</v>
      </c>
      <c r="AD499" s="10">
        <f t="shared" si="119"/>
        <v>6.5</v>
      </c>
      <c r="AE499" s="58">
        <f t="shared" si="112"/>
        <v>0</v>
      </c>
      <c r="AF499" s="58">
        <f t="shared" si="121"/>
        <v>0</v>
      </c>
      <c r="AG499" s="58">
        <f t="shared" si="122"/>
        <v>0</v>
      </c>
      <c r="AH499" s="58">
        <f t="shared" si="123"/>
        <v>0</v>
      </c>
      <c r="AI499" s="64">
        <f t="shared" si="124"/>
        <v>-341.471570690891</v>
      </c>
      <c r="AJ499" s="65"/>
      <c r="AL499" s="58">
        <f t="shared" si="113"/>
        <v>250</v>
      </c>
      <c r="AM499" s="58">
        <f t="shared" si="114"/>
        <v>89.3005</v>
      </c>
      <c r="AN499" s="58">
        <f t="shared" si="125"/>
        <v>0</v>
      </c>
      <c r="AO499" s="58">
        <f t="shared" si="120"/>
        <v>103.86919773134</v>
      </c>
      <c r="AP499" s="58">
        <f t="shared" si="115"/>
        <v>604.107777760128</v>
      </c>
      <c r="AQ499" s="58">
        <f t="shared" si="116"/>
        <v>160.6995</v>
      </c>
      <c r="AR499" s="58">
        <f t="shared" si="117"/>
        <v>0</v>
      </c>
    </row>
    <row r="500" spans="1:44">
      <c r="A500" s="35" t="s">
        <v>776</v>
      </c>
      <c r="B500" s="93">
        <v>11.12</v>
      </c>
      <c r="C500" s="58">
        <v>641.025641025641</v>
      </c>
      <c r="D500" s="58">
        <v>479.694327894328</v>
      </c>
      <c r="E500" s="58">
        <v>388.500388500388</v>
      </c>
      <c r="F500" s="58">
        <v>500.196693678456</v>
      </c>
      <c r="G500" s="58">
        <v>338.865380547143</v>
      </c>
      <c r="H500" s="58">
        <v>159.718</v>
      </c>
      <c r="I500" s="58">
        <v>159.718</v>
      </c>
      <c r="J500" s="108">
        <v>1796.89839137009</v>
      </c>
      <c r="K500" s="109">
        <v>1.39259571494277</v>
      </c>
      <c r="L500" s="109">
        <v>5.85065664268402</v>
      </c>
      <c r="M500" s="109">
        <v>5.90403977329069</v>
      </c>
      <c r="N500" s="110">
        <v>0.188126275410331</v>
      </c>
      <c r="O500" s="10">
        <v>11.4</v>
      </c>
      <c r="P500" s="10">
        <v>4.5</v>
      </c>
      <c r="Q500" s="113">
        <v>1.602</v>
      </c>
      <c r="R500" s="110">
        <v>0.777544181763474</v>
      </c>
      <c r="S500" s="58">
        <v>156.340405232028</v>
      </c>
      <c r="T500" s="58">
        <v>1031.92333991893</v>
      </c>
      <c r="U500" s="58">
        <v>112.265464811123</v>
      </c>
      <c r="V500" s="58">
        <v>3018.42940852073</v>
      </c>
      <c r="W500" s="58">
        <v>90.282</v>
      </c>
      <c r="X500" s="10"/>
      <c r="Y500" s="109">
        <f t="shared" si="118"/>
        <v>0.00163510492388497</v>
      </c>
      <c r="Z500" s="10"/>
      <c r="AA500" s="10"/>
      <c r="AB500" s="10"/>
      <c r="AC500" s="58">
        <f t="shared" si="111"/>
        <v>159.718</v>
      </c>
      <c r="AD500" s="10">
        <f t="shared" si="119"/>
        <v>6.5</v>
      </c>
      <c r="AE500" s="58">
        <f t="shared" si="112"/>
        <v>0</v>
      </c>
      <c r="AF500" s="58">
        <f t="shared" si="121"/>
        <v>0</v>
      </c>
      <c r="AG500" s="58">
        <f t="shared" si="122"/>
        <v>0</v>
      </c>
      <c r="AH500" s="58">
        <f t="shared" si="123"/>
        <v>0</v>
      </c>
      <c r="AI500" s="64">
        <f t="shared" si="124"/>
        <v>-338.865380547143</v>
      </c>
      <c r="AJ500" s="65"/>
      <c r="AL500" s="58">
        <f t="shared" si="113"/>
        <v>250</v>
      </c>
      <c r="AM500" s="58">
        <f t="shared" si="114"/>
        <v>90.282</v>
      </c>
      <c r="AN500" s="58">
        <f t="shared" si="125"/>
        <v>0</v>
      </c>
      <c r="AO500" s="58">
        <f t="shared" si="120"/>
        <v>116.892151742683</v>
      </c>
      <c r="AP500" s="58">
        <f t="shared" si="115"/>
        <v>617.130731771472</v>
      </c>
      <c r="AQ500" s="58">
        <f t="shared" si="116"/>
        <v>159.718</v>
      </c>
      <c r="AR500" s="58">
        <f t="shared" si="117"/>
        <v>0</v>
      </c>
    </row>
    <row r="501" spans="1:44">
      <c r="A501" s="35" t="s">
        <v>777</v>
      </c>
      <c r="B501" s="93">
        <v>10.61</v>
      </c>
      <c r="C501" s="58">
        <v>641.025641025641</v>
      </c>
      <c r="D501" s="58">
        <v>480.849883449883</v>
      </c>
      <c r="E501" s="58">
        <v>388.500388500388</v>
      </c>
      <c r="F501" s="58">
        <v>504.55145470978</v>
      </c>
      <c r="G501" s="58">
        <v>344.375697134022</v>
      </c>
      <c r="H501" s="58">
        <v>158.574</v>
      </c>
      <c r="I501" s="58">
        <v>158.574</v>
      </c>
      <c r="J501" s="108">
        <v>1833.32167859534</v>
      </c>
      <c r="K501" s="109">
        <v>1.47207719567326</v>
      </c>
      <c r="L501" s="109">
        <v>5.91140496602556</v>
      </c>
      <c r="M501" s="109">
        <v>5.95644621325525</v>
      </c>
      <c r="N501" s="110">
        <v>0.219440489210615</v>
      </c>
      <c r="O501" s="10">
        <v>10.1</v>
      </c>
      <c r="P501" s="10">
        <v>5</v>
      </c>
      <c r="Q501" s="113">
        <v>1.602</v>
      </c>
      <c r="R501" s="110">
        <v>0.781471172580461</v>
      </c>
      <c r="S501" s="58">
        <v>165.744574291749</v>
      </c>
      <c r="T501" s="58">
        <v>966.401212589989</v>
      </c>
      <c r="U501" s="58">
        <v>112.592311584546</v>
      </c>
      <c r="V501" s="58">
        <v>3058.60757530881</v>
      </c>
      <c r="W501" s="58">
        <v>91.426</v>
      </c>
      <c r="X501" s="10"/>
      <c r="Y501" s="109">
        <f t="shared" si="118"/>
        <v>-0.00736519273487346</v>
      </c>
      <c r="Z501" s="10"/>
      <c r="AA501" s="10"/>
      <c r="AB501" s="10"/>
      <c r="AC501" s="58">
        <f t="shared" si="111"/>
        <v>158.574</v>
      </c>
      <c r="AD501" s="10">
        <f t="shared" si="119"/>
        <v>6.5</v>
      </c>
      <c r="AE501" s="58">
        <f t="shared" si="112"/>
        <v>0</v>
      </c>
      <c r="AF501" s="58">
        <f t="shared" si="121"/>
        <v>0</v>
      </c>
      <c r="AG501" s="58">
        <f t="shared" si="122"/>
        <v>0</v>
      </c>
      <c r="AH501" s="58">
        <f t="shared" si="123"/>
        <v>0</v>
      </c>
      <c r="AI501" s="64">
        <f t="shared" si="124"/>
        <v>-344.375697134022</v>
      </c>
      <c r="AJ501" s="65"/>
      <c r="AL501" s="58">
        <f t="shared" si="113"/>
        <v>250</v>
      </c>
      <c r="AM501" s="58">
        <f t="shared" si="114"/>
        <v>91.426</v>
      </c>
      <c r="AN501" s="58">
        <f t="shared" si="125"/>
        <v>0</v>
      </c>
      <c r="AO501" s="58">
        <f t="shared" si="120"/>
        <v>130.02159098397</v>
      </c>
      <c r="AP501" s="58">
        <f t="shared" si="115"/>
        <v>630.260171012758</v>
      </c>
      <c r="AQ501" s="58">
        <f t="shared" si="116"/>
        <v>158.574</v>
      </c>
      <c r="AR501" s="58">
        <f t="shared" si="117"/>
        <v>0</v>
      </c>
    </row>
    <row r="502" spans="1:44">
      <c r="A502" s="35" t="s">
        <v>778</v>
      </c>
      <c r="B502" s="93">
        <v>10.17</v>
      </c>
      <c r="C502" s="58">
        <v>641.025641025641</v>
      </c>
      <c r="D502" s="58">
        <v>482.21554001554</v>
      </c>
      <c r="E502" s="58">
        <v>388.500388500388</v>
      </c>
      <c r="F502" s="58">
        <v>505.350921856437</v>
      </c>
      <c r="G502" s="58">
        <v>346.540820846336</v>
      </c>
      <c r="H502" s="58">
        <v>157.222</v>
      </c>
      <c r="I502" s="58">
        <v>157.222</v>
      </c>
      <c r="J502" s="108">
        <v>1869.95359402285</v>
      </c>
      <c r="K502" s="109">
        <v>1.52021237305213</v>
      </c>
      <c r="L502" s="109">
        <v>5.95518773285506</v>
      </c>
      <c r="M502" s="109">
        <v>6.00898634027577</v>
      </c>
      <c r="N502" s="110">
        <v>0.249002931026063</v>
      </c>
      <c r="O502" s="10">
        <v>9</v>
      </c>
      <c r="P502" s="10">
        <v>5.4</v>
      </c>
      <c r="Q502" s="113">
        <v>1.5975</v>
      </c>
      <c r="R502" s="110">
        <v>0.781471172580461</v>
      </c>
      <c r="S502" s="58">
        <v>171.580782864359</v>
      </c>
      <c r="T502" s="58">
        <v>925.570441857967</v>
      </c>
      <c r="U502" s="58">
        <v>112.866324406949</v>
      </c>
      <c r="V502" s="58">
        <v>3070.36507715849</v>
      </c>
      <c r="W502" s="58">
        <v>92.778</v>
      </c>
      <c r="X502" s="10"/>
      <c r="Y502" s="109">
        <f t="shared" si="118"/>
        <v>0.0012584804001845</v>
      </c>
      <c r="Z502" s="10"/>
      <c r="AA502" s="10"/>
      <c r="AB502" s="10"/>
      <c r="AC502" s="58">
        <f t="shared" si="111"/>
        <v>157.222</v>
      </c>
      <c r="AD502" s="10">
        <f t="shared" si="119"/>
        <v>6.5</v>
      </c>
      <c r="AE502" s="58">
        <f t="shared" si="112"/>
        <v>0</v>
      </c>
      <c r="AF502" s="58">
        <f t="shared" si="121"/>
        <v>0</v>
      </c>
      <c r="AG502" s="58">
        <f t="shared" si="122"/>
        <v>0</v>
      </c>
      <c r="AH502" s="58">
        <f t="shared" si="123"/>
        <v>0</v>
      </c>
      <c r="AI502" s="64">
        <f t="shared" si="124"/>
        <v>-346.540820846336</v>
      </c>
      <c r="AJ502" s="65"/>
      <c r="AL502" s="58">
        <f t="shared" si="113"/>
        <v>250</v>
      </c>
      <c r="AM502" s="58">
        <f t="shared" si="114"/>
        <v>92.778</v>
      </c>
      <c r="AN502" s="58">
        <f t="shared" si="125"/>
        <v>0</v>
      </c>
      <c r="AO502" s="58">
        <f t="shared" si="120"/>
        <v>143.28818302905</v>
      </c>
      <c r="AP502" s="58">
        <f t="shared" si="115"/>
        <v>643.526763057838</v>
      </c>
      <c r="AQ502" s="58">
        <f t="shared" si="116"/>
        <v>157.222</v>
      </c>
      <c r="AR502" s="58">
        <f t="shared" si="117"/>
        <v>0</v>
      </c>
    </row>
    <row r="503" spans="1:44">
      <c r="A503" s="35" t="s">
        <v>779</v>
      </c>
      <c r="B503" s="93">
        <v>9.86</v>
      </c>
      <c r="C503" s="58">
        <v>641.025641025641</v>
      </c>
      <c r="D503" s="58">
        <v>483.600893550894</v>
      </c>
      <c r="E503" s="58">
        <v>388.500388500388</v>
      </c>
      <c r="F503" s="58">
        <v>509.663481600736</v>
      </c>
      <c r="G503" s="58">
        <v>352.238734125988</v>
      </c>
      <c r="H503" s="58">
        <v>155.8505</v>
      </c>
      <c r="I503" s="58">
        <v>155.8505</v>
      </c>
      <c r="J503" s="108">
        <v>1907.17641308621</v>
      </c>
      <c r="K503" s="109">
        <v>1.5782667529155</v>
      </c>
      <c r="L503" s="109">
        <v>6.0176673481444</v>
      </c>
      <c r="M503" s="109">
        <v>6.06220605587489</v>
      </c>
      <c r="N503" s="110">
        <v>0.277581166618059</v>
      </c>
      <c r="O503" s="10">
        <v>8</v>
      </c>
      <c r="P503" s="10">
        <v>5.8</v>
      </c>
      <c r="Q503" s="113">
        <v>1.5975</v>
      </c>
      <c r="R503" s="110">
        <v>0.785398163397448</v>
      </c>
      <c r="S503" s="58">
        <v>178.672963517371</v>
      </c>
      <c r="T503" s="58">
        <v>881.077608921186</v>
      </c>
      <c r="U503" s="58">
        <v>113.20834275151</v>
      </c>
      <c r="V503" s="58">
        <v>3111.42028550974</v>
      </c>
      <c r="W503" s="58">
        <v>94.1495</v>
      </c>
      <c r="X503" s="10"/>
      <c r="Y503" s="109">
        <f t="shared" si="118"/>
        <v>-0.00868100786863568</v>
      </c>
      <c r="Z503" s="10"/>
      <c r="AA503" s="10"/>
      <c r="AB503" s="10"/>
      <c r="AC503" s="58">
        <f t="shared" si="111"/>
        <v>155.8505</v>
      </c>
      <c r="AD503" s="10">
        <f t="shared" si="119"/>
        <v>6.5</v>
      </c>
      <c r="AE503" s="58">
        <f t="shared" si="112"/>
        <v>0</v>
      </c>
      <c r="AF503" s="58">
        <f t="shared" si="121"/>
        <v>0</v>
      </c>
      <c r="AG503" s="58">
        <f t="shared" si="122"/>
        <v>0</v>
      </c>
      <c r="AH503" s="58">
        <f t="shared" si="123"/>
        <v>0</v>
      </c>
      <c r="AI503" s="64">
        <f t="shared" si="124"/>
        <v>-352.238734125988</v>
      </c>
      <c r="AJ503" s="65"/>
      <c r="AL503" s="58">
        <f t="shared" si="113"/>
        <v>250</v>
      </c>
      <c r="AM503" s="58">
        <f t="shared" si="114"/>
        <v>94.1495</v>
      </c>
      <c r="AN503" s="58">
        <f t="shared" si="125"/>
        <v>0</v>
      </c>
      <c r="AO503" s="58">
        <f t="shared" si="120"/>
        <v>156.694167113905</v>
      </c>
      <c r="AP503" s="58">
        <f t="shared" si="115"/>
        <v>656.932747142693</v>
      </c>
      <c r="AQ503" s="58">
        <f t="shared" si="116"/>
        <v>155.8505</v>
      </c>
      <c r="AR503" s="58">
        <f t="shared" si="117"/>
        <v>0</v>
      </c>
    </row>
    <row r="504" spans="1:44">
      <c r="A504" s="35" t="s">
        <v>780</v>
      </c>
      <c r="B504" s="93">
        <v>9.42</v>
      </c>
      <c r="C504" s="58">
        <v>641.025641025641</v>
      </c>
      <c r="D504" s="58">
        <v>484.493822843823</v>
      </c>
      <c r="E504" s="58">
        <v>388.500388500388</v>
      </c>
      <c r="F504" s="58">
        <v>511.048205822943</v>
      </c>
      <c r="G504" s="58">
        <v>354.516387641124</v>
      </c>
      <c r="H504" s="58">
        <v>154.9665</v>
      </c>
      <c r="I504" s="58">
        <v>154.9665</v>
      </c>
      <c r="J504" s="108">
        <v>1944.61888038058</v>
      </c>
      <c r="K504" s="109">
        <v>1.63369509744903</v>
      </c>
      <c r="L504" s="109">
        <v>6.06319250655296</v>
      </c>
      <c r="M504" s="109">
        <v>6.11557212504495</v>
      </c>
      <c r="N504" s="110">
        <v>0.319194072524849</v>
      </c>
      <c r="O504" s="10">
        <v>6.6</v>
      </c>
      <c r="P504" s="10">
        <v>6.3</v>
      </c>
      <c r="Q504" s="113">
        <v>1.593</v>
      </c>
      <c r="R504" s="110">
        <v>0.785398163397448</v>
      </c>
      <c r="S504" s="58">
        <v>185.415221600719</v>
      </c>
      <c r="T504" s="58">
        <v>844.223127046714</v>
      </c>
      <c r="U504" s="58">
        <v>113.49438575793</v>
      </c>
      <c r="V504" s="58">
        <v>3123.64691234389</v>
      </c>
      <c r="W504" s="58">
        <v>95.0335</v>
      </c>
      <c r="X504" s="10"/>
      <c r="Y504" s="109">
        <f t="shared" si="118"/>
        <v>-0.000986450678066575</v>
      </c>
      <c r="Z504" s="10"/>
      <c r="AA504" s="10"/>
      <c r="AB504" s="10"/>
      <c r="AC504" s="58">
        <f t="shared" si="111"/>
        <v>154.9665</v>
      </c>
      <c r="AD504" s="10">
        <f t="shared" si="119"/>
        <v>6.5</v>
      </c>
      <c r="AE504" s="58">
        <f t="shared" si="112"/>
        <v>0</v>
      </c>
      <c r="AF504" s="58">
        <f t="shared" si="121"/>
        <v>0</v>
      </c>
      <c r="AG504" s="58">
        <f t="shared" si="122"/>
        <v>0</v>
      </c>
      <c r="AH504" s="58">
        <f t="shared" si="123"/>
        <v>0</v>
      </c>
      <c r="AI504" s="64">
        <f t="shared" si="124"/>
        <v>-354.516387641124</v>
      </c>
      <c r="AJ504" s="65"/>
      <c r="AL504" s="58">
        <f t="shared" si="113"/>
        <v>250</v>
      </c>
      <c r="AM504" s="58">
        <f t="shared" si="114"/>
        <v>95.0335</v>
      </c>
      <c r="AN504" s="58">
        <f t="shared" si="125"/>
        <v>0</v>
      </c>
      <c r="AO504" s="58">
        <f t="shared" si="120"/>
        <v>170.165721278335</v>
      </c>
      <c r="AP504" s="58">
        <f t="shared" si="115"/>
        <v>670.404301307124</v>
      </c>
      <c r="AQ504" s="58">
        <f t="shared" si="116"/>
        <v>154.9665</v>
      </c>
      <c r="AR504" s="58">
        <f t="shared" si="117"/>
        <v>0</v>
      </c>
    </row>
    <row r="505" spans="1:44">
      <c r="A505" s="35" t="s">
        <v>781</v>
      </c>
      <c r="B505" s="93">
        <v>8.95</v>
      </c>
      <c r="C505" s="58">
        <v>641.025641025641</v>
      </c>
      <c r="D505" s="58">
        <v>485.334226884227</v>
      </c>
      <c r="E505" s="58">
        <v>388.500388500388</v>
      </c>
      <c r="F505" s="58">
        <v>512.529726838237</v>
      </c>
      <c r="G505" s="58">
        <v>356.838312696823</v>
      </c>
      <c r="H505" s="58">
        <v>154.1345</v>
      </c>
      <c r="I505" s="58">
        <v>154.1345</v>
      </c>
      <c r="J505" s="108">
        <v>1982.28532617118</v>
      </c>
      <c r="K505" s="109">
        <v>1.76938322328243</v>
      </c>
      <c r="L505" s="109">
        <v>6.10955132577371</v>
      </c>
      <c r="M505" s="109">
        <v>6.16909078011401</v>
      </c>
      <c r="N505" s="110">
        <v>0.376642129687155</v>
      </c>
      <c r="O505" s="10">
        <v>4.7</v>
      </c>
      <c r="P505" s="10">
        <v>7.2</v>
      </c>
      <c r="Q505" s="113">
        <v>1.5885</v>
      </c>
      <c r="R505" s="110">
        <v>0.785398163397448</v>
      </c>
      <c r="S505" s="58">
        <v>201.330449903116</v>
      </c>
      <c r="T505" s="58">
        <v>773.312801001219</v>
      </c>
      <c r="U505" s="58">
        <v>113.785666809716</v>
      </c>
      <c r="V505" s="58">
        <v>3136.05678730665</v>
      </c>
      <c r="W505" s="58">
        <v>95.8655</v>
      </c>
      <c r="X505" s="10"/>
      <c r="Y505" s="109">
        <f t="shared" si="118"/>
        <v>0.00602079927123889</v>
      </c>
      <c r="Z505" s="10"/>
      <c r="AA505" s="10"/>
      <c r="AB505" s="10"/>
      <c r="AC505" s="58">
        <f t="shared" si="111"/>
        <v>154.1345</v>
      </c>
      <c r="AD505" s="10">
        <f t="shared" si="119"/>
        <v>6.5</v>
      </c>
      <c r="AE505" s="58">
        <f t="shared" si="112"/>
        <v>0</v>
      </c>
      <c r="AF505" s="58">
        <f t="shared" si="121"/>
        <v>0</v>
      </c>
      <c r="AG505" s="58">
        <f t="shared" si="122"/>
        <v>0</v>
      </c>
      <c r="AH505" s="58">
        <f t="shared" si="123"/>
        <v>0</v>
      </c>
      <c r="AI505" s="64">
        <f t="shared" si="124"/>
        <v>-356.838312696823</v>
      </c>
      <c r="AJ505" s="65"/>
      <c r="AL505" s="58">
        <f t="shared" si="113"/>
        <v>250</v>
      </c>
      <c r="AM505" s="58">
        <f t="shared" si="114"/>
        <v>95.8655</v>
      </c>
      <c r="AN505" s="58">
        <f t="shared" si="125"/>
        <v>0</v>
      </c>
      <c r="AO505" s="58">
        <f t="shared" si="120"/>
        <v>183.694717671943</v>
      </c>
      <c r="AP505" s="58">
        <f t="shared" si="115"/>
        <v>683.933297700732</v>
      </c>
      <c r="AQ505" s="58">
        <f t="shared" si="116"/>
        <v>154.1345</v>
      </c>
      <c r="AR505" s="58">
        <f t="shared" si="117"/>
        <v>0</v>
      </c>
    </row>
    <row r="506" spans="1:44">
      <c r="A506" s="35" t="s">
        <v>782</v>
      </c>
      <c r="B506" s="93">
        <v>8.84</v>
      </c>
      <c r="C506" s="58">
        <v>641.025641025641</v>
      </c>
      <c r="D506" s="58">
        <v>485.216045066045</v>
      </c>
      <c r="E506" s="58">
        <v>388.500388500388</v>
      </c>
      <c r="F506" s="58">
        <v>510.232451121823</v>
      </c>
      <c r="G506" s="58">
        <v>354.422855162228</v>
      </c>
      <c r="H506" s="58">
        <v>154.2515</v>
      </c>
      <c r="I506" s="58">
        <v>154.2515</v>
      </c>
      <c r="J506" s="108">
        <v>2019.66206063632</v>
      </c>
      <c r="K506" s="109">
        <v>1.78902258279679</v>
      </c>
      <c r="L506" s="109">
        <v>6.16757577566421</v>
      </c>
      <c r="M506" s="109">
        <v>6.22203551056875</v>
      </c>
      <c r="N506" s="110">
        <v>0.388767365898045</v>
      </c>
      <c r="O506" s="10">
        <v>4.3</v>
      </c>
      <c r="P506" s="10">
        <v>7.4</v>
      </c>
      <c r="Q506" s="113">
        <v>1.5705</v>
      </c>
      <c r="R506" s="110">
        <v>0.777544181763474</v>
      </c>
      <c r="S506" s="58">
        <v>204.379775153045</v>
      </c>
      <c r="T506" s="58">
        <v>762.353299600812</v>
      </c>
      <c r="U506" s="58">
        <v>114.241025864266</v>
      </c>
      <c r="V506" s="58">
        <v>3102.4130996804</v>
      </c>
      <c r="W506" s="58">
        <v>95.7485</v>
      </c>
      <c r="X506" s="10"/>
      <c r="Y506" s="109">
        <f t="shared" si="118"/>
        <v>0.00151500444979735</v>
      </c>
      <c r="Z506" s="10"/>
      <c r="AA506" s="10"/>
      <c r="AB506" s="10"/>
      <c r="AC506" s="58">
        <f t="shared" si="111"/>
        <v>154.2515</v>
      </c>
      <c r="AD506" s="10">
        <f t="shared" si="119"/>
        <v>6.5</v>
      </c>
      <c r="AE506" s="58">
        <f t="shared" si="112"/>
        <v>0</v>
      </c>
      <c r="AF506" s="58">
        <f t="shared" si="121"/>
        <v>0</v>
      </c>
      <c r="AG506" s="58">
        <f t="shared" si="122"/>
        <v>0</v>
      </c>
      <c r="AH506" s="58">
        <f t="shared" si="123"/>
        <v>0</v>
      </c>
      <c r="AI506" s="64">
        <f t="shared" si="124"/>
        <v>-354.422855162228</v>
      </c>
      <c r="AJ506" s="65"/>
      <c r="AL506" s="58">
        <f t="shared" si="113"/>
        <v>250</v>
      </c>
      <c r="AM506" s="58">
        <f t="shared" si="114"/>
        <v>95.7485</v>
      </c>
      <c r="AN506" s="58">
        <f t="shared" si="125"/>
        <v>0</v>
      </c>
      <c r="AO506" s="58">
        <f t="shared" si="120"/>
        <v>197.138519083584</v>
      </c>
      <c r="AP506" s="58">
        <f t="shared" si="115"/>
        <v>697.377099112372</v>
      </c>
      <c r="AQ506" s="58">
        <f t="shared" si="116"/>
        <v>154.2515</v>
      </c>
      <c r="AR506" s="58">
        <f t="shared" si="117"/>
        <v>0</v>
      </c>
    </row>
    <row r="507" spans="1:44">
      <c r="A507" s="35" t="s">
        <v>783</v>
      </c>
      <c r="B507" s="93">
        <v>8.79</v>
      </c>
      <c r="C507" s="58">
        <v>641.025641025641</v>
      </c>
      <c r="D507" s="58">
        <v>483.850388500388</v>
      </c>
      <c r="E507" s="58">
        <v>388.500388500388</v>
      </c>
      <c r="F507" s="58">
        <v>513.998443889204</v>
      </c>
      <c r="G507" s="58">
        <v>356.823191363952</v>
      </c>
      <c r="H507" s="58">
        <v>155.6035</v>
      </c>
      <c r="I507" s="58">
        <v>155.6035</v>
      </c>
      <c r="J507" s="108">
        <v>2057.27070561236</v>
      </c>
      <c r="K507" s="109">
        <v>1.82214141968898</v>
      </c>
      <c r="L507" s="109">
        <v>6.21626236055006</v>
      </c>
      <c r="M507" s="109">
        <v>6.27514844255339</v>
      </c>
      <c r="N507" s="110">
        <v>0.400896622199216</v>
      </c>
      <c r="O507" s="10">
        <v>3.9</v>
      </c>
      <c r="P507" s="10">
        <v>7.6</v>
      </c>
      <c r="Q507" s="113">
        <v>1.566</v>
      </c>
      <c r="R507" s="110">
        <v>0.777544181763474</v>
      </c>
      <c r="S507" s="58">
        <v>208.716315569953</v>
      </c>
      <c r="T507" s="58">
        <v>753.056856604841</v>
      </c>
      <c r="U507" s="58">
        <v>114.544520702229</v>
      </c>
      <c r="V507" s="58">
        <v>3115.14849576746</v>
      </c>
      <c r="W507" s="58">
        <v>94.3965</v>
      </c>
      <c r="X507" s="10"/>
      <c r="Y507" s="109">
        <f t="shared" si="118"/>
        <v>0.00577315001869394</v>
      </c>
      <c r="Z507" s="10"/>
      <c r="AA507" s="10"/>
      <c r="AB507" s="10"/>
      <c r="AC507" s="58">
        <f t="shared" si="111"/>
        <v>155.6035</v>
      </c>
      <c r="AD507" s="10">
        <f t="shared" si="119"/>
        <v>6.5</v>
      </c>
      <c r="AE507" s="58">
        <f t="shared" si="112"/>
        <v>0</v>
      </c>
      <c r="AF507" s="58">
        <f t="shared" si="121"/>
        <v>0</v>
      </c>
      <c r="AG507" s="58">
        <f t="shared" si="122"/>
        <v>0</v>
      </c>
      <c r="AH507" s="58">
        <f t="shared" si="123"/>
        <v>0</v>
      </c>
      <c r="AI507" s="64">
        <f t="shared" si="124"/>
        <v>-356.823191363952</v>
      </c>
      <c r="AJ507" s="65"/>
      <c r="AL507" s="58">
        <f t="shared" si="113"/>
        <v>250</v>
      </c>
      <c r="AM507" s="58">
        <f t="shared" si="114"/>
        <v>94.3965</v>
      </c>
      <c r="AN507" s="58">
        <f t="shared" si="125"/>
        <v>0</v>
      </c>
      <c r="AO507" s="58">
        <f t="shared" si="120"/>
        <v>210.312301488166</v>
      </c>
      <c r="AP507" s="58">
        <f t="shared" si="115"/>
        <v>710.550881516954</v>
      </c>
      <c r="AQ507" s="58">
        <f t="shared" si="116"/>
        <v>155.6035</v>
      </c>
      <c r="AR507" s="58">
        <f t="shared" si="117"/>
        <v>0</v>
      </c>
    </row>
    <row r="508" spans="1:44">
      <c r="A508" s="35" t="s">
        <v>784</v>
      </c>
      <c r="B508" s="93">
        <v>8.77</v>
      </c>
      <c r="C508" s="58">
        <v>641.025641025641</v>
      </c>
      <c r="D508" s="58">
        <v>482.51756021756</v>
      </c>
      <c r="E508" s="58">
        <v>388.500388500388</v>
      </c>
      <c r="F508" s="58">
        <v>521.430002737123</v>
      </c>
      <c r="G508" s="58">
        <v>362.921921929042</v>
      </c>
      <c r="H508" s="58">
        <v>156.923</v>
      </c>
      <c r="I508" s="58">
        <v>156.923</v>
      </c>
      <c r="J508" s="108">
        <v>2095.51144056598</v>
      </c>
      <c r="K508" s="109">
        <v>1.83573368455193</v>
      </c>
      <c r="L508" s="109">
        <v>6.28497868633218</v>
      </c>
      <c r="M508" s="109">
        <v>6.32899204069261</v>
      </c>
      <c r="N508" s="110">
        <v>0.409985283658503</v>
      </c>
      <c r="O508" s="10">
        <v>3.6</v>
      </c>
      <c r="P508" s="10">
        <v>7.7</v>
      </c>
      <c r="Q508" s="113">
        <v>1.566</v>
      </c>
      <c r="R508" s="110">
        <v>0.781471172580461</v>
      </c>
      <c r="S508" s="58">
        <v>210.981439346796</v>
      </c>
      <c r="T508" s="58">
        <v>751.28921908404</v>
      </c>
      <c r="U508" s="58">
        <v>114.930308858113</v>
      </c>
      <c r="V508" s="58">
        <v>3157.75643113503</v>
      </c>
      <c r="W508" s="58">
        <v>93.077</v>
      </c>
      <c r="X508" s="10"/>
      <c r="Y508" s="109">
        <f t="shared" si="118"/>
        <v>-0.00983024377878738</v>
      </c>
      <c r="Z508" s="10"/>
      <c r="AA508" s="10"/>
      <c r="AB508" s="10"/>
      <c r="AC508" s="58">
        <f t="shared" ref="AC508:AC571" si="126">H508+MIN(0,G508)*0.99</f>
        <v>156.923</v>
      </c>
      <c r="AD508" s="10">
        <f t="shared" si="119"/>
        <v>6.5</v>
      </c>
      <c r="AE508" s="58">
        <f t="shared" si="112"/>
        <v>0</v>
      </c>
      <c r="AF508" s="58">
        <f t="shared" si="121"/>
        <v>0</v>
      </c>
      <c r="AG508" s="58">
        <f t="shared" si="122"/>
        <v>0</v>
      </c>
      <c r="AH508" s="58">
        <f t="shared" si="123"/>
        <v>0</v>
      </c>
      <c r="AI508" s="64">
        <f t="shared" si="124"/>
        <v>-362.921921929042</v>
      </c>
      <c r="AJ508" s="65"/>
      <c r="AL508" s="58">
        <f t="shared" si="113"/>
        <v>250</v>
      </c>
      <c r="AM508" s="58">
        <f t="shared" si="114"/>
        <v>93.077</v>
      </c>
      <c r="AN508" s="58">
        <f t="shared" si="125"/>
        <v>0</v>
      </c>
      <c r="AO508" s="58">
        <f t="shared" si="120"/>
        <v>223.222289980725</v>
      </c>
      <c r="AP508" s="58">
        <f t="shared" si="115"/>
        <v>723.460870009514</v>
      </c>
      <c r="AQ508" s="58">
        <f t="shared" si="116"/>
        <v>156.923</v>
      </c>
      <c r="AR508" s="58">
        <f t="shared" si="117"/>
        <v>0</v>
      </c>
    </row>
    <row r="509" spans="1:44">
      <c r="A509" s="35" t="s">
        <v>785</v>
      </c>
      <c r="B509" s="93">
        <v>8.6</v>
      </c>
      <c r="C509" s="58">
        <v>621.108612628047</v>
      </c>
      <c r="D509" s="58">
        <v>461.208612628047</v>
      </c>
      <c r="E509" s="58">
        <v>388.500388500388</v>
      </c>
      <c r="F509" s="58">
        <v>525.353487938258</v>
      </c>
      <c r="G509" s="58">
        <v>365.453487938258</v>
      </c>
      <c r="H509" s="58">
        <v>158.301</v>
      </c>
      <c r="I509" s="58">
        <v>158.301</v>
      </c>
      <c r="J509" s="108">
        <v>2133.99702882359</v>
      </c>
      <c r="K509" s="109">
        <v>1.9117608681954</v>
      </c>
      <c r="L509" s="109">
        <v>6.33570961015463</v>
      </c>
      <c r="M509" s="109">
        <v>6.38301833120464</v>
      </c>
      <c r="N509" s="110">
        <v>0.437186995347083</v>
      </c>
      <c r="O509" s="10">
        <v>2.7</v>
      </c>
      <c r="P509" s="10">
        <v>8.2</v>
      </c>
      <c r="Q509" s="113">
        <v>1.5615</v>
      </c>
      <c r="R509" s="110">
        <v>0.781471172580461</v>
      </c>
      <c r="S509" s="58">
        <v>220.326246542019</v>
      </c>
      <c r="T509" s="58">
        <v>725.741950900547</v>
      </c>
      <c r="U509" s="58">
        <v>115.247806463365</v>
      </c>
      <c r="V509" s="58">
        <v>3171.02337261774</v>
      </c>
      <c r="W509" s="58">
        <v>91.699</v>
      </c>
      <c r="X509" s="10"/>
      <c r="Y509" s="109">
        <f t="shared" si="118"/>
        <v>-0.00671756946201452</v>
      </c>
      <c r="Z509" s="10"/>
      <c r="AA509" s="10"/>
      <c r="AB509" s="10"/>
      <c r="AC509" s="58">
        <f t="shared" si="126"/>
        <v>158.301</v>
      </c>
      <c r="AD509" s="10">
        <f t="shared" si="119"/>
        <v>6.5</v>
      </c>
      <c r="AE509" s="58">
        <f t="shared" si="112"/>
        <v>0</v>
      </c>
      <c r="AF509" s="58">
        <f t="shared" si="121"/>
        <v>0</v>
      </c>
      <c r="AG509" s="58">
        <f t="shared" si="122"/>
        <v>0</v>
      </c>
      <c r="AH509" s="58">
        <f t="shared" si="123"/>
        <v>0</v>
      </c>
      <c r="AI509" s="64">
        <f t="shared" si="124"/>
        <v>-365.453487938258</v>
      </c>
      <c r="AJ509" s="65"/>
      <c r="AL509" s="58">
        <f t="shared" si="113"/>
        <v>250</v>
      </c>
      <c r="AM509" s="58">
        <f t="shared" si="114"/>
        <v>91.699</v>
      </c>
      <c r="AN509" s="58">
        <f t="shared" si="125"/>
        <v>0</v>
      </c>
      <c r="AO509" s="58">
        <f t="shared" si="120"/>
        <v>235.861028530821</v>
      </c>
      <c r="AP509" s="58">
        <f t="shared" si="115"/>
        <v>736.09960855961</v>
      </c>
      <c r="AQ509" s="58">
        <f t="shared" si="116"/>
        <v>158.301</v>
      </c>
      <c r="AR509" s="58">
        <f t="shared" si="117"/>
        <v>0</v>
      </c>
    </row>
    <row r="510" spans="1:44">
      <c r="A510" s="35" t="s">
        <v>786</v>
      </c>
      <c r="B510" s="93">
        <v>8.53</v>
      </c>
      <c r="C510" s="58">
        <v>605.398229646286</v>
      </c>
      <c r="D510" s="58">
        <v>443.108330656387</v>
      </c>
      <c r="E510" s="58">
        <v>388.500388500388</v>
      </c>
      <c r="F510" s="58">
        <v>530.32732918229</v>
      </c>
      <c r="G510" s="58">
        <v>368.037430192391</v>
      </c>
      <c r="H510" s="58">
        <v>160.667</v>
      </c>
      <c r="I510" s="58">
        <v>160.667</v>
      </c>
      <c r="J510" s="108">
        <v>2172.73263858162</v>
      </c>
      <c r="K510" s="109">
        <v>1.93700907490765</v>
      </c>
      <c r="L510" s="109">
        <v>6.38742391372853</v>
      </c>
      <c r="M510" s="109">
        <v>6.43723427316881</v>
      </c>
      <c r="N510" s="110">
        <v>0.452168922647682</v>
      </c>
      <c r="O510" s="10">
        <v>2.2</v>
      </c>
      <c r="P510" s="10">
        <v>8.4</v>
      </c>
      <c r="Q510" s="113">
        <v>1.557</v>
      </c>
      <c r="R510" s="110">
        <v>0.781471172580461</v>
      </c>
      <c r="S510" s="58">
        <v>223.862963942552</v>
      </c>
      <c r="T510" s="58">
        <v>724.951980138823</v>
      </c>
      <c r="U510" s="58">
        <v>115.571458514321</v>
      </c>
      <c r="V510" s="58">
        <v>3184.50104310821</v>
      </c>
      <c r="W510" s="58">
        <v>89.333</v>
      </c>
      <c r="X510" s="10"/>
      <c r="Y510" s="109">
        <f t="shared" si="118"/>
        <v>-0.00440558252389867</v>
      </c>
      <c r="Z510" s="10"/>
      <c r="AA510" s="10"/>
      <c r="AB510" s="10"/>
      <c r="AC510" s="58">
        <f t="shared" si="126"/>
        <v>160.667</v>
      </c>
      <c r="AD510" s="10">
        <f t="shared" si="119"/>
        <v>6.5</v>
      </c>
      <c r="AE510" s="58">
        <f t="shared" si="112"/>
        <v>0</v>
      </c>
      <c r="AF510" s="58">
        <f t="shared" si="121"/>
        <v>0</v>
      </c>
      <c r="AG510" s="58">
        <f t="shared" si="122"/>
        <v>0</v>
      </c>
      <c r="AH510" s="58">
        <f t="shared" si="123"/>
        <v>0</v>
      </c>
      <c r="AI510" s="64">
        <f t="shared" si="124"/>
        <v>-368.037430192391</v>
      </c>
      <c r="AJ510" s="65"/>
      <c r="AL510" s="58">
        <f t="shared" si="113"/>
        <v>250</v>
      </c>
      <c r="AM510" s="58">
        <f t="shared" si="114"/>
        <v>89.333</v>
      </c>
      <c r="AN510" s="58">
        <f t="shared" si="125"/>
        <v>0</v>
      </c>
      <c r="AO510" s="58">
        <f t="shared" si="120"/>
        <v>248.081673388167</v>
      </c>
      <c r="AP510" s="58">
        <f t="shared" si="115"/>
        <v>748.320253416956</v>
      </c>
      <c r="AQ510" s="58">
        <f t="shared" si="116"/>
        <v>160.667</v>
      </c>
      <c r="AR510" s="58">
        <f t="shared" si="117"/>
        <v>0</v>
      </c>
    </row>
    <row r="511" spans="1:44">
      <c r="A511" s="35" t="s">
        <v>787</v>
      </c>
      <c r="B511" s="93">
        <v>8.59</v>
      </c>
      <c r="C511" s="58">
        <v>618.848534818146</v>
      </c>
      <c r="D511" s="58">
        <v>455.744494414106</v>
      </c>
      <c r="E511" s="58">
        <v>388.500388500388</v>
      </c>
      <c r="F511" s="58">
        <v>533.779457233812</v>
      </c>
      <c r="G511" s="58">
        <v>370.675416829771</v>
      </c>
      <c r="H511" s="58">
        <v>161.473</v>
      </c>
      <c r="I511" s="58">
        <v>161.473</v>
      </c>
      <c r="J511" s="108">
        <v>2211.72360965422</v>
      </c>
      <c r="K511" s="109">
        <v>1.92192455411037</v>
      </c>
      <c r="L511" s="109">
        <v>6.44015046997829</v>
      </c>
      <c r="M511" s="109">
        <v>6.49164698220537</v>
      </c>
      <c r="N511" s="110">
        <v>0.446199421099969</v>
      </c>
      <c r="O511" s="10">
        <v>2.4</v>
      </c>
      <c r="P511" s="10">
        <v>8.3</v>
      </c>
      <c r="Q511" s="113">
        <v>1.5525</v>
      </c>
      <c r="R511" s="110">
        <v>0.781471172580461</v>
      </c>
      <c r="S511" s="58">
        <v>222.753834369063</v>
      </c>
      <c r="T511" s="58">
        <v>732.216533403443</v>
      </c>
      <c r="U511" s="58">
        <v>115.901445711106</v>
      </c>
      <c r="V511" s="58">
        <v>3198.19493670262</v>
      </c>
      <c r="W511" s="58">
        <v>88.527</v>
      </c>
      <c r="X511" s="10"/>
      <c r="Y511" s="109">
        <f t="shared" si="118"/>
        <v>-0.00291619680947797</v>
      </c>
      <c r="Z511" s="10"/>
      <c r="AA511" s="10"/>
      <c r="AB511" s="10"/>
      <c r="AC511" s="58">
        <f t="shared" si="126"/>
        <v>161.473</v>
      </c>
      <c r="AD511" s="10">
        <f t="shared" si="119"/>
        <v>6.5</v>
      </c>
      <c r="AE511" s="58">
        <f t="shared" si="112"/>
        <v>0</v>
      </c>
      <c r="AF511" s="58">
        <f t="shared" si="121"/>
        <v>0</v>
      </c>
      <c r="AG511" s="58">
        <f t="shared" si="122"/>
        <v>0</v>
      </c>
      <c r="AH511" s="58">
        <f t="shared" si="123"/>
        <v>0</v>
      </c>
      <c r="AI511" s="64">
        <f t="shared" si="124"/>
        <v>-370.675416829771</v>
      </c>
      <c r="AJ511" s="65"/>
      <c r="AL511" s="58">
        <f t="shared" si="113"/>
        <v>250</v>
      </c>
      <c r="AM511" s="58">
        <f t="shared" si="114"/>
        <v>88.527</v>
      </c>
      <c r="AN511" s="58">
        <f t="shared" si="125"/>
        <v>0</v>
      </c>
      <c r="AO511" s="58">
        <f t="shared" si="120"/>
        <v>260.120315021226</v>
      </c>
      <c r="AP511" s="58">
        <f t="shared" si="115"/>
        <v>760.358895050015</v>
      </c>
      <c r="AQ511" s="58">
        <f t="shared" si="116"/>
        <v>161.473</v>
      </c>
      <c r="AR511" s="58">
        <f t="shared" si="117"/>
        <v>0</v>
      </c>
    </row>
    <row r="512" spans="1:44">
      <c r="A512" s="35" t="s">
        <v>788</v>
      </c>
      <c r="B512" s="93">
        <v>8.44</v>
      </c>
      <c r="C512" s="58">
        <v>585.574660282787</v>
      </c>
      <c r="D512" s="58">
        <v>423.764054222181</v>
      </c>
      <c r="E512" s="58">
        <v>388.500388500388</v>
      </c>
      <c r="F512" s="58">
        <v>535.179793622466</v>
      </c>
      <c r="G512" s="58">
        <v>373.36918756186</v>
      </c>
      <c r="H512" s="58">
        <v>160.1925</v>
      </c>
      <c r="I512" s="58">
        <v>160.1925</v>
      </c>
      <c r="J512" s="108">
        <v>2250.97546089875</v>
      </c>
      <c r="K512" s="109">
        <v>1.95095326530816</v>
      </c>
      <c r="L512" s="109">
        <v>6.49391929331376</v>
      </c>
      <c r="M512" s="109">
        <v>6.546263739539</v>
      </c>
      <c r="N512" s="110">
        <v>0.472910954891635</v>
      </c>
      <c r="O512" s="10">
        <v>1.5</v>
      </c>
      <c r="P512" s="10">
        <v>8.6</v>
      </c>
      <c r="Q512" s="113">
        <v>1.548</v>
      </c>
      <c r="R512" s="110">
        <v>0.781471172580461</v>
      </c>
      <c r="S512" s="58">
        <v>226.774819611542</v>
      </c>
      <c r="T512" s="58">
        <v>713.529863402747</v>
      </c>
      <c r="U512" s="58">
        <v>116.237955897791</v>
      </c>
      <c r="V512" s="58">
        <v>3212.11074883462</v>
      </c>
      <c r="W512" s="58">
        <v>89.8075</v>
      </c>
      <c r="X512" s="10"/>
      <c r="Y512" s="109">
        <f t="shared" si="118"/>
        <v>-0.00227231110839465</v>
      </c>
      <c r="Z512" s="10"/>
      <c r="AA512" s="10"/>
      <c r="AB512" s="10"/>
      <c r="AC512" s="58">
        <f t="shared" si="126"/>
        <v>160.1925</v>
      </c>
      <c r="AD512" s="10">
        <f t="shared" si="119"/>
        <v>6.5</v>
      </c>
      <c r="AE512" s="58">
        <f t="shared" si="112"/>
        <v>0</v>
      </c>
      <c r="AF512" s="58">
        <f t="shared" si="121"/>
        <v>0</v>
      </c>
      <c r="AG512" s="58">
        <f t="shared" si="122"/>
        <v>0</v>
      </c>
      <c r="AH512" s="58">
        <f t="shared" si="123"/>
        <v>0</v>
      </c>
      <c r="AI512" s="64">
        <f t="shared" si="124"/>
        <v>-373.36918756186</v>
      </c>
      <c r="AJ512" s="65"/>
      <c r="AL512" s="58">
        <f t="shared" si="113"/>
        <v>250</v>
      </c>
      <c r="AM512" s="58">
        <f t="shared" si="114"/>
        <v>89.8075</v>
      </c>
      <c r="AN512" s="58">
        <f t="shared" si="125"/>
        <v>0</v>
      </c>
      <c r="AO512" s="58">
        <f t="shared" si="120"/>
        <v>272.29083844612</v>
      </c>
      <c r="AP512" s="58">
        <f t="shared" si="115"/>
        <v>772.529418474909</v>
      </c>
      <c r="AQ512" s="58">
        <f t="shared" si="116"/>
        <v>160.1925</v>
      </c>
      <c r="AR512" s="58">
        <f t="shared" si="117"/>
        <v>0</v>
      </c>
    </row>
    <row r="513" spans="1:44">
      <c r="A513" s="35" t="s">
        <v>789</v>
      </c>
      <c r="B513" s="93">
        <v>8.37</v>
      </c>
      <c r="C513" s="58">
        <v>570.445752833738</v>
      </c>
      <c r="D513" s="58">
        <v>412.11494475293</v>
      </c>
      <c r="E513" s="58">
        <v>388.500388500388</v>
      </c>
      <c r="F513" s="58">
        <v>534.45136561625</v>
      </c>
      <c r="G513" s="58">
        <v>376.120557535442</v>
      </c>
      <c r="H513" s="58">
        <v>156.7475</v>
      </c>
      <c r="I513" s="58">
        <v>156.7475</v>
      </c>
      <c r="J513" s="108">
        <v>2290.49389804523</v>
      </c>
      <c r="K513" s="109">
        <v>1.95150729751124</v>
      </c>
      <c r="L513" s="109">
        <v>6.54876159660387</v>
      </c>
      <c r="M513" s="109">
        <v>6.6010920014483</v>
      </c>
      <c r="N513" s="110">
        <v>0.484660781801348</v>
      </c>
      <c r="O513" s="10">
        <v>1.1</v>
      </c>
      <c r="P513" s="10">
        <v>8.7</v>
      </c>
      <c r="Q513" s="113">
        <v>1.5435</v>
      </c>
      <c r="R513" s="110">
        <v>0.781471172580461</v>
      </c>
      <c r="S513" s="58">
        <v>227.509032146105</v>
      </c>
      <c r="T513" s="58">
        <v>695.931966248835</v>
      </c>
      <c r="U513" s="58">
        <v>116.58118441896</v>
      </c>
      <c r="V513" s="58">
        <v>3226.25438581726</v>
      </c>
      <c r="W513" s="58">
        <v>93.2525</v>
      </c>
      <c r="X513" s="10"/>
      <c r="Y513" s="109">
        <f t="shared" si="118"/>
        <v>-0.00249785706486971</v>
      </c>
      <c r="Z513" s="10"/>
      <c r="AA513" s="10"/>
      <c r="AB513" s="10"/>
      <c r="AC513" s="58">
        <f t="shared" si="126"/>
        <v>156.7475</v>
      </c>
      <c r="AD513" s="10">
        <f t="shared" si="119"/>
        <v>6.5</v>
      </c>
      <c r="AE513" s="58">
        <f t="shared" si="112"/>
        <v>0</v>
      </c>
      <c r="AF513" s="58">
        <f t="shared" si="121"/>
        <v>0</v>
      </c>
      <c r="AG513" s="58">
        <f t="shared" si="122"/>
        <v>0</v>
      </c>
      <c r="AH513" s="58">
        <f t="shared" si="123"/>
        <v>0</v>
      </c>
      <c r="AI513" s="64">
        <f t="shared" si="124"/>
        <v>-376.120557535442</v>
      </c>
      <c r="AJ513" s="65"/>
      <c r="AL513" s="58">
        <f t="shared" si="113"/>
        <v>250</v>
      </c>
      <c r="AM513" s="58">
        <f t="shared" si="114"/>
        <v>93.2525</v>
      </c>
      <c r="AN513" s="58">
        <f t="shared" si="125"/>
        <v>0</v>
      </c>
      <c r="AO513" s="58">
        <f t="shared" si="120"/>
        <v>284.91725925389</v>
      </c>
      <c r="AP513" s="58">
        <f t="shared" si="115"/>
        <v>785.155839282678</v>
      </c>
      <c r="AQ513" s="58">
        <f t="shared" si="116"/>
        <v>156.7475</v>
      </c>
      <c r="AR513" s="58">
        <f t="shared" si="117"/>
        <v>0</v>
      </c>
    </row>
    <row r="514" spans="1:44">
      <c r="A514" s="35" t="s">
        <v>790</v>
      </c>
      <c r="B514" s="93">
        <v>8.75</v>
      </c>
      <c r="C514" s="58">
        <v>641.025641025641</v>
      </c>
      <c r="D514" s="58">
        <v>487.770085470085</v>
      </c>
      <c r="E514" s="58">
        <v>388.500388500388</v>
      </c>
      <c r="F514" s="58">
        <v>532.186977001801</v>
      </c>
      <c r="G514" s="58">
        <v>378.931421446245</v>
      </c>
      <c r="H514" s="58">
        <v>151.723</v>
      </c>
      <c r="I514" s="58">
        <v>151.723</v>
      </c>
      <c r="J514" s="108">
        <v>2330.28482195609</v>
      </c>
      <c r="K514" s="109">
        <v>1.84696289400927</v>
      </c>
      <c r="L514" s="109">
        <v>6.60470985159708</v>
      </c>
      <c r="M514" s="109">
        <v>6.65613940913123</v>
      </c>
      <c r="N514" s="110">
        <v>0.419078736983075</v>
      </c>
      <c r="O514" s="10">
        <v>3.3</v>
      </c>
      <c r="P514" s="10">
        <v>7.9</v>
      </c>
      <c r="Q514" s="113">
        <v>1.539</v>
      </c>
      <c r="R514" s="110">
        <v>0.781471172580461</v>
      </c>
      <c r="S514" s="58">
        <v>215.967835964508</v>
      </c>
      <c r="T514" s="58">
        <v>709.622129013423</v>
      </c>
      <c r="U514" s="58">
        <v>116.931334497846</v>
      </c>
      <c r="V514" s="58">
        <v>3240.63197494104</v>
      </c>
      <c r="W514" s="58">
        <v>98.277</v>
      </c>
      <c r="X514" s="10"/>
      <c r="Y514" s="109">
        <f t="shared" si="118"/>
        <v>-0.00361785014877292</v>
      </c>
      <c r="Z514" s="10"/>
      <c r="AA514" s="10"/>
      <c r="AB514" s="10"/>
      <c r="AC514" s="58">
        <f t="shared" si="126"/>
        <v>151.723</v>
      </c>
      <c r="AD514" s="10">
        <f t="shared" si="119"/>
        <v>6.5</v>
      </c>
      <c r="AE514" s="58">
        <f t="shared" si="112"/>
        <v>0</v>
      </c>
      <c r="AF514" s="58">
        <f t="shared" si="121"/>
        <v>0</v>
      </c>
      <c r="AG514" s="58">
        <f t="shared" si="122"/>
        <v>0</v>
      </c>
      <c r="AH514" s="58">
        <f t="shared" si="123"/>
        <v>0</v>
      </c>
      <c r="AI514" s="64">
        <f t="shared" si="124"/>
        <v>-378.931421446245</v>
      </c>
      <c r="AJ514" s="65"/>
      <c r="AL514" s="58">
        <f t="shared" si="113"/>
        <v>250</v>
      </c>
      <c r="AM514" s="58">
        <f t="shared" si="114"/>
        <v>98.277</v>
      </c>
      <c r="AN514" s="58">
        <f t="shared" si="125"/>
        <v>0</v>
      </c>
      <c r="AO514" s="58">
        <f t="shared" si="120"/>
        <v>298.23422295762</v>
      </c>
      <c r="AP514" s="58">
        <f t="shared" si="115"/>
        <v>798.472802986409</v>
      </c>
      <c r="AQ514" s="58">
        <f t="shared" si="116"/>
        <v>151.723</v>
      </c>
      <c r="AR514" s="58">
        <f t="shared" si="117"/>
        <v>0</v>
      </c>
    </row>
    <row r="515" spans="1:44">
      <c r="A515" s="35" t="s">
        <v>791</v>
      </c>
      <c r="B515" s="93">
        <v>9.04</v>
      </c>
      <c r="C515" s="58">
        <v>641.025641025641</v>
      </c>
      <c r="D515" s="58">
        <v>494.073115773116</v>
      </c>
      <c r="E515" s="58">
        <v>388.500388500388</v>
      </c>
      <c r="F515" s="58">
        <v>528.756283175725</v>
      </c>
      <c r="G515" s="58">
        <v>381.803757923199</v>
      </c>
      <c r="H515" s="58">
        <v>145.483</v>
      </c>
      <c r="I515" s="58">
        <v>145.483</v>
      </c>
      <c r="J515" s="108">
        <v>2370.35433734461</v>
      </c>
      <c r="K515" s="109">
        <v>1.73379997146592</v>
      </c>
      <c r="L515" s="109">
        <v>6.66179785303426</v>
      </c>
      <c r="M515" s="109">
        <v>6.71141379901932</v>
      </c>
      <c r="N515" s="110">
        <v>0.376642129687155</v>
      </c>
      <c r="O515" s="10">
        <v>4.7</v>
      </c>
      <c r="P515" s="10">
        <v>7.2</v>
      </c>
      <c r="Q515" s="113">
        <v>1.5345</v>
      </c>
      <c r="R515" s="110">
        <v>0.781471172580461</v>
      </c>
      <c r="S515" s="58">
        <v>203.355001913315</v>
      </c>
      <c r="T515" s="58">
        <v>722.640327849755</v>
      </c>
      <c r="U515" s="58">
        <v>117.288617637581</v>
      </c>
      <c r="V515" s="58">
        <v>3255.24987516661</v>
      </c>
      <c r="W515" s="58">
        <v>104.517</v>
      </c>
      <c r="X515" s="10"/>
      <c r="Y515" s="109">
        <f t="shared" si="118"/>
        <v>-0.00565844390303738</v>
      </c>
      <c r="Z515" s="10"/>
      <c r="AA515" s="10"/>
      <c r="AB515" s="10"/>
      <c r="AC515" s="58">
        <f t="shared" si="126"/>
        <v>145.483</v>
      </c>
      <c r="AD515" s="10">
        <f t="shared" si="119"/>
        <v>6.5</v>
      </c>
      <c r="AE515" s="58">
        <f t="shared" si="112"/>
        <v>0</v>
      </c>
      <c r="AF515" s="58">
        <f t="shared" si="121"/>
        <v>0</v>
      </c>
      <c r="AG515" s="58">
        <f t="shared" si="122"/>
        <v>0</v>
      </c>
      <c r="AH515" s="58">
        <f t="shared" si="123"/>
        <v>0</v>
      </c>
      <c r="AI515" s="64">
        <f t="shared" si="124"/>
        <v>-381.803757923199</v>
      </c>
      <c r="AJ515" s="65"/>
      <c r="AL515" s="58">
        <f t="shared" si="113"/>
        <v>250</v>
      </c>
      <c r="AM515" s="58">
        <f t="shared" si="114"/>
        <v>104.517</v>
      </c>
      <c r="AN515" s="58">
        <f t="shared" si="125"/>
        <v>0</v>
      </c>
      <c r="AO515" s="58">
        <f t="shared" si="120"/>
        <v>312.420601842832</v>
      </c>
      <c r="AP515" s="58">
        <f t="shared" si="115"/>
        <v>812.659181871621</v>
      </c>
      <c r="AQ515" s="58">
        <f t="shared" si="116"/>
        <v>145.483</v>
      </c>
      <c r="AR515" s="58">
        <f t="shared" si="117"/>
        <v>0</v>
      </c>
    </row>
    <row r="516" spans="1:44">
      <c r="A516" s="35" t="s">
        <v>792</v>
      </c>
      <c r="B516" s="93">
        <v>8.97</v>
      </c>
      <c r="C516" s="58">
        <v>641.025641025641</v>
      </c>
      <c r="D516" s="58">
        <v>501.965034965035</v>
      </c>
      <c r="E516" s="58">
        <v>388.500388500388</v>
      </c>
      <c r="F516" s="58">
        <v>523.800240264813</v>
      </c>
      <c r="G516" s="58">
        <v>384.739634204207</v>
      </c>
      <c r="H516" s="58">
        <v>137.67</v>
      </c>
      <c r="I516" s="58">
        <v>137.67</v>
      </c>
      <c r="J516" s="108">
        <v>2410.70876198272</v>
      </c>
      <c r="K516" s="109">
        <v>1.73886270186533</v>
      </c>
      <c r="L516" s="109">
        <v>6.7200607867203</v>
      </c>
      <c r="M516" s="109">
        <v>6.76692321357515</v>
      </c>
      <c r="N516" s="110">
        <v>0.382703980431394</v>
      </c>
      <c r="O516" s="10">
        <v>4.5</v>
      </c>
      <c r="P516" s="10">
        <v>7.3</v>
      </c>
      <c r="Q516" s="113">
        <v>1.53</v>
      </c>
      <c r="R516" s="110">
        <v>0.781471172580461</v>
      </c>
      <c r="S516" s="58">
        <v>204.582855215796</v>
      </c>
      <c r="T516" s="58">
        <v>679.727565215195</v>
      </c>
      <c r="U516" s="58">
        <v>117.653254047219</v>
      </c>
      <c r="V516" s="58">
        <v>3270.11468845387</v>
      </c>
      <c r="W516" s="58">
        <v>112.33</v>
      </c>
      <c r="X516" s="10"/>
      <c r="Y516" s="109">
        <f t="shared" si="118"/>
        <v>-0.0086469877009776</v>
      </c>
      <c r="Z516" s="10"/>
      <c r="AA516" s="10"/>
      <c r="AB516" s="10"/>
      <c r="AC516" s="58">
        <f t="shared" si="126"/>
        <v>137.67</v>
      </c>
      <c r="AD516" s="10">
        <f t="shared" si="119"/>
        <v>6.5</v>
      </c>
      <c r="AE516" s="58">
        <f t="shared" si="112"/>
        <v>0</v>
      </c>
      <c r="AF516" s="58">
        <f t="shared" si="121"/>
        <v>0</v>
      </c>
      <c r="AG516" s="58">
        <f t="shared" si="122"/>
        <v>0</v>
      </c>
      <c r="AH516" s="58">
        <f t="shared" si="123"/>
        <v>0</v>
      </c>
      <c r="AI516" s="64">
        <f t="shared" si="124"/>
        <v>-384.739634204207</v>
      </c>
      <c r="AJ516" s="65"/>
      <c r="AL516" s="58">
        <f t="shared" si="113"/>
        <v>250</v>
      </c>
      <c r="AM516" s="58">
        <f t="shared" si="114"/>
        <v>112.33</v>
      </c>
      <c r="AN516" s="58">
        <f t="shared" si="125"/>
        <v>0</v>
      </c>
      <c r="AO516" s="58">
        <f t="shared" si="120"/>
        <v>327.707998833618</v>
      </c>
      <c r="AP516" s="58">
        <f t="shared" si="115"/>
        <v>827.946578862406</v>
      </c>
      <c r="AQ516" s="58">
        <f t="shared" si="116"/>
        <v>137.67</v>
      </c>
      <c r="AR516" s="58">
        <f t="shared" si="117"/>
        <v>0</v>
      </c>
    </row>
    <row r="517" spans="1:44">
      <c r="A517" s="35" t="s">
        <v>793</v>
      </c>
      <c r="B517" s="93">
        <v>8.53</v>
      </c>
      <c r="C517" s="58">
        <v>605.398229646286</v>
      </c>
      <c r="D517" s="58">
        <v>472.94267409073</v>
      </c>
      <c r="E517" s="58">
        <v>388.500388500388</v>
      </c>
      <c r="F517" s="58">
        <v>516.226290398693</v>
      </c>
      <c r="G517" s="58">
        <v>383.770734843137</v>
      </c>
      <c r="H517" s="58">
        <v>131.131</v>
      </c>
      <c r="I517" s="58">
        <v>131.131</v>
      </c>
      <c r="J517" s="108">
        <v>2450.9245015005</v>
      </c>
      <c r="K517" s="109">
        <v>1.85312451729351</v>
      </c>
      <c r="L517" s="109">
        <v>6.75883390242094</v>
      </c>
      <c r="M517" s="109">
        <v>6.8220867287634</v>
      </c>
      <c r="N517" s="110">
        <v>0.440201455506671</v>
      </c>
      <c r="O517" s="10">
        <v>2.6</v>
      </c>
      <c r="P517" s="10">
        <v>8.2</v>
      </c>
      <c r="Q517" s="113">
        <v>1.521</v>
      </c>
      <c r="R517" s="110">
        <v>0.777544181763474</v>
      </c>
      <c r="S517" s="58">
        <v>218.532893372491</v>
      </c>
      <c r="T517" s="58">
        <v>606.112670323657</v>
      </c>
      <c r="U517" s="58">
        <v>117.926718541104</v>
      </c>
      <c r="V517" s="58">
        <v>3254.31538832627</v>
      </c>
      <c r="W517" s="58">
        <v>118.869</v>
      </c>
      <c r="X517" s="10"/>
      <c r="Y517" s="109">
        <f t="shared" si="118"/>
        <v>0.00808931115420908</v>
      </c>
      <c r="Z517" s="10"/>
      <c r="AA517" s="10"/>
      <c r="AB517" s="10"/>
      <c r="AC517" s="58">
        <f t="shared" si="126"/>
        <v>131.131</v>
      </c>
      <c r="AD517" s="10">
        <f t="shared" si="119"/>
        <v>6.5</v>
      </c>
      <c r="AE517" s="58">
        <f t="shared" ref="AE517:AE580" si="127">AC517-I517</f>
        <v>0</v>
      </c>
      <c r="AF517" s="58">
        <f t="shared" si="121"/>
        <v>0</v>
      </c>
      <c r="AG517" s="58">
        <f t="shared" si="122"/>
        <v>0</v>
      </c>
      <c r="AH517" s="58">
        <f t="shared" si="123"/>
        <v>0</v>
      </c>
      <c r="AI517" s="64">
        <f t="shared" si="124"/>
        <v>-383.770734843137</v>
      </c>
      <c r="AJ517" s="65"/>
      <c r="AL517" s="58">
        <f t="shared" ref="AL517:AL580" si="128">MIN(C517*0.99,$I$2)</f>
        <v>250</v>
      </c>
      <c r="AM517" s="58">
        <f t="shared" ref="AM517:AM580" si="129">AL517-I517</f>
        <v>118.869</v>
      </c>
      <c r="AN517" s="58">
        <f t="shared" si="125"/>
        <v>0</v>
      </c>
      <c r="AO517" s="58">
        <f t="shared" si="120"/>
        <v>343.89980883945</v>
      </c>
      <c r="AP517" s="58">
        <f t="shared" ref="AP517:AP580" si="130">AO517+$AP$2*0.15</f>
        <v>844.138388868238</v>
      </c>
      <c r="AQ517" s="58">
        <f t="shared" ref="AQ517:AQ580" si="131">IF(AM517&gt;=0,I517,AL517+AN517)</f>
        <v>131.131</v>
      </c>
      <c r="AR517" s="58">
        <f t="shared" ref="AR517:AR580" si="132">AQ517-I517</f>
        <v>0</v>
      </c>
    </row>
    <row r="518" spans="1:44">
      <c r="A518" s="35" t="s">
        <v>794</v>
      </c>
      <c r="B518" s="93">
        <v>8.09</v>
      </c>
      <c r="C518" s="58">
        <v>512.418612169142</v>
      </c>
      <c r="D518" s="58">
        <v>384.184773785304</v>
      </c>
      <c r="E518" s="58">
        <v>384.184773785304</v>
      </c>
      <c r="F518" s="58">
        <v>512.418612169142</v>
      </c>
      <c r="G518" s="58">
        <v>384.184773785304</v>
      </c>
      <c r="H518" s="58">
        <v>126.9515</v>
      </c>
      <c r="I518" s="58">
        <v>126.9515</v>
      </c>
      <c r="J518" s="108">
        <v>2491.15115036767</v>
      </c>
      <c r="K518" s="109">
        <v>1.88011986785365</v>
      </c>
      <c r="L518" s="109">
        <v>6.81936424411768</v>
      </c>
      <c r="M518" s="109">
        <v>6.87711281501619</v>
      </c>
      <c r="N518" s="110">
        <v>0.5173235204864</v>
      </c>
      <c r="O518" s="10">
        <v>0</v>
      </c>
      <c r="P518" s="10">
        <v>8.8</v>
      </c>
      <c r="Q518" s="113">
        <v>1.5165</v>
      </c>
      <c r="R518" s="110">
        <v>0.777544181763474</v>
      </c>
      <c r="S518" s="58">
        <v>222.425781960003</v>
      </c>
      <c r="T518" s="58">
        <v>576.52416574126</v>
      </c>
      <c r="U518" s="58">
        <v>118.304043142699</v>
      </c>
      <c r="V518" s="58">
        <v>3269.5451470263</v>
      </c>
      <c r="W518" s="58">
        <v>123.0485</v>
      </c>
      <c r="X518" s="10"/>
      <c r="Y518" s="109">
        <f t="shared" ref="Y518:Y581" si="133">M517-L518</f>
        <v>0.00272248464572744</v>
      </c>
      <c r="Z518" s="10"/>
      <c r="AA518" s="10"/>
      <c r="AB518" s="10"/>
      <c r="AC518" s="58">
        <f t="shared" si="126"/>
        <v>126.9515</v>
      </c>
      <c r="AD518" s="10">
        <f t="shared" ref="AD518:AD581" si="134">AD517</f>
        <v>6.5</v>
      </c>
      <c r="AE518" s="58">
        <f t="shared" si="127"/>
        <v>0</v>
      </c>
      <c r="AF518" s="58">
        <f t="shared" si="121"/>
        <v>0</v>
      </c>
      <c r="AG518" s="58">
        <f t="shared" si="122"/>
        <v>0</v>
      </c>
      <c r="AH518" s="58">
        <f t="shared" si="123"/>
        <v>0</v>
      </c>
      <c r="AI518" s="64">
        <f t="shared" si="124"/>
        <v>-384.184773785304</v>
      </c>
      <c r="AJ518" s="65"/>
      <c r="AL518" s="58">
        <f t="shared" si="128"/>
        <v>250</v>
      </c>
      <c r="AM518" s="58">
        <f t="shared" si="129"/>
        <v>123.0485</v>
      </c>
      <c r="AN518" s="58">
        <f t="shared" si="125"/>
        <v>0</v>
      </c>
      <c r="AO518" s="58">
        <f t="shared" si="120"/>
        <v>360.637584795253</v>
      </c>
      <c r="AP518" s="58">
        <f t="shared" si="130"/>
        <v>860.876164824041</v>
      </c>
      <c r="AQ518" s="58">
        <f t="shared" si="131"/>
        <v>126.9515</v>
      </c>
      <c r="AR518" s="58">
        <f t="shared" si="132"/>
        <v>0</v>
      </c>
    </row>
    <row r="519" spans="1:44">
      <c r="A519" s="35" t="s">
        <v>795</v>
      </c>
      <c r="B519" s="93">
        <v>7.68</v>
      </c>
      <c r="C519" s="58">
        <v>434.414648249277</v>
      </c>
      <c r="D519" s="58">
        <v>308.997476532105</v>
      </c>
      <c r="E519" s="58">
        <v>308.997476532105</v>
      </c>
      <c r="F519" s="58">
        <v>434.414648249277</v>
      </c>
      <c r="G519" s="58">
        <v>308.997476532105</v>
      </c>
      <c r="H519" s="58">
        <v>124.163</v>
      </c>
      <c r="I519" s="58">
        <v>124.163</v>
      </c>
      <c r="J519" s="108">
        <v>2523.19821636695</v>
      </c>
      <c r="K519" s="109">
        <v>1.76617367215375</v>
      </c>
      <c r="L519" s="109">
        <v>6.8838179340097</v>
      </c>
      <c r="M519" s="109">
        <v>6.92084260531985</v>
      </c>
      <c r="N519" s="110">
        <v>0.5173235204864</v>
      </c>
      <c r="O519" s="10">
        <v>0</v>
      </c>
      <c r="P519" s="10">
        <v>8.8</v>
      </c>
      <c r="Q519" s="113">
        <v>1.3275</v>
      </c>
      <c r="R519" s="110">
        <v>0.663661448070844</v>
      </c>
      <c r="S519" s="58">
        <v>211.15327632297</v>
      </c>
      <c r="T519" s="58">
        <v>593.962707570494</v>
      </c>
      <c r="U519" s="58">
        <v>119.554084432411</v>
      </c>
      <c r="V519" s="58">
        <v>2610.06019532031</v>
      </c>
      <c r="W519" s="58">
        <v>125.837</v>
      </c>
      <c r="X519" s="10"/>
      <c r="Y519" s="109">
        <f t="shared" si="133"/>
        <v>-0.00670511899350501</v>
      </c>
      <c r="Z519" s="10"/>
      <c r="AA519" s="10"/>
      <c r="AB519" s="10"/>
      <c r="AC519" s="58">
        <f t="shared" si="126"/>
        <v>124.163</v>
      </c>
      <c r="AD519" s="10">
        <f t="shared" si="134"/>
        <v>6.5</v>
      </c>
      <c r="AE519" s="58">
        <f t="shared" si="127"/>
        <v>0</v>
      </c>
      <c r="AF519" s="58">
        <f t="shared" si="121"/>
        <v>0</v>
      </c>
      <c r="AG519" s="58">
        <f t="shared" si="122"/>
        <v>0</v>
      </c>
      <c r="AH519" s="58">
        <f t="shared" si="123"/>
        <v>0</v>
      </c>
      <c r="AI519" s="64">
        <f t="shared" si="124"/>
        <v>-308.997476532105</v>
      </c>
      <c r="AJ519" s="65"/>
      <c r="AL519" s="58">
        <f t="shared" si="128"/>
        <v>250</v>
      </c>
      <c r="AM519" s="58">
        <f t="shared" si="129"/>
        <v>125.837</v>
      </c>
      <c r="AN519" s="58">
        <f t="shared" si="125"/>
        <v>0</v>
      </c>
      <c r="AO519" s="58">
        <f t="shared" si="120"/>
        <v>377.709946871276</v>
      </c>
      <c r="AP519" s="58">
        <f t="shared" si="130"/>
        <v>877.948526900065</v>
      </c>
      <c r="AQ519" s="58">
        <f t="shared" si="131"/>
        <v>124.163</v>
      </c>
      <c r="AR519" s="58">
        <f t="shared" si="132"/>
        <v>0</v>
      </c>
    </row>
    <row r="520" spans="1:44">
      <c r="A520" s="35" t="s">
        <v>796</v>
      </c>
      <c r="B520" s="93">
        <v>7.42</v>
      </c>
      <c r="C520" s="58">
        <v>389.068359516416</v>
      </c>
      <c r="D520" s="58">
        <v>264.741086789143</v>
      </c>
      <c r="E520" s="58">
        <v>264.741086789143</v>
      </c>
      <c r="F520" s="58">
        <v>389.068359516416</v>
      </c>
      <c r="G520" s="58">
        <v>264.741086789143</v>
      </c>
      <c r="H520" s="58">
        <v>123.084</v>
      </c>
      <c r="I520" s="58">
        <v>123.084</v>
      </c>
      <c r="J520" s="108">
        <v>2550.42327929265</v>
      </c>
      <c r="K520" s="109">
        <v>1.69468608378269</v>
      </c>
      <c r="L520" s="109">
        <v>6.92319123895292</v>
      </c>
      <c r="M520" s="109">
        <v>6.95791867484258</v>
      </c>
      <c r="N520" s="110">
        <v>0.5173235204864</v>
      </c>
      <c r="O520" s="10">
        <v>0</v>
      </c>
      <c r="P520" s="10">
        <v>8.8</v>
      </c>
      <c r="Q520" s="113">
        <v>1.188</v>
      </c>
      <c r="R520" s="110">
        <v>0.585121631731099</v>
      </c>
      <c r="S520" s="58">
        <v>204.004858114119</v>
      </c>
      <c r="T520" s="58">
        <v>609.432902121011</v>
      </c>
      <c r="U520" s="58">
        <v>120.379142819632</v>
      </c>
      <c r="V520" s="58">
        <v>2217.90594329842</v>
      </c>
      <c r="W520" s="58">
        <v>126.916</v>
      </c>
      <c r="X520" s="10"/>
      <c r="Y520" s="109">
        <f t="shared" si="133"/>
        <v>-0.00234863363306737</v>
      </c>
      <c r="Z520" s="10"/>
      <c r="AA520" s="10"/>
      <c r="AB520" s="10"/>
      <c r="AC520" s="58">
        <f t="shared" si="126"/>
        <v>123.084</v>
      </c>
      <c r="AD520" s="10">
        <f t="shared" si="134"/>
        <v>6.5</v>
      </c>
      <c r="AE520" s="58">
        <f t="shared" si="127"/>
        <v>0</v>
      </c>
      <c r="AF520" s="58">
        <f t="shared" si="121"/>
        <v>0</v>
      </c>
      <c r="AG520" s="58">
        <f t="shared" si="122"/>
        <v>0</v>
      </c>
      <c r="AH520" s="58">
        <f t="shared" si="123"/>
        <v>0</v>
      </c>
      <c r="AI520" s="64">
        <f t="shared" si="124"/>
        <v>-264.741086789143</v>
      </c>
      <c r="AJ520" s="65"/>
      <c r="AL520" s="58">
        <f t="shared" si="128"/>
        <v>250</v>
      </c>
      <c r="AM520" s="58">
        <f t="shared" si="129"/>
        <v>126.916</v>
      </c>
      <c r="AN520" s="58">
        <f t="shared" si="125"/>
        <v>0</v>
      </c>
      <c r="AO520" s="58">
        <f t="shared" si="120"/>
        <v>394.85879713692</v>
      </c>
      <c r="AP520" s="58">
        <f t="shared" si="130"/>
        <v>895.097377165708</v>
      </c>
      <c r="AQ520" s="58">
        <f t="shared" si="131"/>
        <v>123.084</v>
      </c>
      <c r="AR520" s="58">
        <f t="shared" si="132"/>
        <v>0</v>
      </c>
    </row>
    <row r="521" spans="1:44">
      <c r="A521" s="35" t="s">
        <v>797</v>
      </c>
      <c r="B521" s="93">
        <v>7.31</v>
      </c>
      <c r="C521" s="58">
        <v>370.81352750116</v>
      </c>
      <c r="D521" s="58">
        <v>245.947870935503</v>
      </c>
      <c r="E521" s="58">
        <v>245.947870935503</v>
      </c>
      <c r="F521" s="58">
        <v>370.81352750116</v>
      </c>
      <c r="G521" s="58">
        <v>245.947870935503</v>
      </c>
      <c r="H521" s="58">
        <v>123.617</v>
      </c>
      <c r="I521" s="58">
        <v>123.617</v>
      </c>
      <c r="J521" s="108">
        <v>2575.58882883035</v>
      </c>
      <c r="K521" s="109">
        <v>1.66412515573061</v>
      </c>
      <c r="L521" s="109">
        <v>6.95319296188719</v>
      </c>
      <c r="M521" s="109">
        <v>6.99213034810295</v>
      </c>
      <c r="N521" s="110">
        <v>0.5173235204864</v>
      </c>
      <c r="O521" s="10">
        <v>0</v>
      </c>
      <c r="P521" s="10">
        <v>8.8</v>
      </c>
      <c r="Q521" s="113">
        <v>1.1295</v>
      </c>
      <c r="R521" s="110">
        <v>0.553705705195201</v>
      </c>
      <c r="S521" s="58">
        <v>200.980527333452</v>
      </c>
      <c r="T521" s="58">
        <v>621.282361143818</v>
      </c>
      <c r="U521" s="58">
        <v>120.772483152094</v>
      </c>
      <c r="V521" s="58">
        <v>2074.30788853084</v>
      </c>
      <c r="W521" s="58">
        <v>126.383</v>
      </c>
      <c r="X521" s="10"/>
      <c r="Y521" s="109">
        <f t="shared" si="133"/>
        <v>0.00472571295539215</v>
      </c>
      <c r="Z521" s="10"/>
      <c r="AA521" s="10"/>
      <c r="AB521" s="10"/>
      <c r="AC521" s="58">
        <f t="shared" si="126"/>
        <v>123.617</v>
      </c>
      <c r="AD521" s="10">
        <f t="shared" si="134"/>
        <v>6.5</v>
      </c>
      <c r="AE521" s="58">
        <f t="shared" si="127"/>
        <v>0</v>
      </c>
      <c r="AF521" s="58">
        <f t="shared" si="121"/>
        <v>0</v>
      </c>
      <c r="AG521" s="58">
        <f t="shared" si="122"/>
        <v>0</v>
      </c>
      <c r="AH521" s="58">
        <f t="shared" si="123"/>
        <v>0</v>
      </c>
      <c r="AI521" s="64">
        <f t="shared" si="124"/>
        <v>-245.947870935503</v>
      </c>
      <c r="AJ521" s="65"/>
      <c r="AL521" s="58">
        <f t="shared" si="128"/>
        <v>250</v>
      </c>
      <c r="AM521" s="58">
        <f t="shared" si="129"/>
        <v>126.383</v>
      </c>
      <c r="AN521" s="58">
        <f t="shared" si="125"/>
        <v>0</v>
      </c>
      <c r="AO521" s="58">
        <f t="shared" si="120"/>
        <v>411.841953151235</v>
      </c>
      <c r="AP521" s="58">
        <f t="shared" si="130"/>
        <v>912.080533180024</v>
      </c>
      <c r="AQ521" s="58">
        <f t="shared" si="131"/>
        <v>123.617</v>
      </c>
      <c r="AR521" s="58">
        <f t="shared" si="132"/>
        <v>0</v>
      </c>
    </row>
    <row r="522" spans="1:44">
      <c r="A522" s="35" t="s">
        <v>798</v>
      </c>
      <c r="B522" s="93">
        <v>7.28</v>
      </c>
      <c r="C522" s="58">
        <v>365.929208286805</v>
      </c>
      <c r="D522" s="58">
        <v>241.240824448422</v>
      </c>
      <c r="E522" s="58">
        <v>241.240824448422</v>
      </c>
      <c r="F522" s="58">
        <v>363.43954237204</v>
      </c>
      <c r="G522" s="58">
        <v>238.751158533656</v>
      </c>
      <c r="H522" s="58">
        <v>123.4415</v>
      </c>
      <c r="I522" s="58">
        <v>123.4415</v>
      </c>
      <c r="J522" s="108">
        <v>2599.95279993697</v>
      </c>
      <c r="K522" s="109">
        <v>1.6527228073896</v>
      </c>
      <c r="L522" s="109">
        <v>6.98577595413595</v>
      </c>
      <c r="M522" s="109">
        <v>7.02519823053038</v>
      </c>
      <c r="N522" s="110">
        <v>0.514295357862504</v>
      </c>
      <c r="O522" s="10">
        <v>0.1</v>
      </c>
      <c r="P522" s="10">
        <v>8.8</v>
      </c>
      <c r="Q522" s="113">
        <v>1.0845</v>
      </c>
      <c r="R522" s="110">
        <v>0.530143760293278</v>
      </c>
      <c r="S522" s="58">
        <v>200.155709847815</v>
      </c>
      <c r="T522" s="58">
        <v>622.956916558555</v>
      </c>
      <c r="U522" s="58">
        <v>121.106642295299</v>
      </c>
      <c r="V522" s="58">
        <v>1971.41258322974</v>
      </c>
      <c r="W522" s="58">
        <v>126.5585</v>
      </c>
      <c r="X522" s="10"/>
      <c r="Y522" s="109">
        <f t="shared" si="133"/>
        <v>0.00635439396699677</v>
      </c>
      <c r="Z522" s="10"/>
      <c r="AA522" s="10"/>
      <c r="AB522" s="10"/>
      <c r="AC522" s="58">
        <f t="shared" si="126"/>
        <v>123.4415</v>
      </c>
      <c r="AD522" s="10">
        <f t="shared" si="134"/>
        <v>6.5</v>
      </c>
      <c r="AE522" s="58">
        <f t="shared" si="127"/>
        <v>0</v>
      </c>
      <c r="AF522" s="58">
        <f t="shared" si="121"/>
        <v>0</v>
      </c>
      <c r="AG522" s="58">
        <f t="shared" si="122"/>
        <v>0</v>
      </c>
      <c r="AH522" s="58">
        <f t="shared" si="123"/>
        <v>0</v>
      </c>
      <c r="AI522" s="64">
        <f t="shared" si="124"/>
        <v>-238.751158533656</v>
      </c>
      <c r="AJ522" s="65"/>
      <c r="AL522" s="58">
        <f t="shared" si="128"/>
        <v>250</v>
      </c>
      <c r="AM522" s="58">
        <f t="shared" si="129"/>
        <v>126.5585</v>
      </c>
      <c r="AN522" s="58">
        <f t="shared" si="125"/>
        <v>0</v>
      </c>
      <c r="AO522" s="58">
        <f t="shared" si="120"/>
        <v>428.766518385479</v>
      </c>
      <c r="AP522" s="58">
        <f t="shared" si="130"/>
        <v>929.005098414268</v>
      </c>
      <c r="AQ522" s="58">
        <f t="shared" si="131"/>
        <v>123.4415</v>
      </c>
      <c r="AR522" s="58">
        <f t="shared" si="132"/>
        <v>0</v>
      </c>
    </row>
    <row r="523" spans="1:44">
      <c r="A523" s="35" t="s">
        <v>799</v>
      </c>
      <c r="B523" s="93">
        <v>7.56</v>
      </c>
      <c r="C523" s="58">
        <v>413.097370474049</v>
      </c>
      <c r="D523" s="58">
        <v>288.50747148415</v>
      </c>
      <c r="E523" s="58">
        <v>288.50747148415</v>
      </c>
      <c r="F523" s="58">
        <v>408.472112666322</v>
      </c>
      <c r="G523" s="58">
        <v>283.882213676423</v>
      </c>
      <c r="H523" s="58">
        <v>123.344</v>
      </c>
      <c r="I523" s="58">
        <v>123.344</v>
      </c>
      <c r="J523" s="108">
        <v>2629.18460776779</v>
      </c>
      <c r="K523" s="109">
        <v>1.72176880126224</v>
      </c>
      <c r="L523" s="109">
        <v>7.02721513338464</v>
      </c>
      <c r="M523" s="109">
        <v>7.06480347391183</v>
      </c>
      <c r="N523" s="110">
        <v>0.51128358515672</v>
      </c>
      <c r="O523" s="10">
        <v>0.2</v>
      </c>
      <c r="P523" s="10">
        <v>8.8</v>
      </c>
      <c r="Q523" s="113">
        <v>1.224</v>
      </c>
      <c r="R523" s="110">
        <v>0.608683576633022</v>
      </c>
      <c r="S523" s="58">
        <v>207.854006380423</v>
      </c>
      <c r="T523" s="58">
        <v>599.410620750168</v>
      </c>
      <c r="U523" s="58">
        <v>120.721206138736</v>
      </c>
      <c r="V523" s="58">
        <v>2351.55216516126</v>
      </c>
      <c r="W523" s="58">
        <v>126.656</v>
      </c>
      <c r="X523" s="10"/>
      <c r="Y523" s="109">
        <f t="shared" si="133"/>
        <v>-0.00201690285425116</v>
      </c>
      <c r="Z523" s="10"/>
      <c r="AA523" s="10"/>
      <c r="AB523" s="10"/>
      <c r="AC523" s="58">
        <f t="shared" si="126"/>
        <v>123.344</v>
      </c>
      <c r="AD523" s="10">
        <f t="shared" si="134"/>
        <v>6.5</v>
      </c>
      <c r="AE523" s="58">
        <f t="shared" si="127"/>
        <v>0</v>
      </c>
      <c r="AF523" s="58">
        <f t="shared" si="121"/>
        <v>0</v>
      </c>
      <c r="AG523" s="58">
        <f t="shared" si="122"/>
        <v>0</v>
      </c>
      <c r="AH523" s="58">
        <f t="shared" si="123"/>
        <v>0</v>
      </c>
      <c r="AI523" s="64">
        <f t="shared" si="124"/>
        <v>-283.882213676423</v>
      </c>
      <c r="AJ523" s="65"/>
      <c r="AL523" s="58">
        <f t="shared" si="128"/>
        <v>250</v>
      </c>
      <c r="AM523" s="58">
        <f t="shared" si="129"/>
        <v>126.656</v>
      </c>
      <c r="AN523" s="58">
        <f t="shared" si="125"/>
        <v>0</v>
      </c>
      <c r="AO523" s="58">
        <f t="shared" si="120"/>
        <v>445.621085793552</v>
      </c>
      <c r="AP523" s="58">
        <f t="shared" si="130"/>
        <v>945.85966582234</v>
      </c>
      <c r="AQ523" s="58">
        <f t="shared" si="131"/>
        <v>123.344</v>
      </c>
      <c r="AR523" s="58">
        <f t="shared" si="132"/>
        <v>0</v>
      </c>
    </row>
    <row r="524" spans="1:44">
      <c r="A524" s="35" t="s">
        <v>800</v>
      </c>
      <c r="B524" s="93">
        <v>8.02</v>
      </c>
      <c r="C524" s="58">
        <v>498.523455657024</v>
      </c>
      <c r="D524" s="58">
        <v>372.738607172176</v>
      </c>
      <c r="E524" s="58">
        <v>372.738607172176</v>
      </c>
      <c r="F524" s="58">
        <v>498.248415098074</v>
      </c>
      <c r="G524" s="58">
        <v>372.463566613226</v>
      </c>
      <c r="H524" s="58">
        <v>124.527</v>
      </c>
      <c r="I524" s="58">
        <v>124.527</v>
      </c>
      <c r="J524" s="108">
        <v>2667.98693810501</v>
      </c>
      <c r="K524" s="109">
        <v>1.83689775537909</v>
      </c>
      <c r="L524" s="109">
        <v>7.0636512288742</v>
      </c>
      <c r="M524" s="109">
        <v>7.11725981545703</v>
      </c>
      <c r="N524" s="110">
        <v>0.5173235204864</v>
      </c>
      <c r="O524" s="10">
        <v>0</v>
      </c>
      <c r="P524" s="10">
        <v>8.8</v>
      </c>
      <c r="Q524" s="113">
        <v>1.4445</v>
      </c>
      <c r="R524" s="110">
        <v>0.742201264410589</v>
      </c>
      <c r="S524" s="58">
        <v>220.501207826851</v>
      </c>
      <c r="T524" s="58">
        <v>570.449702858867</v>
      </c>
      <c r="U524" s="58">
        <v>120.040000692007</v>
      </c>
      <c r="V524" s="58">
        <v>3102.82876096341</v>
      </c>
      <c r="W524" s="58">
        <v>125.473</v>
      </c>
      <c r="X524" s="10"/>
      <c r="Y524" s="109">
        <f t="shared" si="133"/>
        <v>0.00115224503763045</v>
      </c>
      <c r="Z524" s="10"/>
      <c r="AA524" s="10"/>
      <c r="AB524" s="10"/>
      <c r="AC524" s="58">
        <f t="shared" si="126"/>
        <v>124.527</v>
      </c>
      <c r="AD524" s="10">
        <f t="shared" si="134"/>
        <v>6.5</v>
      </c>
      <c r="AE524" s="58">
        <f t="shared" si="127"/>
        <v>0</v>
      </c>
      <c r="AF524" s="58">
        <f t="shared" si="121"/>
        <v>0</v>
      </c>
      <c r="AG524" s="58">
        <f t="shared" si="122"/>
        <v>0</v>
      </c>
      <c r="AH524" s="58">
        <f t="shared" si="123"/>
        <v>0</v>
      </c>
      <c r="AI524" s="64">
        <f t="shared" si="124"/>
        <v>-372.463566613226</v>
      </c>
      <c r="AJ524" s="65"/>
      <c r="AL524" s="58">
        <f t="shared" si="128"/>
        <v>250</v>
      </c>
      <c r="AM524" s="58">
        <f t="shared" si="129"/>
        <v>125.473</v>
      </c>
      <c r="AN524" s="58">
        <f t="shared" si="125"/>
        <v>0</v>
      </c>
      <c r="AO524" s="58">
        <f t="shared" si="120"/>
        <v>462.213930364584</v>
      </c>
      <c r="AP524" s="58">
        <f t="shared" si="130"/>
        <v>962.452510393372</v>
      </c>
      <c r="AQ524" s="58">
        <f t="shared" si="131"/>
        <v>124.527</v>
      </c>
      <c r="AR524" s="58">
        <f t="shared" si="132"/>
        <v>0</v>
      </c>
    </row>
    <row r="525" spans="1:44">
      <c r="A525" s="35" t="s">
        <v>801</v>
      </c>
      <c r="B525" s="93">
        <v>8.63</v>
      </c>
      <c r="C525" s="58">
        <v>627.920443200302</v>
      </c>
      <c r="D525" s="58">
        <v>499.483069462928</v>
      </c>
      <c r="E525" s="58">
        <v>388.500388500388</v>
      </c>
      <c r="F525" s="58">
        <v>518.149257288724</v>
      </c>
      <c r="G525" s="58">
        <v>389.71188355135</v>
      </c>
      <c r="H525" s="58">
        <v>127.153</v>
      </c>
      <c r="I525" s="58">
        <v>127.153</v>
      </c>
      <c r="J525" s="108">
        <v>2708.62332913785</v>
      </c>
      <c r="K525" s="109">
        <v>1.79364678103238</v>
      </c>
      <c r="L525" s="109">
        <v>7.11881828317946</v>
      </c>
      <c r="M525" s="109">
        <v>7.17205607346796</v>
      </c>
      <c r="N525" s="110">
        <v>0.42814637485536</v>
      </c>
      <c r="O525" s="10">
        <v>3</v>
      </c>
      <c r="P525" s="10">
        <v>8</v>
      </c>
      <c r="Q525" s="113">
        <v>1.4715</v>
      </c>
      <c r="R525" s="110">
        <v>0.761836218495525</v>
      </c>
      <c r="S525" s="58">
        <v>215.702269728602</v>
      </c>
      <c r="T525" s="58">
        <v>595.438211656161</v>
      </c>
      <c r="U525" s="58">
        <v>120.259056582171</v>
      </c>
      <c r="V525" s="58">
        <v>3240.60319968556</v>
      </c>
      <c r="W525" s="58">
        <v>122.847</v>
      </c>
      <c r="X525" s="10"/>
      <c r="Y525" s="109">
        <f t="shared" si="133"/>
        <v>-0.00155846772242807</v>
      </c>
      <c r="Z525" s="10"/>
      <c r="AA525" s="10"/>
      <c r="AB525" s="10"/>
      <c r="AC525" s="58">
        <f t="shared" si="126"/>
        <v>127.153</v>
      </c>
      <c r="AD525" s="10">
        <f t="shared" si="134"/>
        <v>6.5</v>
      </c>
      <c r="AE525" s="58">
        <f t="shared" si="127"/>
        <v>0</v>
      </c>
      <c r="AF525" s="58">
        <f t="shared" si="121"/>
        <v>0</v>
      </c>
      <c r="AG525" s="58">
        <f t="shared" si="122"/>
        <v>0</v>
      </c>
      <c r="AH525" s="58">
        <f t="shared" si="123"/>
        <v>0</v>
      </c>
      <c r="AI525" s="64">
        <f t="shared" si="124"/>
        <v>-389.71188355135</v>
      </c>
      <c r="AJ525" s="65"/>
      <c r="AL525" s="58">
        <f t="shared" si="128"/>
        <v>250</v>
      </c>
      <c r="AM525" s="58">
        <f t="shared" si="129"/>
        <v>122.847</v>
      </c>
      <c r="AN525" s="58">
        <f t="shared" si="125"/>
        <v>0</v>
      </c>
      <c r="AO525" s="58">
        <f t="shared" si="120"/>
        <v>478.329910712761</v>
      </c>
      <c r="AP525" s="58">
        <f t="shared" si="130"/>
        <v>978.568490741549</v>
      </c>
      <c r="AQ525" s="58">
        <f t="shared" si="131"/>
        <v>127.153</v>
      </c>
      <c r="AR525" s="58">
        <f t="shared" si="132"/>
        <v>0</v>
      </c>
    </row>
    <row r="526" spans="1:44">
      <c r="A526" s="35" t="s">
        <v>802</v>
      </c>
      <c r="B526" s="93">
        <v>9.21</v>
      </c>
      <c r="C526" s="58">
        <v>641.025641025641</v>
      </c>
      <c r="D526" s="58">
        <v>508.675135975136</v>
      </c>
      <c r="E526" s="58">
        <v>388.500388500388</v>
      </c>
      <c r="F526" s="58">
        <v>521.264130273776</v>
      </c>
      <c r="G526" s="58">
        <v>388.913625223271</v>
      </c>
      <c r="H526" s="58">
        <v>131.027</v>
      </c>
      <c r="I526" s="58">
        <v>131.027</v>
      </c>
      <c r="J526" s="108">
        <v>2749.13677200383</v>
      </c>
      <c r="K526" s="109">
        <v>1.62303015653655</v>
      </c>
      <c r="L526" s="109">
        <v>7.1641042704337</v>
      </c>
      <c r="M526" s="109">
        <v>7.22654658263993</v>
      </c>
      <c r="N526" s="110">
        <v>0.349368215362661</v>
      </c>
      <c r="O526" s="10">
        <v>5.6</v>
      </c>
      <c r="P526" s="10">
        <v>6.8</v>
      </c>
      <c r="Q526" s="113">
        <v>1.4625</v>
      </c>
      <c r="R526" s="110">
        <v>0.757909227678538</v>
      </c>
      <c r="S526" s="58">
        <v>195.669202615337</v>
      </c>
      <c r="T526" s="58">
        <v>676.399266115938</v>
      </c>
      <c r="U526" s="58">
        <v>120.557958721411</v>
      </c>
      <c r="V526" s="58">
        <v>3225.94733145727</v>
      </c>
      <c r="W526" s="58">
        <v>118.973</v>
      </c>
      <c r="X526" s="10"/>
      <c r="Y526" s="109">
        <f t="shared" si="133"/>
        <v>0.00795180303426246</v>
      </c>
      <c r="Z526" s="10"/>
      <c r="AA526" s="10"/>
      <c r="AB526" s="10"/>
      <c r="AC526" s="58">
        <f t="shared" si="126"/>
        <v>131.027</v>
      </c>
      <c r="AD526" s="10">
        <f t="shared" si="134"/>
        <v>6.5</v>
      </c>
      <c r="AE526" s="58">
        <f t="shared" si="127"/>
        <v>0</v>
      </c>
      <c r="AF526" s="58">
        <f t="shared" si="121"/>
        <v>0</v>
      </c>
      <c r="AG526" s="58">
        <f t="shared" si="122"/>
        <v>0</v>
      </c>
      <c r="AH526" s="58">
        <f t="shared" si="123"/>
        <v>0</v>
      </c>
      <c r="AI526" s="64">
        <f t="shared" si="124"/>
        <v>-388.913625223271</v>
      </c>
      <c r="AJ526" s="65"/>
      <c r="AL526" s="58">
        <f t="shared" si="128"/>
        <v>250</v>
      </c>
      <c r="AM526" s="58">
        <f t="shared" si="129"/>
        <v>118.973</v>
      </c>
      <c r="AN526" s="58">
        <f t="shared" si="125"/>
        <v>0</v>
      </c>
      <c r="AO526" s="58">
        <f t="shared" si="120"/>
        <v>493.784211159197</v>
      </c>
      <c r="AP526" s="58">
        <f t="shared" si="130"/>
        <v>994.022791187986</v>
      </c>
      <c r="AQ526" s="58">
        <f t="shared" si="131"/>
        <v>131.027</v>
      </c>
      <c r="AR526" s="58">
        <f t="shared" si="132"/>
        <v>0</v>
      </c>
    </row>
    <row r="527" spans="1:44">
      <c r="A527" s="35" t="s">
        <v>803</v>
      </c>
      <c r="B527" s="93">
        <v>9.37</v>
      </c>
      <c r="C527" s="58">
        <v>641.025641025641</v>
      </c>
      <c r="D527" s="58">
        <v>503.678671328671</v>
      </c>
      <c r="E527" s="58">
        <v>388.500388500388</v>
      </c>
      <c r="F527" s="58">
        <v>520.52113131638</v>
      </c>
      <c r="G527" s="58">
        <v>383.17416161941</v>
      </c>
      <c r="H527" s="58">
        <v>135.9735</v>
      </c>
      <c r="I527" s="58">
        <v>135.9735</v>
      </c>
      <c r="J527" s="108">
        <v>2788.99174243385</v>
      </c>
      <c r="K527" s="109">
        <v>1.57228694554681</v>
      </c>
      <c r="L527" s="109">
        <v>7.23094002808918</v>
      </c>
      <c r="M527" s="109">
        <v>7.28001713788888</v>
      </c>
      <c r="N527" s="110">
        <v>0.331250165277903</v>
      </c>
      <c r="O527" s="10">
        <v>6.2</v>
      </c>
      <c r="P527" s="10">
        <v>6.5</v>
      </c>
      <c r="Q527" s="113">
        <v>1.44</v>
      </c>
      <c r="R527" s="110">
        <v>0.746128255227576</v>
      </c>
      <c r="S527" s="58">
        <v>190.286018798095</v>
      </c>
      <c r="T527" s="58">
        <v>721.792229216288</v>
      </c>
      <c r="U527" s="58">
        <v>121.024994411512</v>
      </c>
      <c r="V527" s="58">
        <v>3166.07460700665</v>
      </c>
      <c r="W527" s="58">
        <v>114.0265</v>
      </c>
      <c r="X527" s="10"/>
      <c r="Y527" s="109">
        <f t="shared" si="133"/>
        <v>-0.00439344544925735</v>
      </c>
      <c r="Z527" s="10"/>
      <c r="AA527" s="10"/>
      <c r="AB527" s="10"/>
      <c r="AC527" s="58">
        <f t="shared" si="126"/>
        <v>135.9735</v>
      </c>
      <c r="AD527" s="10">
        <f t="shared" si="134"/>
        <v>6.5</v>
      </c>
      <c r="AE527" s="58">
        <f t="shared" si="127"/>
        <v>0</v>
      </c>
      <c r="AF527" s="58">
        <f t="shared" si="121"/>
        <v>0</v>
      </c>
      <c r="AG527" s="58">
        <f t="shared" si="122"/>
        <v>0</v>
      </c>
      <c r="AH527" s="58">
        <f t="shared" si="123"/>
        <v>0</v>
      </c>
      <c r="AI527" s="64">
        <f t="shared" si="124"/>
        <v>-383.17416161941</v>
      </c>
      <c r="AJ527" s="65"/>
      <c r="AL527" s="58">
        <f t="shared" si="128"/>
        <v>250</v>
      </c>
      <c r="AM527" s="58">
        <f t="shared" si="129"/>
        <v>114.0265</v>
      </c>
      <c r="AN527" s="58">
        <f t="shared" si="125"/>
        <v>0</v>
      </c>
      <c r="AO527" s="58">
        <f t="shared" si="120"/>
        <v>508.419265103401</v>
      </c>
      <c r="AP527" s="58">
        <f t="shared" si="130"/>
        <v>1008.65784513219</v>
      </c>
      <c r="AQ527" s="58">
        <f t="shared" si="131"/>
        <v>135.9735</v>
      </c>
      <c r="AR527" s="58">
        <f t="shared" si="132"/>
        <v>0</v>
      </c>
    </row>
    <row r="528" spans="1:44">
      <c r="A528" s="35" t="s">
        <v>804</v>
      </c>
      <c r="B528" s="93">
        <v>9.33</v>
      </c>
      <c r="C528" s="58">
        <v>641.025641025641</v>
      </c>
      <c r="D528" s="58">
        <v>498.478671328671</v>
      </c>
      <c r="E528" s="58">
        <v>388.500388500388</v>
      </c>
      <c r="F528" s="58">
        <v>534.136702767648</v>
      </c>
      <c r="G528" s="58">
        <v>391.589733070678</v>
      </c>
      <c r="H528" s="58">
        <v>141.1215</v>
      </c>
      <c r="I528" s="58">
        <v>141.1215</v>
      </c>
      <c r="J528" s="108">
        <v>2829.72197120965</v>
      </c>
      <c r="K528" s="109">
        <v>1.61011197941181</v>
      </c>
      <c r="L528" s="109">
        <v>7.28230812450309</v>
      </c>
      <c r="M528" s="109">
        <v>7.33452638130527</v>
      </c>
      <c r="N528" s="110">
        <v>0.346359217427256</v>
      </c>
      <c r="O528" s="10">
        <v>5.7</v>
      </c>
      <c r="P528" s="10">
        <v>6.7</v>
      </c>
      <c r="Q528" s="113">
        <v>1.449</v>
      </c>
      <c r="R528" s="110">
        <v>0.75398223686155</v>
      </c>
      <c r="S528" s="58">
        <v>195.303658502385</v>
      </c>
      <c r="T528" s="58">
        <v>729.873525104647</v>
      </c>
      <c r="U528" s="58">
        <v>121.298183604429</v>
      </c>
      <c r="V528" s="58">
        <v>3228.32314082879</v>
      </c>
      <c r="W528" s="58">
        <v>108.8785</v>
      </c>
      <c r="X528" s="10"/>
      <c r="Y528" s="109">
        <f t="shared" si="133"/>
        <v>-0.00229098661421112</v>
      </c>
      <c r="Z528" s="10"/>
      <c r="AA528" s="10"/>
      <c r="AB528" s="10"/>
      <c r="AC528" s="58">
        <f t="shared" si="126"/>
        <v>141.1215</v>
      </c>
      <c r="AD528" s="10">
        <f t="shared" si="134"/>
        <v>6.5</v>
      </c>
      <c r="AE528" s="58">
        <f t="shared" si="127"/>
        <v>0</v>
      </c>
      <c r="AF528" s="58">
        <f t="shared" si="121"/>
        <v>0</v>
      </c>
      <c r="AG528" s="58">
        <f t="shared" si="122"/>
        <v>0</v>
      </c>
      <c r="AH528" s="58">
        <f t="shared" si="123"/>
        <v>0</v>
      </c>
      <c r="AI528" s="64">
        <f t="shared" si="124"/>
        <v>-391.589733070678</v>
      </c>
      <c r="AJ528" s="65"/>
      <c r="AL528" s="58">
        <f t="shared" si="128"/>
        <v>250</v>
      </c>
      <c r="AM528" s="58">
        <f t="shared" si="129"/>
        <v>108.8785</v>
      </c>
      <c r="AN528" s="58">
        <f t="shared" si="125"/>
        <v>0</v>
      </c>
      <c r="AO528" s="58">
        <f t="shared" si="120"/>
        <v>522.208943777884</v>
      </c>
      <c r="AP528" s="58">
        <f t="shared" si="130"/>
        <v>1022.44752380667</v>
      </c>
      <c r="AQ528" s="58">
        <f t="shared" si="131"/>
        <v>141.1215</v>
      </c>
      <c r="AR528" s="58">
        <f t="shared" si="132"/>
        <v>0</v>
      </c>
    </row>
    <row r="529" spans="1:44">
      <c r="A529" s="35" t="s">
        <v>805</v>
      </c>
      <c r="B529" s="93">
        <v>10.03</v>
      </c>
      <c r="C529" s="58">
        <v>641.025641025641</v>
      </c>
      <c r="D529" s="58">
        <v>493.685742035742</v>
      </c>
      <c r="E529" s="58">
        <v>388.500388500388</v>
      </c>
      <c r="F529" s="58">
        <v>538.203740356628</v>
      </c>
      <c r="G529" s="58">
        <v>390.863841366729</v>
      </c>
      <c r="H529" s="58">
        <v>145.8665</v>
      </c>
      <c r="I529" s="58">
        <v>145.8665</v>
      </c>
      <c r="J529" s="108">
        <v>2870.33599815357</v>
      </c>
      <c r="K529" s="109">
        <v>1.49458579453323</v>
      </c>
      <c r="L529" s="109">
        <v>7.33043044344987</v>
      </c>
      <c r="M529" s="109">
        <v>7.3887456503425</v>
      </c>
      <c r="N529" s="110">
        <v>0.277581166618059</v>
      </c>
      <c r="O529" s="10">
        <v>8</v>
      </c>
      <c r="P529" s="10">
        <v>5.8</v>
      </c>
      <c r="Q529" s="113">
        <v>1.44</v>
      </c>
      <c r="R529" s="110">
        <v>0.750055246044563</v>
      </c>
      <c r="S529" s="58">
        <v>181.753531853877</v>
      </c>
      <c r="T529" s="58">
        <v>810.657693894798</v>
      </c>
      <c r="U529" s="58">
        <v>121.607961562783</v>
      </c>
      <c r="V529" s="58">
        <v>3214.13036074071</v>
      </c>
      <c r="W529" s="58">
        <v>104.1335</v>
      </c>
      <c r="X529" s="10"/>
      <c r="Y529" s="109">
        <f t="shared" si="133"/>
        <v>0.00409593785540086</v>
      </c>
      <c r="Z529" s="10"/>
      <c r="AA529" s="10"/>
      <c r="AB529" s="10"/>
      <c r="AC529" s="58">
        <f t="shared" si="126"/>
        <v>145.8665</v>
      </c>
      <c r="AD529" s="10">
        <f t="shared" si="134"/>
        <v>6.5</v>
      </c>
      <c r="AE529" s="58">
        <f t="shared" si="127"/>
        <v>0</v>
      </c>
      <c r="AF529" s="58">
        <f t="shared" si="121"/>
        <v>0</v>
      </c>
      <c r="AG529" s="58">
        <f t="shared" si="122"/>
        <v>0</v>
      </c>
      <c r="AH529" s="58">
        <f t="shared" si="123"/>
        <v>0</v>
      </c>
      <c r="AI529" s="64">
        <f t="shared" si="124"/>
        <v>-390.863841366729</v>
      </c>
      <c r="AJ529" s="65"/>
      <c r="AL529" s="58">
        <f t="shared" si="128"/>
        <v>250</v>
      </c>
      <c r="AM529" s="58">
        <f t="shared" si="129"/>
        <v>104.1335</v>
      </c>
      <c r="AN529" s="58">
        <f t="shared" si="125"/>
        <v>0</v>
      </c>
      <c r="AO529" s="58">
        <f t="shared" si="120"/>
        <v>535.217924058995</v>
      </c>
      <c r="AP529" s="58">
        <f t="shared" si="130"/>
        <v>1035.45650408778</v>
      </c>
      <c r="AQ529" s="58">
        <f t="shared" si="131"/>
        <v>145.8665</v>
      </c>
      <c r="AR529" s="58">
        <f t="shared" si="132"/>
        <v>0</v>
      </c>
    </row>
    <row r="530" spans="1:44">
      <c r="A530" s="35" t="s">
        <v>806</v>
      </c>
      <c r="B530" s="93">
        <v>11.56</v>
      </c>
      <c r="C530" s="58">
        <v>641.025641025641</v>
      </c>
      <c r="D530" s="58">
        <v>495.767055167055</v>
      </c>
      <c r="E530" s="58">
        <v>388.500388500388</v>
      </c>
      <c r="F530" s="58">
        <v>535.41474330091</v>
      </c>
      <c r="G530" s="58">
        <v>390.156157442324</v>
      </c>
      <c r="H530" s="58">
        <v>143.806</v>
      </c>
      <c r="I530" s="58">
        <v>143.806</v>
      </c>
      <c r="J530" s="108">
        <v>2910.83556665804</v>
      </c>
      <c r="K530" s="109">
        <v>1.30343448415739</v>
      </c>
      <c r="L530" s="109">
        <v>7.3793376731897</v>
      </c>
      <c r="M530" s="109">
        <v>7.44268037267658</v>
      </c>
      <c r="N530" s="110">
        <v>0.179470909701323</v>
      </c>
      <c r="O530" s="10">
        <v>11.8</v>
      </c>
      <c r="P530" s="10">
        <v>4.4</v>
      </c>
      <c r="Q530" s="113">
        <v>1.431</v>
      </c>
      <c r="R530" s="110">
        <v>0.746128255227576</v>
      </c>
      <c r="S530" s="58">
        <v>158.914835565985</v>
      </c>
      <c r="T530" s="58">
        <v>914.065608419996</v>
      </c>
      <c r="U530" s="58">
        <v>121.920079219567</v>
      </c>
      <c r="V530" s="58">
        <v>3200.09763723732</v>
      </c>
      <c r="W530" s="58">
        <v>106.194</v>
      </c>
      <c r="X530" s="10"/>
      <c r="Y530" s="109">
        <f t="shared" si="133"/>
        <v>0.00940797715279285</v>
      </c>
      <c r="Z530" s="10"/>
      <c r="AA530" s="10"/>
      <c r="AB530" s="10"/>
      <c r="AC530" s="58">
        <f t="shared" si="126"/>
        <v>143.806</v>
      </c>
      <c r="AD530" s="10">
        <f t="shared" si="134"/>
        <v>6.5</v>
      </c>
      <c r="AE530" s="58">
        <f t="shared" si="127"/>
        <v>0</v>
      </c>
      <c r="AF530" s="58">
        <f t="shared" si="121"/>
        <v>0</v>
      </c>
      <c r="AG530" s="58">
        <f t="shared" si="122"/>
        <v>0</v>
      </c>
      <c r="AH530" s="58">
        <f t="shared" si="123"/>
        <v>0</v>
      </c>
      <c r="AI530" s="64">
        <f t="shared" si="124"/>
        <v>-390.156157442324</v>
      </c>
      <c r="AJ530" s="65"/>
      <c r="AL530" s="58">
        <f t="shared" si="128"/>
        <v>250</v>
      </c>
      <c r="AM530" s="58">
        <f t="shared" si="129"/>
        <v>106.194</v>
      </c>
      <c r="AN530" s="58">
        <f t="shared" si="125"/>
        <v>0</v>
      </c>
      <c r="AO530" s="58">
        <f t="shared" si="120"/>
        <v>548.4709344387</v>
      </c>
      <c r="AP530" s="58">
        <f t="shared" si="130"/>
        <v>1048.70951446749</v>
      </c>
      <c r="AQ530" s="58">
        <f t="shared" si="131"/>
        <v>143.806</v>
      </c>
      <c r="AR530" s="58">
        <f t="shared" si="132"/>
        <v>0</v>
      </c>
    </row>
    <row r="531" spans="1:44">
      <c r="A531" s="35" t="s">
        <v>807</v>
      </c>
      <c r="B531" s="93">
        <v>11.73</v>
      </c>
      <c r="C531" s="58">
        <v>641.025641025641</v>
      </c>
      <c r="D531" s="58">
        <v>502.700388500388</v>
      </c>
      <c r="E531" s="58">
        <v>388.500388500388</v>
      </c>
      <c r="F531" s="58">
        <v>522.810289149145</v>
      </c>
      <c r="G531" s="58">
        <v>384.485036623892</v>
      </c>
      <c r="H531" s="58">
        <v>136.942</v>
      </c>
      <c r="I531" s="58">
        <v>136.942</v>
      </c>
      <c r="J531" s="108">
        <v>2950.68274406396</v>
      </c>
      <c r="K531" s="109">
        <v>1.25756727772548</v>
      </c>
      <c r="L531" s="109">
        <v>7.45134101650767</v>
      </c>
      <c r="M531" s="109">
        <v>7.49561972936311</v>
      </c>
      <c r="N531" s="110">
        <v>0.167397706638968</v>
      </c>
      <c r="O531" s="10">
        <v>12.4</v>
      </c>
      <c r="P531" s="10">
        <v>4.2</v>
      </c>
      <c r="Q531" s="113">
        <v>1.4085</v>
      </c>
      <c r="R531" s="110">
        <v>0.734347282776614</v>
      </c>
      <c r="S531" s="58">
        <v>153.922190330958</v>
      </c>
      <c r="T531" s="58">
        <v>898.669985320706</v>
      </c>
      <c r="U531" s="58">
        <v>122.396783899588</v>
      </c>
      <c r="V531" s="58">
        <v>3141.30015817506</v>
      </c>
      <c r="W531" s="58">
        <v>113.058</v>
      </c>
      <c r="X531" s="10"/>
      <c r="Y531" s="109">
        <f t="shared" si="133"/>
        <v>-0.00866064383108611</v>
      </c>
      <c r="Z531" s="10"/>
      <c r="AA531" s="10"/>
      <c r="AB531" s="10"/>
      <c r="AC531" s="58">
        <f t="shared" si="126"/>
        <v>136.942</v>
      </c>
      <c r="AD531" s="10">
        <f t="shared" si="134"/>
        <v>6.5</v>
      </c>
      <c r="AE531" s="58">
        <f t="shared" si="127"/>
        <v>0</v>
      </c>
      <c r="AF531" s="58">
        <f t="shared" si="121"/>
        <v>0</v>
      </c>
      <c r="AG531" s="58">
        <f t="shared" si="122"/>
        <v>0</v>
      </c>
      <c r="AH531" s="58">
        <f t="shared" si="123"/>
        <v>0</v>
      </c>
      <c r="AI531" s="64">
        <f t="shared" si="124"/>
        <v>-384.485036623892</v>
      </c>
      <c r="AJ531" s="65"/>
      <c r="AL531" s="58">
        <f t="shared" si="128"/>
        <v>250</v>
      </c>
      <c r="AM531" s="58">
        <f t="shared" si="129"/>
        <v>113.058</v>
      </c>
      <c r="AN531" s="58">
        <f t="shared" si="125"/>
        <v>0</v>
      </c>
      <c r="AO531" s="58">
        <f t="shared" si="120"/>
        <v>562.687279766506</v>
      </c>
      <c r="AP531" s="58">
        <f t="shared" si="130"/>
        <v>1062.92585979529</v>
      </c>
      <c r="AQ531" s="58">
        <f t="shared" si="131"/>
        <v>136.942</v>
      </c>
      <c r="AR531" s="58">
        <f t="shared" si="132"/>
        <v>0</v>
      </c>
    </row>
    <row r="532" spans="1:44">
      <c r="A532" s="35" t="s">
        <v>808</v>
      </c>
      <c r="B532" s="93">
        <v>11.41</v>
      </c>
      <c r="C532" s="58">
        <v>641.025641025641</v>
      </c>
      <c r="D532" s="58">
        <v>506.91554001554</v>
      </c>
      <c r="E532" s="58">
        <v>388.500388500388</v>
      </c>
      <c r="F532" s="58">
        <v>517.919345127958</v>
      </c>
      <c r="G532" s="58">
        <v>383.809244117857</v>
      </c>
      <c r="H532" s="58">
        <v>132.769</v>
      </c>
      <c r="I532" s="58">
        <v>132.769</v>
      </c>
      <c r="J532" s="108">
        <v>2990.41897919411</v>
      </c>
      <c r="K532" s="109">
        <v>1.27822483391613</v>
      </c>
      <c r="L532" s="109">
        <v>7.50201310968525</v>
      </c>
      <c r="M532" s="109">
        <v>7.54828845525522</v>
      </c>
      <c r="N532" s="110">
        <v>0.179470909701323</v>
      </c>
      <c r="O532" s="10">
        <v>11.8</v>
      </c>
      <c r="P532" s="10">
        <v>4.4</v>
      </c>
      <c r="Q532" s="113">
        <v>1.3995</v>
      </c>
      <c r="R532" s="110">
        <v>0.730420291959627</v>
      </c>
      <c r="S532" s="58">
        <v>156.852791851894</v>
      </c>
      <c r="T532" s="58">
        <v>855.006145741626</v>
      </c>
      <c r="U532" s="58">
        <v>122.711425791454</v>
      </c>
      <c r="V532" s="58">
        <v>3127.73844523763</v>
      </c>
      <c r="W532" s="58">
        <v>117.231</v>
      </c>
      <c r="X532" s="10"/>
      <c r="Y532" s="109">
        <f t="shared" si="133"/>
        <v>-0.00639338032214543</v>
      </c>
      <c r="Z532" s="10"/>
      <c r="AA532" s="10"/>
      <c r="AB532" s="10"/>
      <c r="AC532" s="58">
        <f t="shared" si="126"/>
        <v>132.769</v>
      </c>
      <c r="AD532" s="10">
        <f t="shared" si="134"/>
        <v>6.5</v>
      </c>
      <c r="AE532" s="58">
        <f t="shared" si="127"/>
        <v>0</v>
      </c>
      <c r="AF532" s="58">
        <f t="shared" si="121"/>
        <v>0</v>
      </c>
      <c r="AG532" s="58">
        <f t="shared" si="122"/>
        <v>0</v>
      </c>
      <c r="AH532" s="58">
        <f t="shared" si="123"/>
        <v>0</v>
      </c>
      <c r="AI532" s="64">
        <f t="shared" si="124"/>
        <v>-383.809244117857</v>
      </c>
      <c r="AJ532" s="65"/>
      <c r="AL532" s="58">
        <f t="shared" si="128"/>
        <v>250</v>
      </c>
      <c r="AM532" s="58">
        <f t="shared" si="129"/>
        <v>117.231</v>
      </c>
      <c r="AN532" s="58">
        <f t="shared" si="125"/>
        <v>0</v>
      </c>
      <c r="AO532" s="58">
        <f t="shared" si="120"/>
        <v>577.458493367674</v>
      </c>
      <c r="AP532" s="58">
        <f t="shared" si="130"/>
        <v>1077.69707339646</v>
      </c>
      <c r="AQ532" s="58">
        <f t="shared" si="131"/>
        <v>132.769</v>
      </c>
      <c r="AR532" s="58">
        <f t="shared" si="132"/>
        <v>0</v>
      </c>
    </row>
    <row r="533" spans="1:44">
      <c r="A533" s="35" t="s">
        <v>809</v>
      </c>
      <c r="B533" s="93">
        <v>10.96</v>
      </c>
      <c r="C533" s="58">
        <v>641.025641025641</v>
      </c>
      <c r="D533" s="58">
        <v>509.528671328671</v>
      </c>
      <c r="E533" s="58">
        <v>388.500388500388</v>
      </c>
      <c r="F533" s="58">
        <v>514.648952620515</v>
      </c>
      <c r="G533" s="58">
        <v>383.151982923545</v>
      </c>
      <c r="H533" s="58">
        <v>130.182</v>
      </c>
      <c r="I533" s="58">
        <v>130.182</v>
      </c>
      <c r="J533" s="108">
        <v>3030.04606525607</v>
      </c>
      <c r="K533" s="109">
        <v>1.30814621465463</v>
      </c>
      <c r="L533" s="109">
        <v>7.55355154328937</v>
      </c>
      <c r="M533" s="109">
        <v>7.60069164914162</v>
      </c>
      <c r="N533" s="110">
        <v>0.202002440469797</v>
      </c>
      <c r="O533" s="10">
        <v>10.8</v>
      </c>
      <c r="P533" s="10">
        <v>4.7</v>
      </c>
      <c r="Q533" s="113">
        <v>1.3905</v>
      </c>
      <c r="R533" s="110">
        <v>0.72649330114264</v>
      </c>
      <c r="S533" s="58">
        <v>160.939387576184</v>
      </c>
      <c r="T533" s="58">
        <v>817.058966592145</v>
      </c>
      <c r="U533" s="58">
        <v>123.02859250231</v>
      </c>
      <c r="V533" s="58">
        <v>3114.33281589685</v>
      </c>
      <c r="W533" s="58">
        <v>119.818</v>
      </c>
      <c r="X533" s="10"/>
      <c r="Y533" s="109">
        <f t="shared" si="133"/>
        <v>-0.0052630880341491</v>
      </c>
      <c r="Z533" s="10"/>
      <c r="AA533" s="10"/>
      <c r="AB533" s="10"/>
      <c r="AC533" s="58">
        <f t="shared" si="126"/>
        <v>130.182</v>
      </c>
      <c r="AD533" s="10">
        <f t="shared" si="134"/>
        <v>6.5</v>
      </c>
      <c r="AE533" s="58">
        <f t="shared" si="127"/>
        <v>0</v>
      </c>
      <c r="AF533" s="58">
        <f t="shared" si="121"/>
        <v>0</v>
      </c>
      <c r="AG533" s="58">
        <f t="shared" si="122"/>
        <v>0</v>
      </c>
      <c r="AH533" s="58">
        <f t="shared" si="123"/>
        <v>0</v>
      </c>
      <c r="AI533" s="64">
        <f t="shared" si="124"/>
        <v>-383.151982923545</v>
      </c>
      <c r="AJ533" s="65"/>
      <c r="AL533" s="58">
        <f t="shared" si="128"/>
        <v>250</v>
      </c>
      <c r="AM533" s="58">
        <f t="shared" si="129"/>
        <v>119.818</v>
      </c>
      <c r="AN533" s="58">
        <f t="shared" si="125"/>
        <v>0</v>
      </c>
      <c r="AO533" s="58">
        <f t="shared" si="120"/>
        <v>592.543900900835</v>
      </c>
      <c r="AP533" s="58">
        <f t="shared" si="130"/>
        <v>1092.78248092962</v>
      </c>
      <c r="AQ533" s="58">
        <f t="shared" si="131"/>
        <v>130.182</v>
      </c>
      <c r="AR533" s="58">
        <f t="shared" si="132"/>
        <v>0</v>
      </c>
    </row>
    <row r="534" spans="1:44">
      <c r="A534" s="35" t="s">
        <v>810</v>
      </c>
      <c r="B534" s="93">
        <v>9.82</v>
      </c>
      <c r="C534" s="58">
        <v>641.025641025641</v>
      </c>
      <c r="D534" s="58">
        <v>510.697358197358</v>
      </c>
      <c r="E534" s="58">
        <v>388.500388500388</v>
      </c>
      <c r="F534" s="58">
        <v>512.841857172484</v>
      </c>
      <c r="G534" s="58">
        <v>382.513574344201</v>
      </c>
      <c r="H534" s="58">
        <v>129.025</v>
      </c>
      <c r="I534" s="58">
        <v>129.025</v>
      </c>
      <c r="J534" s="108">
        <v>3069.5658319913</v>
      </c>
      <c r="K534" s="109">
        <v>1.44264682333598</v>
      </c>
      <c r="L534" s="109">
        <v>7.60598368856006</v>
      </c>
      <c r="M534" s="109">
        <v>7.6528343648429</v>
      </c>
      <c r="N534" s="110">
        <v>0.283439492514667</v>
      </c>
      <c r="O534" s="10">
        <v>7.8</v>
      </c>
      <c r="P534" s="10">
        <v>5.8</v>
      </c>
      <c r="Q534" s="113">
        <v>1.3815</v>
      </c>
      <c r="R534" s="110">
        <v>0.722566310325652</v>
      </c>
      <c r="S534" s="58">
        <v>177.948123908781</v>
      </c>
      <c r="T534" s="58">
        <v>732.394812406626</v>
      </c>
      <c r="U534" s="58">
        <v>123.348362905131</v>
      </c>
      <c r="V534" s="58">
        <v>3101.08351124528</v>
      </c>
      <c r="W534" s="58">
        <v>120.975</v>
      </c>
      <c r="X534" s="10"/>
      <c r="Y534" s="109">
        <f t="shared" si="133"/>
        <v>-0.00529203941844791</v>
      </c>
      <c r="Z534" s="10"/>
      <c r="AA534" s="10"/>
      <c r="AB534" s="10"/>
      <c r="AC534" s="58">
        <f t="shared" si="126"/>
        <v>129.025</v>
      </c>
      <c r="AD534" s="10">
        <f t="shared" si="134"/>
        <v>6.5</v>
      </c>
      <c r="AE534" s="58">
        <f t="shared" si="127"/>
        <v>0</v>
      </c>
      <c r="AF534" s="58">
        <f t="shared" si="121"/>
        <v>0</v>
      </c>
      <c r="AG534" s="58">
        <f t="shared" si="122"/>
        <v>0</v>
      </c>
      <c r="AH534" s="58">
        <f t="shared" si="123"/>
        <v>0</v>
      </c>
      <c r="AI534" s="64">
        <f t="shared" si="124"/>
        <v>-382.513574344201</v>
      </c>
      <c r="AJ534" s="65"/>
      <c r="AL534" s="58">
        <f t="shared" si="128"/>
        <v>250</v>
      </c>
      <c r="AM534" s="58">
        <f t="shared" si="129"/>
        <v>120.975</v>
      </c>
      <c r="AN534" s="58">
        <f t="shared" si="125"/>
        <v>0</v>
      </c>
      <c r="AO534" s="58">
        <f t="shared" si="120"/>
        <v>607.727431396331</v>
      </c>
      <c r="AP534" s="58">
        <f t="shared" si="130"/>
        <v>1107.96601142512</v>
      </c>
      <c r="AQ534" s="58">
        <f t="shared" si="131"/>
        <v>129.025</v>
      </c>
      <c r="AR534" s="58">
        <f t="shared" si="132"/>
        <v>0</v>
      </c>
    </row>
    <row r="535" spans="1:44">
      <c r="A535" s="35" t="s">
        <v>811</v>
      </c>
      <c r="B535" s="93">
        <v>9.25</v>
      </c>
      <c r="C535" s="58">
        <v>641.025641025641</v>
      </c>
      <c r="D535" s="58">
        <v>507.06655011655</v>
      </c>
      <c r="E535" s="58">
        <v>388.500388500388</v>
      </c>
      <c r="F535" s="58">
        <v>515.853453730069</v>
      </c>
      <c r="G535" s="58">
        <v>381.894362820978</v>
      </c>
      <c r="H535" s="58">
        <v>132.6195</v>
      </c>
      <c r="I535" s="58">
        <v>132.6195</v>
      </c>
      <c r="J535" s="108">
        <v>3108.98014805656</v>
      </c>
      <c r="K535" s="109">
        <v>1.56568081069058</v>
      </c>
      <c r="L535" s="109">
        <v>7.65933810816219</v>
      </c>
      <c r="M535" s="109">
        <v>7.70472161734878</v>
      </c>
      <c r="N535" s="110">
        <v>0.343324870713118</v>
      </c>
      <c r="O535" s="10">
        <v>5.8</v>
      </c>
      <c r="P535" s="10">
        <v>6.7</v>
      </c>
      <c r="Q535" s="113">
        <v>1.3725</v>
      </c>
      <c r="R535" s="110">
        <v>0.718639319508665</v>
      </c>
      <c r="S535" s="58">
        <v>193.62902906185</v>
      </c>
      <c r="T535" s="58">
        <v>691.833717072977</v>
      </c>
      <c r="U535" s="58">
        <v>123.670819581959</v>
      </c>
      <c r="V535" s="58">
        <v>3087.99087862347</v>
      </c>
      <c r="W535" s="58">
        <v>117.3805</v>
      </c>
      <c r="X535" s="10"/>
      <c r="Y535" s="109">
        <f t="shared" si="133"/>
        <v>-0.00650374331928294</v>
      </c>
      <c r="Z535" s="10"/>
      <c r="AA535" s="10"/>
      <c r="AB535" s="10"/>
      <c r="AC535" s="58">
        <f t="shared" si="126"/>
        <v>132.6195</v>
      </c>
      <c r="AD535" s="10">
        <f t="shared" si="134"/>
        <v>6.5</v>
      </c>
      <c r="AE535" s="58">
        <f t="shared" si="127"/>
        <v>0</v>
      </c>
      <c r="AF535" s="58">
        <f t="shared" si="121"/>
        <v>0</v>
      </c>
      <c r="AG535" s="58">
        <f t="shared" si="122"/>
        <v>0</v>
      </c>
      <c r="AH535" s="58">
        <f t="shared" si="123"/>
        <v>0</v>
      </c>
      <c r="AI535" s="64">
        <f t="shared" si="124"/>
        <v>-381.894362820978</v>
      </c>
      <c r="AJ535" s="65"/>
      <c r="AL535" s="58">
        <f t="shared" si="128"/>
        <v>250</v>
      </c>
      <c r="AM535" s="58">
        <f t="shared" si="129"/>
        <v>117.3805</v>
      </c>
      <c r="AN535" s="58">
        <f t="shared" si="125"/>
        <v>0</v>
      </c>
      <c r="AO535" s="58">
        <f t="shared" si="120"/>
        <v>622.295869239349</v>
      </c>
      <c r="AP535" s="58">
        <f t="shared" si="130"/>
        <v>1122.53444926814</v>
      </c>
      <c r="AQ535" s="58">
        <f t="shared" si="131"/>
        <v>132.6195</v>
      </c>
      <c r="AR535" s="58">
        <f t="shared" si="132"/>
        <v>0</v>
      </c>
    </row>
    <row r="536" spans="1:44">
      <c r="A536" s="35" t="s">
        <v>812</v>
      </c>
      <c r="B536" s="93">
        <v>8.57</v>
      </c>
      <c r="C536" s="58">
        <v>614.344141057215</v>
      </c>
      <c r="D536" s="58">
        <v>471.541110754185</v>
      </c>
      <c r="E536" s="58">
        <v>388.500388500388</v>
      </c>
      <c r="F536" s="58">
        <v>538.570210164282</v>
      </c>
      <c r="G536" s="58">
        <v>395.767179861252</v>
      </c>
      <c r="H536" s="58">
        <v>141.375</v>
      </c>
      <c r="I536" s="58">
        <v>141.375</v>
      </c>
      <c r="J536" s="108">
        <v>3149.85877366197</v>
      </c>
      <c r="K536" s="109">
        <v>1.81592123932419</v>
      </c>
      <c r="L536" s="109">
        <v>7.69640628977323</v>
      </c>
      <c r="M536" s="109">
        <v>7.75841549935302</v>
      </c>
      <c r="N536" s="110">
        <v>0.452168922647682</v>
      </c>
      <c r="O536" s="10">
        <v>2.2</v>
      </c>
      <c r="P536" s="10">
        <v>8.4</v>
      </c>
      <c r="Q536" s="113">
        <v>1.395</v>
      </c>
      <c r="R536" s="110">
        <v>0.734347282776614</v>
      </c>
      <c r="S536" s="58">
        <v>224.912731651544</v>
      </c>
      <c r="T536" s="58">
        <v>634.926396804758</v>
      </c>
      <c r="U536" s="58">
        <v>123.855994842181</v>
      </c>
      <c r="V536" s="58">
        <v>3195.3817040955</v>
      </c>
      <c r="W536" s="58">
        <v>108.625</v>
      </c>
      <c r="X536" s="10"/>
      <c r="Y536" s="109">
        <f t="shared" si="133"/>
        <v>0.00831532757554854</v>
      </c>
      <c r="Z536" s="10"/>
      <c r="AA536" s="10"/>
      <c r="AB536" s="10"/>
      <c r="AC536" s="58">
        <f t="shared" si="126"/>
        <v>141.375</v>
      </c>
      <c r="AD536" s="10">
        <f t="shared" si="134"/>
        <v>6.5</v>
      </c>
      <c r="AE536" s="58">
        <f t="shared" si="127"/>
        <v>0</v>
      </c>
      <c r="AF536" s="58">
        <f t="shared" si="121"/>
        <v>0</v>
      </c>
      <c r="AG536" s="58">
        <f t="shared" si="122"/>
        <v>0</v>
      </c>
      <c r="AH536" s="58">
        <f t="shared" si="123"/>
        <v>0</v>
      </c>
      <c r="AI536" s="64">
        <f t="shared" si="124"/>
        <v>-395.767179861252</v>
      </c>
      <c r="AJ536" s="65"/>
      <c r="AL536" s="58">
        <f t="shared" si="128"/>
        <v>250</v>
      </c>
      <c r="AM536" s="58">
        <f t="shared" si="129"/>
        <v>108.625</v>
      </c>
      <c r="AN536" s="58">
        <f t="shared" si="125"/>
        <v>0</v>
      </c>
      <c r="AO536" s="58">
        <f t="shared" si="120"/>
        <v>635.478139893153</v>
      </c>
      <c r="AP536" s="58">
        <f t="shared" si="130"/>
        <v>1135.71671992194</v>
      </c>
      <c r="AQ536" s="58">
        <f t="shared" si="131"/>
        <v>141.375</v>
      </c>
      <c r="AR536" s="58">
        <f t="shared" si="132"/>
        <v>0</v>
      </c>
    </row>
    <row r="537" spans="1:44">
      <c r="A537" s="35" t="s">
        <v>813</v>
      </c>
      <c r="B537" s="93">
        <v>7.88</v>
      </c>
      <c r="C537" s="58">
        <v>471.452405937212</v>
      </c>
      <c r="D537" s="58">
        <v>322.78624432105</v>
      </c>
      <c r="E537" s="58">
        <v>322.78624432105</v>
      </c>
      <c r="F537" s="58">
        <v>471.452405937212</v>
      </c>
      <c r="G537" s="58">
        <v>322.78624432105</v>
      </c>
      <c r="H537" s="58">
        <v>147.1795</v>
      </c>
      <c r="I537" s="58">
        <v>147.1795</v>
      </c>
      <c r="J537" s="108">
        <v>3182.79079070255</v>
      </c>
      <c r="K537" s="109">
        <v>1.74208337335355</v>
      </c>
      <c r="L537" s="109">
        <v>7.75886230667385</v>
      </c>
      <c r="M537" s="109">
        <v>7.80158302209842</v>
      </c>
      <c r="N537" s="110">
        <v>0.5173235204864</v>
      </c>
      <c r="O537" s="10">
        <v>0</v>
      </c>
      <c r="P537" s="10">
        <v>8.8</v>
      </c>
      <c r="Q537" s="113">
        <v>1.26</v>
      </c>
      <c r="R537" s="110">
        <v>0.651880475619882</v>
      </c>
      <c r="S537" s="58">
        <v>216.652059560547</v>
      </c>
      <c r="T537" s="58">
        <v>686.197776830339</v>
      </c>
      <c r="U537" s="58">
        <v>124.363772064185</v>
      </c>
      <c r="V537" s="58">
        <v>2712.82130779805</v>
      </c>
      <c r="W537" s="58">
        <v>102.8205</v>
      </c>
      <c r="X537" s="10"/>
      <c r="Y537" s="109">
        <f t="shared" si="133"/>
        <v>-0.000446807320834353</v>
      </c>
      <c r="Z537" s="10"/>
      <c r="AA537" s="10"/>
      <c r="AB537" s="10"/>
      <c r="AC537" s="58">
        <f t="shared" si="126"/>
        <v>147.1795</v>
      </c>
      <c r="AD537" s="10">
        <f t="shared" si="134"/>
        <v>6.5</v>
      </c>
      <c r="AE537" s="58">
        <f t="shared" si="127"/>
        <v>0</v>
      </c>
      <c r="AF537" s="58">
        <f t="shared" si="121"/>
        <v>0</v>
      </c>
      <c r="AG537" s="58">
        <f t="shared" si="122"/>
        <v>0</v>
      </c>
      <c r="AH537" s="58">
        <f t="shared" si="123"/>
        <v>0</v>
      </c>
      <c r="AI537" s="64">
        <f t="shared" si="124"/>
        <v>-322.78624432105</v>
      </c>
      <c r="AJ537" s="65"/>
      <c r="AL537" s="58">
        <f t="shared" si="128"/>
        <v>250</v>
      </c>
      <c r="AM537" s="58">
        <f t="shared" si="129"/>
        <v>102.8205</v>
      </c>
      <c r="AN537" s="58">
        <f t="shared" si="125"/>
        <v>0</v>
      </c>
      <c r="AO537" s="58">
        <f t="shared" si="120"/>
        <v>647.723824193687</v>
      </c>
      <c r="AP537" s="58">
        <f t="shared" si="130"/>
        <v>1147.96240422248</v>
      </c>
      <c r="AQ537" s="58">
        <f t="shared" si="131"/>
        <v>147.1795</v>
      </c>
      <c r="AR537" s="58">
        <f t="shared" si="132"/>
        <v>0</v>
      </c>
    </row>
    <row r="538" spans="1:44">
      <c r="A538" s="35" t="s">
        <v>814</v>
      </c>
      <c r="B538" s="93">
        <v>8.15</v>
      </c>
      <c r="C538" s="58">
        <v>524.521718956348</v>
      </c>
      <c r="D538" s="58">
        <v>371.154547239176</v>
      </c>
      <c r="E538" s="58">
        <v>355.851484705395</v>
      </c>
      <c r="F538" s="58">
        <v>509.528815424298</v>
      </c>
      <c r="G538" s="58">
        <v>356.161643707126</v>
      </c>
      <c r="H538" s="58">
        <v>151.8335</v>
      </c>
      <c r="I538" s="58">
        <v>151.8335</v>
      </c>
      <c r="J538" s="108">
        <v>3219.30573488786</v>
      </c>
      <c r="K538" s="109">
        <v>1.79810649606063</v>
      </c>
      <c r="L538" s="109">
        <v>7.81167787294173</v>
      </c>
      <c r="M538" s="109">
        <v>7.84935584488064</v>
      </c>
      <c r="N538" s="110">
        <v>0.502322770714833</v>
      </c>
      <c r="O538" s="10">
        <v>0.5</v>
      </c>
      <c r="P538" s="10">
        <v>8.8</v>
      </c>
      <c r="Q538" s="113">
        <v>1.296</v>
      </c>
      <c r="R538" s="110">
        <v>0.675442420521805</v>
      </c>
      <c r="S538" s="58">
        <v>224.075416931277</v>
      </c>
      <c r="T538" s="58">
        <v>684.444433117842</v>
      </c>
      <c r="U538" s="58">
        <v>124.617433629315</v>
      </c>
      <c r="V538" s="58">
        <v>2858.04027040516</v>
      </c>
      <c r="W538" s="58">
        <v>98.1665</v>
      </c>
      <c r="X538" s="10"/>
      <c r="Y538" s="109">
        <f t="shared" si="133"/>
        <v>-0.010094850843311</v>
      </c>
      <c r="Z538" s="10"/>
      <c r="AA538" s="10"/>
      <c r="AB538" s="10"/>
      <c r="AC538" s="58">
        <f t="shared" si="126"/>
        <v>151.8335</v>
      </c>
      <c r="AD538" s="10">
        <f t="shared" si="134"/>
        <v>6.5</v>
      </c>
      <c r="AE538" s="58">
        <f t="shared" si="127"/>
        <v>0</v>
      </c>
      <c r="AF538" s="58">
        <f t="shared" si="121"/>
        <v>0</v>
      </c>
      <c r="AG538" s="58">
        <f t="shared" si="122"/>
        <v>0</v>
      </c>
      <c r="AH538" s="58">
        <f t="shared" si="123"/>
        <v>0</v>
      </c>
      <c r="AI538" s="64">
        <f t="shared" si="124"/>
        <v>-356.161643707126</v>
      </c>
      <c r="AJ538" s="65"/>
      <c r="AL538" s="58">
        <f t="shared" si="128"/>
        <v>250</v>
      </c>
      <c r="AM538" s="58">
        <f t="shared" si="129"/>
        <v>98.1665</v>
      </c>
      <c r="AN538" s="58">
        <f t="shared" si="125"/>
        <v>0</v>
      </c>
      <c r="AO538" s="58">
        <f t="shared" si="120"/>
        <v>659.210180072719</v>
      </c>
      <c r="AP538" s="58">
        <f t="shared" si="130"/>
        <v>1159.44876010151</v>
      </c>
      <c r="AQ538" s="58">
        <f t="shared" si="131"/>
        <v>151.8335</v>
      </c>
      <c r="AR538" s="58">
        <f t="shared" si="132"/>
        <v>0</v>
      </c>
    </row>
    <row r="539" spans="1:44">
      <c r="A539" s="35" t="s">
        <v>815</v>
      </c>
      <c r="B539" s="93">
        <v>8.64</v>
      </c>
      <c r="C539" s="58">
        <v>630.201606167684</v>
      </c>
      <c r="D539" s="58">
        <v>474.260697076775</v>
      </c>
      <c r="E539" s="58">
        <v>271.670588449112</v>
      </c>
      <c r="F539" s="58">
        <v>441.975014879243</v>
      </c>
      <c r="G539" s="58">
        <v>286.034105788334</v>
      </c>
      <c r="H539" s="58">
        <v>154.3815</v>
      </c>
      <c r="I539" s="58">
        <v>154.3815</v>
      </c>
      <c r="J539" s="108">
        <v>3248.18697332438</v>
      </c>
      <c r="K539" s="109">
        <v>1.49079384017381</v>
      </c>
      <c r="L539" s="109">
        <v>7.84879417751443</v>
      </c>
      <c r="M539" s="109">
        <v>7.88707421105956</v>
      </c>
      <c r="N539" s="110">
        <v>0.361480436117989</v>
      </c>
      <c r="O539" s="10">
        <v>5.2</v>
      </c>
      <c r="P539" s="10">
        <v>6.9</v>
      </c>
      <c r="Q539" s="113">
        <v>1.116</v>
      </c>
      <c r="R539" s="110">
        <v>0.56941366846315</v>
      </c>
      <c r="S539" s="58">
        <v>186.258784938302</v>
      </c>
      <c r="T539" s="58">
        <v>837.227136119055</v>
      </c>
      <c r="U539" s="58">
        <v>124.939330924916</v>
      </c>
      <c r="V539" s="58">
        <v>2289.38400478734</v>
      </c>
      <c r="W539" s="58">
        <v>95.6185</v>
      </c>
      <c r="X539" s="10"/>
      <c r="Y539" s="109">
        <f t="shared" si="133"/>
        <v>0.000561667366209662</v>
      </c>
      <c r="Z539" s="10"/>
      <c r="AA539" s="10"/>
      <c r="AB539" s="10"/>
      <c r="AC539" s="58">
        <f t="shared" si="126"/>
        <v>154.3815</v>
      </c>
      <c r="AD539" s="10">
        <f t="shared" si="134"/>
        <v>6.5</v>
      </c>
      <c r="AE539" s="58">
        <f t="shared" si="127"/>
        <v>0</v>
      </c>
      <c r="AF539" s="58">
        <f t="shared" si="121"/>
        <v>0</v>
      </c>
      <c r="AG539" s="58">
        <f t="shared" si="122"/>
        <v>0</v>
      </c>
      <c r="AH539" s="58">
        <f t="shared" si="123"/>
        <v>0</v>
      </c>
      <c r="AI539" s="64">
        <f t="shared" si="124"/>
        <v>-286.034105788334</v>
      </c>
      <c r="AJ539" s="65"/>
      <c r="AL539" s="58">
        <f t="shared" si="128"/>
        <v>250</v>
      </c>
      <c r="AM539" s="58">
        <f t="shared" si="129"/>
        <v>95.6185</v>
      </c>
      <c r="AN539" s="58">
        <f t="shared" si="125"/>
        <v>0</v>
      </c>
      <c r="AO539" s="58">
        <f t="shared" si="120"/>
        <v>670.256904172355</v>
      </c>
      <c r="AP539" s="58">
        <f t="shared" si="130"/>
        <v>1170.49548420114</v>
      </c>
      <c r="AQ539" s="58">
        <f t="shared" si="131"/>
        <v>154.3815</v>
      </c>
      <c r="AR539" s="58">
        <f t="shared" si="132"/>
        <v>0</v>
      </c>
    </row>
    <row r="540" spans="1:44">
      <c r="A540" s="35" t="s">
        <v>816</v>
      </c>
      <c r="B540" s="93">
        <v>8.73</v>
      </c>
      <c r="C540" s="58">
        <v>641.025641025641</v>
      </c>
      <c r="D540" s="58">
        <v>479.858469308469</v>
      </c>
      <c r="E540" s="58">
        <v>205.088733484723</v>
      </c>
      <c r="F540" s="58">
        <v>364.02889638768</v>
      </c>
      <c r="G540" s="58">
        <v>202.861724670508</v>
      </c>
      <c r="H540" s="58">
        <v>159.5555</v>
      </c>
      <c r="I540" s="58">
        <v>159.5555</v>
      </c>
      <c r="J540" s="108">
        <v>3268.02876918785</v>
      </c>
      <c r="K540" s="109">
        <v>1.28464661641903</v>
      </c>
      <c r="L540" s="109">
        <v>7.8914970329611</v>
      </c>
      <c r="M540" s="109">
        <v>7.91295314873521</v>
      </c>
      <c r="N540" s="110">
        <v>0.289348043256706</v>
      </c>
      <c r="O540" s="10">
        <v>7.6</v>
      </c>
      <c r="P540" s="10">
        <v>5.9</v>
      </c>
      <c r="Q540" s="113">
        <v>0.8505</v>
      </c>
      <c r="R540" s="110">
        <v>0.424115008234622</v>
      </c>
      <c r="S540" s="58">
        <v>160.923766032896</v>
      </c>
      <c r="T540" s="58">
        <v>1001.51255274641</v>
      </c>
      <c r="U540" s="58">
        <v>125.266951997641</v>
      </c>
      <c r="V540" s="58">
        <v>1619.43530544535</v>
      </c>
      <c r="W540" s="58">
        <v>90.4445</v>
      </c>
      <c r="X540" s="10"/>
      <c r="Y540" s="109">
        <f t="shared" si="133"/>
        <v>-0.00442282190154142</v>
      </c>
      <c r="Z540" s="10"/>
      <c r="AA540" s="10"/>
      <c r="AB540" s="10"/>
      <c r="AC540" s="58">
        <f t="shared" si="126"/>
        <v>159.5555</v>
      </c>
      <c r="AD540" s="10">
        <f t="shared" si="134"/>
        <v>6.5</v>
      </c>
      <c r="AE540" s="58">
        <f t="shared" si="127"/>
        <v>0</v>
      </c>
      <c r="AF540" s="58">
        <f t="shared" si="121"/>
        <v>0</v>
      </c>
      <c r="AG540" s="58">
        <f t="shared" si="122"/>
        <v>0</v>
      </c>
      <c r="AH540" s="58">
        <f t="shared" si="123"/>
        <v>0</v>
      </c>
      <c r="AI540" s="64">
        <f t="shared" si="124"/>
        <v>-202.861724670508</v>
      </c>
      <c r="AJ540" s="65"/>
      <c r="AL540" s="58">
        <f t="shared" si="128"/>
        <v>250</v>
      </c>
      <c r="AM540" s="58">
        <f t="shared" si="129"/>
        <v>90.4445</v>
      </c>
      <c r="AN540" s="58">
        <f t="shared" si="125"/>
        <v>0</v>
      </c>
      <c r="AO540" s="58">
        <f t="shared" si="120"/>
        <v>680.472294651493</v>
      </c>
      <c r="AP540" s="58">
        <f t="shared" si="130"/>
        <v>1180.71087468028</v>
      </c>
      <c r="AQ540" s="58">
        <f t="shared" si="131"/>
        <v>159.5555</v>
      </c>
      <c r="AR540" s="58">
        <f t="shared" si="132"/>
        <v>0</v>
      </c>
    </row>
    <row r="541" spans="1:44">
      <c r="A541" s="35" t="s">
        <v>817</v>
      </c>
      <c r="B541" s="93">
        <v>8.92</v>
      </c>
      <c r="C541" s="58">
        <v>641.025641025641</v>
      </c>
      <c r="D541" s="58">
        <v>469.931196581197</v>
      </c>
      <c r="E541" s="58">
        <v>159.346332805424</v>
      </c>
      <c r="F541" s="58">
        <v>329.431482349606</v>
      </c>
      <c r="G541" s="58">
        <v>158.337037905161</v>
      </c>
      <c r="H541" s="58">
        <v>169.3835</v>
      </c>
      <c r="I541" s="58">
        <v>169.3835</v>
      </c>
      <c r="J541" s="108">
        <v>3283.02696841596</v>
      </c>
      <c r="K541" s="109">
        <v>1.17750188382465</v>
      </c>
      <c r="L541" s="109">
        <v>7.92372350651424</v>
      </c>
      <c r="M541" s="109">
        <v>7.9324964637758</v>
      </c>
      <c r="N541" s="110">
        <v>0.243458209305486</v>
      </c>
      <c r="O541" s="10">
        <v>9.2</v>
      </c>
      <c r="P541" s="10">
        <v>5.3</v>
      </c>
      <c r="Q541" s="113">
        <v>0.684</v>
      </c>
      <c r="R541" s="110">
        <v>0.337721210260903</v>
      </c>
      <c r="S541" s="58">
        <v>147.704816102106</v>
      </c>
      <c r="T541" s="58">
        <v>1158.35386387245</v>
      </c>
      <c r="U541" s="58">
        <v>125.439133585371</v>
      </c>
      <c r="V541" s="58">
        <v>1262.26189052399</v>
      </c>
      <c r="W541" s="58">
        <v>80.6165</v>
      </c>
      <c r="X541" s="10"/>
      <c r="Y541" s="109">
        <f t="shared" si="133"/>
        <v>-0.0107703577790357</v>
      </c>
      <c r="Z541" s="10"/>
      <c r="AA541" s="10"/>
      <c r="AB541" s="10"/>
      <c r="AC541" s="58">
        <f t="shared" si="126"/>
        <v>169.3835</v>
      </c>
      <c r="AD541" s="10">
        <f t="shared" si="134"/>
        <v>6.5</v>
      </c>
      <c r="AE541" s="58">
        <f t="shared" si="127"/>
        <v>0</v>
      </c>
      <c r="AF541" s="58">
        <f t="shared" si="121"/>
        <v>0</v>
      </c>
      <c r="AG541" s="58">
        <f t="shared" si="122"/>
        <v>0</v>
      </c>
      <c r="AH541" s="58">
        <f t="shared" si="123"/>
        <v>0</v>
      </c>
      <c r="AI541" s="64">
        <f t="shared" si="124"/>
        <v>-158.337037905161</v>
      </c>
      <c r="AJ541" s="65"/>
      <c r="AL541" s="58">
        <f t="shared" si="128"/>
        <v>250</v>
      </c>
      <c r="AM541" s="58">
        <f t="shared" si="129"/>
        <v>80.6165</v>
      </c>
      <c r="AN541" s="58">
        <f t="shared" si="125"/>
        <v>0</v>
      </c>
      <c r="AO541" s="58">
        <f t="shared" ref="AO541:AO604" si="135">MAX(0,MIN($AP$2,AO540*$AO$1+IF(AM541&gt;0,AM541*$AP$1,AM541/$AP$1)/6))</f>
        <v>689.162408178236</v>
      </c>
      <c r="AP541" s="58">
        <f t="shared" si="130"/>
        <v>1189.40098820702</v>
      </c>
      <c r="AQ541" s="58">
        <f t="shared" si="131"/>
        <v>169.3835</v>
      </c>
      <c r="AR541" s="58">
        <f t="shared" si="132"/>
        <v>0</v>
      </c>
    </row>
    <row r="542" spans="1:44">
      <c r="A542" s="35" t="s">
        <v>818</v>
      </c>
      <c r="B542" s="93">
        <v>9.68</v>
      </c>
      <c r="C542" s="58">
        <v>641.025641025641</v>
      </c>
      <c r="D542" s="58">
        <v>463.963014763015</v>
      </c>
      <c r="E542" s="58">
        <v>124.770265601718</v>
      </c>
      <c r="F542" s="58">
        <v>300.577272457283</v>
      </c>
      <c r="G542" s="58">
        <v>123.514646194657</v>
      </c>
      <c r="H542" s="58">
        <v>175.292</v>
      </c>
      <c r="I542" s="58">
        <v>175.292</v>
      </c>
      <c r="J542" s="108">
        <v>3294.23750510226</v>
      </c>
      <c r="K542" s="109">
        <v>1.0361233101176</v>
      </c>
      <c r="L542" s="109">
        <v>7.93542818623948</v>
      </c>
      <c r="M542" s="109">
        <v>7.94709405205502</v>
      </c>
      <c r="N542" s="110">
        <v>0.173291099183059</v>
      </c>
      <c r="O542" s="10">
        <v>12.1</v>
      </c>
      <c r="P542" s="10">
        <v>4.3</v>
      </c>
      <c r="Q542" s="113">
        <v>0.5445</v>
      </c>
      <c r="R542" s="110">
        <v>0.267035375555132</v>
      </c>
      <c r="S542" s="58">
        <v>130.046223568704</v>
      </c>
      <c r="T542" s="58">
        <v>1361.53608619848</v>
      </c>
      <c r="U542" s="58">
        <v>125.512303698624</v>
      </c>
      <c r="V542" s="58">
        <v>984.083970693707</v>
      </c>
      <c r="W542" s="58">
        <v>74.708</v>
      </c>
      <c r="X542" s="10"/>
      <c r="Y542" s="109">
        <f t="shared" si="133"/>
        <v>-0.00293172246368556</v>
      </c>
      <c r="Z542" s="10"/>
      <c r="AA542" s="10"/>
      <c r="AB542" s="10"/>
      <c r="AC542" s="58">
        <f t="shared" si="126"/>
        <v>175.292</v>
      </c>
      <c r="AD542" s="10">
        <f t="shared" si="134"/>
        <v>6.5</v>
      </c>
      <c r="AE542" s="58">
        <f t="shared" si="127"/>
        <v>0</v>
      </c>
      <c r="AF542" s="58">
        <f t="shared" si="121"/>
        <v>0</v>
      </c>
      <c r="AG542" s="58">
        <f t="shared" si="122"/>
        <v>0</v>
      </c>
      <c r="AH542" s="58">
        <f t="shared" si="123"/>
        <v>0</v>
      </c>
      <c r="AI542" s="64">
        <f t="shared" si="124"/>
        <v>-123.514646194657</v>
      </c>
      <c r="AJ542" s="65"/>
      <c r="AL542" s="58">
        <f t="shared" si="128"/>
        <v>250</v>
      </c>
      <c r="AM542" s="58">
        <f t="shared" si="129"/>
        <v>74.708</v>
      </c>
      <c r="AN542" s="58">
        <f t="shared" si="125"/>
        <v>0</v>
      </c>
      <c r="AO542" s="58">
        <f t="shared" si="135"/>
        <v>696.922796137345</v>
      </c>
      <c r="AP542" s="58">
        <f t="shared" si="130"/>
        <v>1197.16137616613</v>
      </c>
      <c r="AQ542" s="58">
        <f t="shared" si="131"/>
        <v>175.292</v>
      </c>
      <c r="AR542" s="58">
        <f t="shared" si="132"/>
        <v>0</v>
      </c>
    </row>
    <row r="543" spans="1:44">
      <c r="A543" s="35" t="s">
        <v>819</v>
      </c>
      <c r="B543" s="93">
        <v>9.81</v>
      </c>
      <c r="C543" s="58">
        <v>641.025641025641</v>
      </c>
      <c r="D543" s="58">
        <v>466.300388500388</v>
      </c>
      <c r="E543" s="58">
        <v>98.9261454536057</v>
      </c>
      <c r="F543" s="58">
        <v>275.737666678864</v>
      </c>
      <c r="G543" s="58">
        <v>101.012414153612</v>
      </c>
      <c r="H543" s="58">
        <v>172.978</v>
      </c>
      <c r="I543" s="58">
        <v>172.978</v>
      </c>
      <c r="J543" s="108">
        <v>3302.99888202867</v>
      </c>
      <c r="K543" s="109">
        <v>0.952036076358242</v>
      </c>
      <c r="L543" s="109">
        <v>7.94393794463938</v>
      </c>
      <c r="M543" s="109">
        <v>7.95849644055874</v>
      </c>
      <c r="N543" s="110">
        <v>0.153106125874846</v>
      </c>
      <c r="O543" s="10">
        <v>13.2</v>
      </c>
      <c r="P543" s="10">
        <v>3.9</v>
      </c>
      <c r="Q543" s="113">
        <v>0.45</v>
      </c>
      <c r="R543" s="110">
        <v>0.219911485751286</v>
      </c>
      <c r="S543" s="58">
        <v>119.532924935495</v>
      </c>
      <c r="T543" s="58">
        <v>1461.73326403199</v>
      </c>
      <c r="U543" s="58">
        <v>125.555037150206</v>
      </c>
      <c r="V543" s="58">
        <v>804.526974356012</v>
      </c>
      <c r="W543" s="58">
        <v>77.022</v>
      </c>
      <c r="X543" s="10"/>
      <c r="Y543" s="109">
        <f t="shared" si="133"/>
        <v>0.00315610741563965</v>
      </c>
      <c r="Z543" s="10"/>
      <c r="AA543" s="10"/>
      <c r="AB543" s="10"/>
      <c r="AC543" s="58">
        <f t="shared" si="126"/>
        <v>172.978</v>
      </c>
      <c r="AD543" s="10">
        <f t="shared" si="134"/>
        <v>6.5</v>
      </c>
      <c r="AE543" s="58">
        <f t="shared" si="127"/>
        <v>0</v>
      </c>
      <c r="AF543" s="58">
        <f t="shared" si="121"/>
        <v>0</v>
      </c>
      <c r="AG543" s="58">
        <f t="shared" si="122"/>
        <v>0</v>
      </c>
      <c r="AH543" s="58">
        <f t="shared" si="123"/>
        <v>0</v>
      </c>
      <c r="AI543" s="64">
        <f t="shared" si="124"/>
        <v>-101.012414153612</v>
      </c>
      <c r="AJ543" s="65"/>
      <c r="AL543" s="58">
        <f t="shared" si="128"/>
        <v>250</v>
      </c>
      <c r="AM543" s="58">
        <f t="shared" si="129"/>
        <v>77.022</v>
      </c>
      <c r="AN543" s="58">
        <f t="shared" si="125"/>
        <v>0</v>
      </c>
      <c r="AO543" s="58">
        <f t="shared" si="135"/>
        <v>704.991482156658</v>
      </c>
      <c r="AP543" s="58">
        <f t="shared" si="130"/>
        <v>1205.23006218545</v>
      </c>
      <c r="AQ543" s="58">
        <f t="shared" si="131"/>
        <v>172.978</v>
      </c>
      <c r="AR543" s="58">
        <f t="shared" si="132"/>
        <v>0</v>
      </c>
    </row>
    <row r="544" spans="1:44">
      <c r="A544" s="35" t="s">
        <v>820</v>
      </c>
      <c r="B544" s="93">
        <v>9.52</v>
      </c>
      <c r="C544" s="58">
        <v>641.025641025641</v>
      </c>
      <c r="D544" s="58">
        <v>468.033721833722</v>
      </c>
      <c r="E544" s="58">
        <v>78.7282159240082</v>
      </c>
      <c r="F544" s="58">
        <v>250.139504495439</v>
      </c>
      <c r="G544" s="58">
        <v>77.1475853035202</v>
      </c>
      <c r="H544" s="58">
        <v>171.262</v>
      </c>
      <c r="I544" s="58">
        <v>171.262</v>
      </c>
      <c r="J544" s="108">
        <v>3309.1659616994</v>
      </c>
      <c r="K544" s="109">
        <v>0.92354555156217</v>
      </c>
      <c r="L544" s="109">
        <v>7.95879750964406</v>
      </c>
      <c r="M544" s="109">
        <v>7.96651932601992</v>
      </c>
      <c r="N544" s="110">
        <v>0.151480790547382</v>
      </c>
      <c r="O544" s="10">
        <v>13.3</v>
      </c>
      <c r="P544" s="10">
        <v>3.9</v>
      </c>
      <c r="Q544" s="113">
        <v>0.3465</v>
      </c>
      <c r="R544" s="110">
        <v>0.168860605130451</v>
      </c>
      <c r="S544" s="58">
        <v>115.99933184362</v>
      </c>
      <c r="T544" s="58">
        <v>1491.31823815271</v>
      </c>
      <c r="U544" s="58">
        <v>125.60217700947</v>
      </c>
      <c r="V544" s="58">
        <v>614.221720836125</v>
      </c>
      <c r="W544" s="58">
        <v>78.7379999999999</v>
      </c>
      <c r="X544" s="10"/>
      <c r="Y544" s="109">
        <f t="shared" si="133"/>
        <v>-0.000301069085320904</v>
      </c>
      <c r="Z544" s="10"/>
      <c r="AA544" s="10"/>
      <c r="AB544" s="10"/>
      <c r="AC544" s="58">
        <f t="shared" si="126"/>
        <v>171.262</v>
      </c>
      <c r="AD544" s="10">
        <f t="shared" si="134"/>
        <v>6.5</v>
      </c>
      <c r="AE544" s="58">
        <f t="shared" si="127"/>
        <v>0</v>
      </c>
      <c r="AF544" s="58">
        <f t="shared" si="121"/>
        <v>0</v>
      </c>
      <c r="AG544" s="58">
        <f t="shared" si="122"/>
        <v>0</v>
      </c>
      <c r="AH544" s="58">
        <f t="shared" si="123"/>
        <v>0</v>
      </c>
      <c r="AI544" s="64">
        <f t="shared" si="124"/>
        <v>-77.1475853035202</v>
      </c>
      <c r="AJ544" s="65"/>
      <c r="AL544" s="58">
        <f t="shared" si="128"/>
        <v>250</v>
      </c>
      <c r="AM544" s="58">
        <f t="shared" si="129"/>
        <v>78.7379999999999</v>
      </c>
      <c r="AN544" s="58">
        <f t="shared" si="125"/>
        <v>0</v>
      </c>
      <c r="AO544" s="58">
        <f t="shared" si="135"/>
        <v>713.277224745875</v>
      </c>
      <c r="AP544" s="58">
        <f t="shared" si="130"/>
        <v>1213.51580477466</v>
      </c>
      <c r="AQ544" s="58">
        <f t="shared" si="131"/>
        <v>171.262</v>
      </c>
      <c r="AR544" s="58">
        <f t="shared" si="132"/>
        <v>0</v>
      </c>
    </row>
    <row r="545" spans="1:44">
      <c r="A545" s="35" t="s">
        <v>821</v>
      </c>
      <c r="B545" s="93">
        <v>9.45</v>
      </c>
      <c r="C545" s="58">
        <v>641.025641025641</v>
      </c>
      <c r="D545" s="58">
        <v>472.380186480186</v>
      </c>
      <c r="E545" s="58">
        <v>64.5110377879115</v>
      </c>
      <c r="F545" s="58">
        <v>229.416677600744</v>
      </c>
      <c r="G545" s="58">
        <v>60.771223055289</v>
      </c>
      <c r="H545" s="58">
        <v>166.959</v>
      </c>
      <c r="I545" s="58">
        <v>166.959</v>
      </c>
      <c r="J545" s="108">
        <v>3313.55263298148</v>
      </c>
      <c r="K545" s="109">
        <v>0.869681708749564</v>
      </c>
      <c r="L545" s="109">
        <v>7.95530964019201</v>
      </c>
      <c r="M545" s="109">
        <v>7.97222444139489</v>
      </c>
      <c r="N545" s="110">
        <v>0.142344629206638</v>
      </c>
      <c r="O545" s="10">
        <v>13.9</v>
      </c>
      <c r="P545" s="10">
        <v>3.7</v>
      </c>
      <c r="Q545" s="113">
        <v>0.2745</v>
      </c>
      <c r="R545" s="110">
        <v>0.133517687777566</v>
      </c>
      <c r="S545" s="58">
        <v>109.241452216984</v>
      </c>
      <c r="T545" s="58">
        <v>1543.78627455883</v>
      </c>
      <c r="U545" s="58">
        <v>125.610842585217</v>
      </c>
      <c r="V545" s="58">
        <v>483.805552168481</v>
      </c>
      <c r="W545" s="58">
        <v>83.041</v>
      </c>
      <c r="X545" s="10"/>
      <c r="Y545" s="109">
        <f t="shared" si="133"/>
        <v>0.0112096858279145</v>
      </c>
      <c r="Z545" s="10"/>
      <c r="AA545" s="10"/>
      <c r="AB545" s="10"/>
      <c r="AC545" s="58">
        <f t="shared" si="126"/>
        <v>166.959</v>
      </c>
      <c r="AD545" s="10">
        <f t="shared" si="134"/>
        <v>6.5</v>
      </c>
      <c r="AE545" s="58">
        <f t="shared" si="127"/>
        <v>0</v>
      </c>
      <c r="AF545" s="58">
        <f t="shared" si="121"/>
        <v>0</v>
      </c>
      <c r="AG545" s="58">
        <f t="shared" si="122"/>
        <v>0</v>
      </c>
      <c r="AH545" s="58">
        <f t="shared" si="123"/>
        <v>0</v>
      </c>
      <c r="AI545" s="64">
        <f t="shared" si="124"/>
        <v>-60.771223055289</v>
      </c>
      <c r="AJ545" s="65"/>
      <c r="AL545" s="58">
        <f t="shared" si="128"/>
        <v>250</v>
      </c>
      <c r="AM545" s="58">
        <f t="shared" si="129"/>
        <v>83.041</v>
      </c>
      <c r="AN545" s="58">
        <f t="shared" si="125"/>
        <v>0</v>
      </c>
      <c r="AO545" s="58">
        <f t="shared" si="135"/>
        <v>722.166988622145</v>
      </c>
      <c r="AP545" s="58">
        <f t="shared" si="130"/>
        <v>1222.40556865093</v>
      </c>
      <c r="AQ545" s="58">
        <f t="shared" si="131"/>
        <v>166.959</v>
      </c>
      <c r="AR545" s="58">
        <f t="shared" si="132"/>
        <v>0</v>
      </c>
    </row>
    <row r="546" spans="1:44">
      <c r="A546" s="35" t="s">
        <v>822</v>
      </c>
      <c r="B546" s="93">
        <v>8.95</v>
      </c>
      <c r="C546" s="58">
        <v>641.025641025641</v>
      </c>
      <c r="D546" s="58">
        <v>477.731196581197</v>
      </c>
      <c r="E546" s="58">
        <v>54.3983061180296</v>
      </c>
      <c r="F546" s="58">
        <v>224.065667499733</v>
      </c>
      <c r="G546" s="58">
        <v>60.771223055289</v>
      </c>
      <c r="H546" s="58">
        <v>161.6615</v>
      </c>
      <c r="I546" s="58">
        <v>161.6615</v>
      </c>
      <c r="J546" s="108">
        <v>3317.9348167051</v>
      </c>
      <c r="K546" s="109">
        <v>0.934973128325357</v>
      </c>
      <c r="L546" s="109">
        <v>7.95530964019201</v>
      </c>
      <c r="M546" s="109">
        <v>7.97792239549121</v>
      </c>
      <c r="N546" s="110">
        <v>0.165467338136806</v>
      </c>
      <c r="O546" s="10">
        <v>12.5</v>
      </c>
      <c r="P546" s="10">
        <v>4.2</v>
      </c>
      <c r="Q546" s="113">
        <v>0.2745</v>
      </c>
      <c r="R546" s="110">
        <v>0.133517687777566</v>
      </c>
      <c r="S546" s="58">
        <v>117.442762443484</v>
      </c>
      <c r="T546" s="58">
        <v>1390.41726409514</v>
      </c>
      <c r="U546" s="58">
        <v>125.610842585217</v>
      </c>
      <c r="V546" s="58">
        <v>483.805552168481</v>
      </c>
      <c r="W546" s="58">
        <v>88.3385</v>
      </c>
      <c r="X546" s="10"/>
      <c r="Y546" s="109">
        <f t="shared" si="133"/>
        <v>0.0169148012028835</v>
      </c>
      <c r="Z546" s="10"/>
      <c r="AA546" s="10"/>
      <c r="AB546" s="10"/>
      <c r="AC546" s="58">
        <f t="shared" si="126"/>
        <v>161.6615</v>
      </c>
      <c r="AD546" s="10">
        <f t="shared" si="134"/>
        <v>6.5</v>
      </c>
      <c r="AE546" s="58">
        <f t="shared" si="127"/>
        <v>0</v>
      </c>
      <c r="AF546" s="58">
        <f t="shared" si="121"/>
        <v>0</v>
      </c>
      <c r="AG546" s="58">
        <f t="shared" si="122"/>
        <v>0</v>
      </c>
      <c r="AH546" s="58">
        <f t="shared" si="123"/>
        <v>0</v>
      </c>
      <c r="AI546" s="64">
        <f t="shared" si="124"/>
        <v>-60.771223055289</v>
      </c>
      <c r="AJ546" s="65"/>
      <c r="AL546" s="58">
        <f t="shared" si="128"/>
        <v>250</v>
      </c>
      <c r="AM546" s="58">
        <f t="shared" si="129"/>
        <v>88.3385</v>
      </c>
      <c r="AN546" s="58">
        <f t="shared" si="125"/>
        <v>0</v>
      </c>
      <c r="AO546" s="58">
        <f t="shared" si="135"/>
        <v>731.806928679035</v>
      </c>
      <c r="AP546" s="58">
        <f t="shared" si="130"/>
        <v>1232.04550870782</v>
      </c>
      <c r="AQ546" s="58">
        <f t="shared" si="131"/>
        <v>161.6615</v>
      </c>
      <c r="AR546" s="58">
        <f t="shared" si="132"/>
        <v>0</v>
      </c>
    </row>
    <row r="547" spans="1:44">
      <c r="A547" s="35" t="s">
        <v>823</v>
      </c>
      <c r="B547" s="93">
        <v>8.4</v>
      </c>
      <c r="C547" s="58">
        <v>576.898719654903</v>
      </c>
      <c r="D547" s="58">
        <v>418.574477230661</v>
      </c>
      <c r="E547" s="58">
        <v>44.2959285236265</v>
      </c>
      <c r="F547" s="58">
        <v>210.227076298165</v>
      </c>
      <c r="G547" s="58">
        <v>51.9028338739228</v>
      </c>
      <c r="H547" s="58">
        <v>156.741</v>
      </c>
      <c r="I547" s="58">
        <v>156.741</v>
      </c>
      <c r="J547" s="108">
        <v>3321.35177150136</v>
      </c>
      <c r="K547" s="109">
        <v>0.93984513896068</v>
      </c>
      <c r="L547" s="109">
        <v>7.9941453592054</v>
      </c>
      <c r="M547" s="109">
        <v>7.98236438866674</v>
      </c>
      <c r="N547" s="110">
        <v>0.188126275410331</v>
      </c>
      <c r="O547" s="10">
        <v>11.4</v>
      </c>
      <c r="P547" s="10">
        <v>4.5</v>
      </c>
      <c r="Q547" s="113">
        <v>0.234</v>
      </c>
      <c r="R547" s="110">
        <v>0.11388273369263</v>
      </c>
      <c r="S547" s="58">
        <v>118.098867261604</v>
      </c>
      <c r="T547" s="58">
        <v>1340.60762897525</v>
      </c>
      <c r="U547" s="58">
        <v>125.657794423667</v>
      </c>
      <c r="V547" s="58">
        <v>413.049060044198</v>
      </c>
      <c r="W547" s="58">
        <v>93.259</v>
      </c>
      <c r="X547" s="10"/>
      <c r="Y547" s="109">
        <f t="shared" si="133"/>
        <v>-0.0162229637141946</v>
      </c>
      <c r="Z547" s="10"/>
      <c r="AA547" s="10"/>
      <c r="AB547" s="10"/>
      <c r="AC547" s="58">
        <f t="shared" si="126"/>
        <v>156.741</v>
      </c>
      <c r="AD547" s="10">
        <f t="shared" si="134"/>
        <v>6.5</v>
      </c>
      <c r="AE547" s="58">
        <f t="shared" si="127"/>
        <v>0</v>
      </c>
      <c r="AF547" s="58">
        <f t="shared" si="121"/>
        <v>0</v>
      </c>
      <c r="AG547" s="58">
        <f t="shared" si="122"/>
        <v>0</v>
      </c>
      <c r="AH547" s="58">
        <f t="shared" si="123"/>
        <v>0</v>
      </c>
      <c r="AI547" s="64">
        <f t="shared" si="124"/>
        <v>-51.9028338739228</v>
      </c>
      <c r="AJ547" s="65"/>
      <c r="AL547" s="58">
        <f t="shared" si="128"/>
        <v>250</v>
      </c>
      <c r="AM547" s="58">
        <f t="shared" si="129"/>
        <v>93.259</v>
      </c>
      <c r="AN547" s="58">
        <f t="shared" si="125"/>
        <v>0</v>
      </c>
      <c r="AO547" s="58">
        <f t="shared" si="135"/>
        <v>742.136744035639</v>
      </c>
      <c r="AP547" s="58">
        <f t="shared" si="130"/>
        <v>1242.37532406443</v>
      </c>
      <c r="AQ547" s="58">
        <f t="shared" si="131"/>
        <v>156.741</v>
      </c>
      <c r="AR547" s="58">
        <f t="shared" si="132"/>
        <v>0</v>
      </c>
    </row>
    <row r="548" spans="1:44">
      <c r="A548" s="35" t="s">
        <v>824</v>
      </c>
      <c r="B548" s="93">
        <v>7.76</v>
      </c>
      <c r="C548" s="58">
        <v>449.001449120177</v>
      </c>
      <c r="D548" s="58">
        <v>282.673671342399</v>
      </c>
      <c r="E548" s="58">
        <v>36.4187277672752</v>
      </c>
      <c r="F548" s="58">
        <v>218.230611651701</v>
      </c>
      <c r="G548" s="58">
        <v>51.9028338739228</v>
      </c>
      <c r="H548" s="58">
        <v>164.6645</v>
      </c>
      <c r="I548" s="58">
        <v>164.6645</v>
      </c>
      <c r="J548" s="108">
        <v>3324.76522516244</v>
      </c>
      <c r="K548" s="109">
        <v>1.04188546833355</v>
      </c>
      <c r="L548" s="109">
        <v>7.9941453592054</v>
      </c>
      <c r="M548" s="109">
        <v>7.98680102852076</v>
      </c>
      <c r="N548" s="110">
        <v>0.251795739100899</v>
      </c>
      <c r="O548" s="10">
        <v>8.9</v>
      </c>
      <c r="P548" s="10">
        <v>5.4</v>
      </c>
      <c r="Q548" s="113">
        <v>0.234</v>
      </c>
      <c r="R548" s="110">
        <v>0.11388273369263</v>
      </c>
      <c r="S548" s="58">
        <v>130.921029992864</v>
      </c>
      <c r="T548" s="58">
        <v>1270.44354743347</v>
      </c>
      <c r="U548" s="58">
        <v>125.657794423667</v>
      </c>
      <c r="V548" s="58">
        <v>413.049060044198</v>
      </c>
      <c r="W548" s="58">
        <v>85.3355</v>
      </c>
      <c r="X548" s="10"/>
      <c r="Y548" s="109">
        <f t="shared" si="133"/>
        <v>-0.0117809705386671</v>
      </c>
      <c r="Z548" s="10"/>
      <c r="AA548" s="10"/>
      <c r="AB548" s="10"/>
      <c r="AC548" s="58">
        <f t="shared" si="126"/>
        <v>164.6645</v>
      </c>
      <c r="AD548" s="10">
        <f t="shared" si="134"/>
        <v>6.5</v>
      </c>
      <c r="AE548" s="58">
        <f t="shared" si="127"/>
        <v>0</v>
      </c>
      <c r="AF548" s="58">
        <f t="shared" si="121"/>
        <v>0</v>
      </c>
      <c r="AG548" s="58">
        <f t="shared" si="122"/>
        <v>0</v>
      </c>
      <c r="AH548" s="58">
        <f t="shared" si="123"/>
        <v>0</v>
      </c>
      <c r="AI548" s="64">
        <f t="shared" si="124"/>
        <v>-51.9028338739228</v>
      </c>
      <c r="AJ548" s="65"/>
      <c r="AL548" s="58">
        <f t="shared" si="128"/>
        <v>250</v>
      </c>
      <c r="AM548" s="58">
        <f t="shared" si="129"/>
        <v>85.3355</v>
      </c>
      <c r="AN548" s="58">
        <f t="shared" si="125"/>
        <v>0</v>
      </c>
      <c r="AO548" s="58">
        <f t="shared" si="135"/>
        <v>751.226385315461</v>
      </c>
      <c r="AP548" s="58">
        <f t="shared" si="130"/>
        <v>1251.46496534425</v>
      </c>
      <c r="AQ548" s="58">
        <f t="shared" si="131"/>
        <v>164.6645</v>
      </c>
      <c r="AR548" s="58">
        <f t="shared" si="132"/>
        <v>0</v>
      </c>
    </row>
    <row r="549" spans="1:44">
      <c r="A549" s="35" t="s">
        <v>825</v>
      </c>
      <c r="B549" s="93">
        <v>7.39</v>
      </c>
      <c r="C549" s="58">
        <v>384.035630408068</v>
      </c>
      <c r="D549" s="58">
        <v>211.916943539382</v>
      </c>
      <c r="E549" s="58">
        <v>28.5496035910853</v>
      </c>
      <c r="F549" s="58">
        <v>224.02152074261</v>
      </c>
      <c r="G549" s="58">
        <v>51.9028338739228</v>
      </c>
      <c r="H549" s="58">
        <v>170.3975</v>
      </c>
      <c r="I549" s="58">
        <v>170.3975</v>
      </c>
      <c r="J549" s="108">
        <v>3328.17517897213</v>
      </c>
      <c r="K549" s="109">
        <v>1.12082748728065</v>
      </c>
      <c r="L549" s="109">
        <v>7.9941453592054</v>
      </c>
      <c r="M549" s="109">
        <v>7.99123232006525</v>
      </c>
      <c r="N549" s="110">
        <v>0.301217934198941</v>
      </c>
      <c r="O549" s="10">
        <v>7.2</v>
      </c>
      <c r="P549" s="10">
        <v>6.1</v>
      </c>
      <c r="Q549" s="113">
        <v>0.234</v>
      </c>
      <c r="R549" s="110">
        <v>0.11388273369263</v>
      </c>
      <c r="S549" s="58">
        <v>140.840709981107</v>
      </c>
      <c r="T549" s="58">
        <v>1222.08051132215</v>
      </c>
      <c r="U549" s="58">
        <v>125.657794423667</v>
      </c>
      <c r="V549" s="58">
        <v>413.049060044198</v>
      </c>
      <c r="W549" s="58">
        <v>79.6025</v>
      </c>
      <c r="X549" s="10"/>
      <c r="Y549" s="109">
        <f t="shared" si="133"/>
        <v>-0.00734433068464835</v>
      </c>
      <c r="Z549" s="10"/>
      <c r="AA549" s="10"/>
      <c r="AB549" s="10"/>
      <c r="AC549" s="58">
        <f t="shared" si="126"/>
        <v>170.3975</v>
      </c>
      <c r="AD549" s="10">
        <f t="shared" si="134"/>
        <v>6.5</v>
      </c>
      <c r="AE549" s="58">
        <f t="shared" si="127"/>
        <v>0</v>
      </c>
      <c r="AF549" s="58">
        <f t="shared" si="121"/>
        <v>0</v>
      </c>
      <c r="AG549" s="58">
        <f t="shared" si="122"/>
        <v>0</v>
      </c>
      <c r="AH549" s="58">
        <f t="shared" si="123"/>
        <v>0</v>
      </c>
      <c r="AI549" s="64">
        <f t="shared" si="124"/>
        <v>-51.9028338739228</v>
      </c>
      <c r="AJ549" s="65"/>
      <c r="AL549" s="58">
        <f t="shared" si="128"/>
        <v>250</v>
      </c>
      <c r="AM549" s="58">
        <f t="shared" si="129"/>
        <v>79.6025</v>
      </c>
      <c r="AN549" s="58">
        <f t="shared" si="125"/>
        <v>0</v>
      </c>
      <c r="AO549" s="58">
        <f t="shared" si="135"/>
        <v>759.410628388884</v>
      </c>
      <c r="AP549" s="58">
        <f t="shared" si="130"/>
        <v>1259.64920841767</v>
      </c>
      <c r="AQ549" s="58">
        <f t="shared" si="131"/>
        <v>170.3975</v>
      </c>
      <c r="AR549" s="58">
        <f t="shared" si="132"/>
        <v>0</v>
      </c>
    </row>
    <row r="550" spans="1:44">
      <c r="A550" s="35" t="s">
        <v>826</v>
      </c>
      <c r="B550" s="93">
        <v>7.51</v>
      </c>
      <c r="C550" s="58">
        <v>404.412373100005</v>
      </c>
      <c r="D550" s="58">
        <v>226.666918554551</v>
      </c>
      <c r="E550" s="58">
        <v>20.6885530181895</v>
      </c>
      <c r="F550" s="58">
        <v>229.648288419377</v>
      </c>
      <c r="G550" s="58">
        <v>51.9028338739228</v>
      </c>
      <c r="H550" s="58">
        <v>175.968</v>
      </c>
      <c r="I550" s="58">
        <v>175.968</v>
      </c>
      <c r="J550" s="108">
        <v>3331.58163422038</v>
      </c>
      <c r="K550" s="109">
        <v>1.12035507834837</v>
      </c>
      <c r="L550" s="109">
        <v>7.9941453592054</v>
      </c>
      <c r="M550" s="109">
        <v>7.99565826830947</v>
      </c>
      <c r="N550" s="110">
        <v>0.292285336975</v>
      </c>
      <c r="O550" s="10">
        <v>7.5</v>
      </c>
      <c r="P550" s="10">
        <v>6</v>
      </c>
      <c r="Q550" s="113">
        <v>0.234</v>
      </c>
      <c r="R550" s="110">
        <v>0.11388273369263</v>
      </c>
      <c r="S550" s="58">
        <v>140.781348116611</v>
      </c>
      <c r="T550" s="58">
        <v>1262.56394702391</v>
      </c>
      <c r="U550" s="58">
        <v>125.657794423667</v>
      </c>
      <c r="V550" s="58">
        <v>413.049060044198</v>
      </c>
      <c r="W550" s="58">
        <v>74.032</v>
      </c>
      <c r="X550" s="10"/>
      <c r="Y550" s="109">
        <f t="shared" si="133"/>
        <v>-0.00291303914015195</v>
      </c>
      <c r="Z550" s="10"/>
      <c r="AA550" s="10"/>
      <c r="AB550" s="10"/>
      <c r="AC550" s="58">
        <f t="shared" si="126"/>
        <v>175.968</v>
      </c>
      <c r="AD550" s="10">
        <f t="shared" si="134"/>
        <v>6.5</v>
      </c>
      <c r="AE550" s="58">
        <f t="shared" si="127"/>
        <v>0</v>
      </c>
      <c r="AF550" s="58">
        <f t="shared" si="121"/>
        <v>0</v>
      </c>
      <c r="AG550" s="58">
        <f t="shared" si="122"/>
        <v>0</v>
      </c>
      <c r="AH550" s="58">
        <f t="shared" si="123"/>
        <v>0</v>
      </c>
      <c r="AI550" s="64">
        <f t="shared" si="124"/>
        <v>-51.9028338739228</v>
      </c>
      <c r="AJ550" s="65"/>
      <c r="AL550" s="58">
        <f t="shared" si="128"/>
        <v>250</v>
      </c>
      <c r="AM550" s="58">
        <f t="shared" si="129"/>
        <v>74.032</v>
      </c>
      <c r="AN550" s="58">
        <f t="shared" si="125"/>
        <v>0</v>
      </c>
      <c r="AO550" s="58">
        <f t="shared" si="135"/>
        <v>766.718375246939</v>
      </c>
      <c r="AP550" s="58">
        <f t="shared" si="130"/>
        <v>1266.95695527573</v>
      </c>
      <c r="AQ550" s="58">
        <f t="shared" si="131"/>
        <v>175.968</v>
      </c>
      <c r="AR550" s="58">
        <f t="shared" si="132"/>
        <v>0</v>
      </c>
    </row>
    <row r="551" spans="1:44">
      <c r="A551" s="35" t="s">
        <v>827</v>
      </c>
      <c r="B551" s="93">
        <v>7.65</v>
      </c>
      <c r="C551" s="58">
        <v>429.022302785554</v>
      </c>
      <c r="D551" s="58">
        <v>254.244525007776</v>
      </c>
      <c r="E551" s="58">
        <v>12.8355730574403</v>
      </c>
      <c r="F551" s="58">
        <v>226.680611651701</v>
      </c>
      <c r="G551" s="58">
        <v>51.9028338739228</v>
      </c>
      <c r="H551" s="58">
        <v>173.03</v>
      </c>
      <c r="I551" s="58">
        <v>173.03</v>
      </c>
      <c r="J551" s="108">
        <v>3334.92386685859</v>
      </c>
      <c r="K551" s="109">
        <v>1.08417849958678</v>
      </c>
      <c r="L551" s="109">
        <v>7.9941453592054</v>
      </c>
      <c r="M551" s="109">
        <v>8</v>
      </c>
      <c r="N551" s="110">
        <v>0.274679532331563</v>
      </c>
      <c r="O551" s="10">
        <v>8.1</v>
      </c>
      <c r="P551" s="10">
        <v>5.7</v>
      </c>
      <c r="Q551" s="113">
        <v>0.234</v>
      </c>
      <c r="R551" s="110">
        <v>0.11388273369263</v>
      </c>
      <c r="S551" s="58">
        <v>136.235479019636</v>
      </c>
      <c r="T551" s="58">
        <v>1282.90940829434</v>
      </c>
      <c r="U551" s="58">
        <v>125.657794423667</v>
      </c>
      <c r="V551" s="58">
        <v>413.049060044198</v>
      </c>
      <c r="W551" s="58">
        <v>76.97</v>
      </c>
      <c r="X551" s="10"/>
      <c r="Y551" s="109">
        <f t="shared" si="133"/>
        <v>0.00151290910406221</v>
      </c>
      <c r="Z551" s="10"/>
      <c r="AA551" s="10"/>
      <c r="AB551" s="10"/>
      <c r="AC551" s="58">
        <f t="shared" si="126"/>
        <v>173.03</v>
      </c>
      <c r="AD551" s="10">
        <f t="shared" si="134"/>
        <v>6.5</v>
      </c>
      <c r="AE551" s="58">
        <f t="shared" si="127"/>
        <v>0</v>
      </c>
      <c r="AF551" s="58">
        <f t="shared" si="121"/>
        <v>0</v>
      </c>
      <c r="AG551" s="58">
        <f t="shared" si="122"/>
        <v>0</v>
      </c>
      <c r="AH551" s="58">
        <f t="shared" si="123"/>
        <v>0</v>
      </c>
      <c r="AI551" s="64">
        <f t="shared" si="124"/>
        <v>-51.9028338739228</v>
      </c>
      <c r="AJ551" s="65"/>
      <c r="AL551" s="58">
        <f t="shared" si="128"/>
        <v>250</v>
      </c>
      <c r="AM551" s="58">
        <f t="shared" si="129"/>
        <v>76.97</v>
      </c>
      <c r="AN551" s="58">
        <f t="shared" si="125"/>
        <v>0</v>
      </c>
      <c r="AO551" s="58">
        <f t="shared" si="135"/>
        <v>774.430283370705</v>
      </c>
      <c r="AP551" s="58">
        <f t="shared" si="130"/>
        <v>1274.66886339949</v>
      </c>
      <c r="AQ551" s="58">
        <f t="shared" si="131"/>
        <v>173.03</v>
      </c>
      <c r="AR551" s="58">
        <f t="shared" si="132"/>
        <v>0</v>
      </c>
    </row>
    <row r="552" spans="1:44">
      <c r="A552" s="35" t="s">
        <v>828</v>
      </c>
      <c r="B552" s="93">
        <v>8.07</v>
      </c>
      <c r="C552" s="58">
        <v>508.423908953238</v>
      </c>
      <c r="D552" s="58">
        <v>333.889060468389</v>
      </c>
      <c r="E552" s="58">
        <v>5.13065210285847</v>
      </c>
      <c r="F552" s="58">
        <v>226.437682358771</v>
      </c>
      <c r="G552" s="58">
        <v>51.9028338739228</v>
      </c>
      <c r="H552" s="58">
        <v>172.7895</v>
      </c>
      <c r="I552" s="58">
        <v>172.7895</v>
      </c>
      <c r="J552" s="108">
        <v>3334.92386685859</v>
      </c>
      <c r="K552" s="109">
        <v>1.02331233820647</v>
      </c>
      <c r="L552" s="109">
        <v>7.9941453592054</v>
      </c>
      <c r="M552" s="109">
        <v>8</v>
      </c>
      <c r="N552" s="110">
        <v>0.229898835000114</v>
      </c>
      <c r="O552" s="10">
        <v>9.7</v>
      </c>
      <c r="P552" s="10">
        <v>5.1</v>
      </c>
      <c r="Q552" s="113">
        <v>0.234</v>
      </c>
      <c r="R552" s="110">
        <v>0.11388273369263</v>
      </c>
      <c r="S552" s="58">
        <v>128.587171425551</v>
      </c>
      <c r="T552" s="58">
        <v>1357.32706886627</v>
      </c>
      <c r="U552" s="58">
        <v>125.657794423667</v>
      </c>
      <c r="V552" s="58">
        <v>413.049060044198</v>
      </c>
      <c r="W552" s="58">
        <v>77.2105</v>
      </c>
      <c r="X552" s="10"/>
      <c r="Y552" s="109">
        <f t="shared" si="133"/>
        <v>0.00585464079459452</v>
      </c>
      <c r="Z552" s="10"/>
      <c r="AA552" s="10"/>
      <c r="AB552" s="10"/>
      <c r="AC552" s="58">
        <f t="shared" si="126"/>
        <v>172.7895</v>
      </c>
      <c r="AD552" s="10">
        <f t="shared" si="134"/>
        <v>6.5</v>
      </c>
      <c r="AE552" s="58">
        <f t="shared" si="127"/>
        <v>0</v>
      </c>
      <c r="AF552" s="58">
        <f t="shared" si="121"/>
        <v>0</v>
      </c>
      <c r="AG552" s="58">
        <f t="shared" si="122"/>
        <v>0</v>
      </c>
      <c r="AH552" s="58">
        <f t="shared" si="123"/>
        <v>0</v>
      </c>
      <c r="AI552" s="64">
        <f t="shared" si="124"/>
        <v>-51.9028338739228</v>
      </c>
      <c r="AJ552" s="65"/>
      <c r="AL552" s="58">
        <f t="shared" si="128"/>
        <v>250</v>
      </c>
      <c r="AM552" s="58">
        <f t="shared" si="129"/>
        <v>77.2105</v>
      </c>
      <c r="AN552" s="58">
        <f t="shared" si="125"/>
        <v>0</v>
      </c>
      <c r="AO552" s="58">
        <f t="shared" si="135"/>
        <v>782.139706953851</v>
      </c>
      <c r="AP552" s="58">
        <f t="shared" si="130"/>
        <v>1282.37828698264</v>
      </c>
      <c r="AQ552" s="58">
        <f t="shared" si="131"/>
        <v>172.7895</v>
      </c>
      <c r="AR552" s="58">
        <f t="shared" si="132"/>
        <v>0</v>
      </c>
    </row>
    <row r="553" spans="1:44">
      <c r="A553" s="35" t="s">
        <v>829</v>
      </c>
      <c r="B553" s="93">
        <v>8.7</v>
      </c>
      <c r="C553" s="58">
        <v>641.025641025641</v>
      </c>
      <c r="D553" s="58">
        <v>472.518065268065</v>
      </c>
      <c r="E553" s="58">
        <v>5.13065210285847</v>
      </c>
      <c r="F553" s="58">
        <v>220.410409631499</v>
      </c>
      <c r="G553" s="58">
        <v>51.9028338739228</v>
      </c>
      <c r="H553" s="58">
        <v>166.8225</v>
      </c>
      <c r="I553" s="58">
        <v>166.8225</v>
      </c>
      <c r="J553" s="108">
        <v>3334.92386685859</v>
      </c>
      <c r="K553" s="109">
        <v>0.9517796804078</v>
      </c>
      <c r="L553" s="109">
        <v>7.9941453592054</v>
      </c>
      <c r="M553" s="109">
        <v>8</v>
      </c>
      <c r="N553" s="110">
        <v>0.177352533796713</v>
      </c>
      <c r="O553" s="10">
        <v>11.9</v>
      </c>
      <c r="P553" s="10">
        <v>4.4</v>
      </c>
      <c r="Q553" s="113">
        <v>0.234</v>
      </c>
      <c r="R553" s="110">
        <v>0.11388273369263</v>
      </c>
      <c r="S553" s="58">
        <v>119.598535417307</v>
      </c>
      <c r="T553" s="58">
        <v>1408.94347217224</v>
      </c>
      <c r="U553" s="58">
        <v>125.657794423667</v>
      </c>
      <c r="V553" s="58">
        <v>413.049060044198</v>
      </c>
      <c r="W553" s="58">
        <v>83.1775</v>
      </c>
      <c r="X553" s="10"/>
      <c r="Y553" s="109">
        <f t="shared" si="133"/>
        <v>0.00585464079459452</v>
      </c>
      <c r="Z553" s="10"/>
      <c r="AA553" s="10"/>
      <c r="AB553" s="10"/>
      <c r="AC553" s="58">
        <f t="shared" si="126"/>
        <v>166.8225</v>
      </c>
      <c r="AD553" s="10">
        <f t="shared" si="134"/>
        <v>6.5</v>
      </c>
      <c r="AE553" s="58">
        <f t="shared" si="127"/>
        <v>0</v>
      </c>
      <c r="AF553" s="58">
        <f t="shared" si="121"/>
        <v>0</v>
      </c>
      <c r="AG553" s="58">
        <f t="shared" si="122"/>
        <v>0</v>
      </c>
      <c r="AH553" s="58">
        <f t="shared" si="123"/>
        <v>0</v>
      </c>
      <c r="AI553" s="64">
        <f t="shared" si="124"/>
        <v>-51.9028338739228</v>
      </c>
      <c r="AJ553" s="65"/>
      <c r="AL553" s="58">
        <f t="shared" si="128"/>
        <v>250</v>
      </c>
      <c r="AM553" s="58">
        <f t="shared" si="129"/>
        <v>83.1775</v>
      </c>
      <c r="AN553" s="58">
        <f t="shared" si="125"/>
        <v>0</v>
      </c>
      <c r="AO553" s="58">
        <f t="shared" si="135"/>
        <v>790.705633419082</v>
      </c>
      <c r="AP553" s="58">
        <f t="shared" si="130"/>
        <v>1290.94421344787</v>
      </c>
      <c r="AQ553" s="58">
        <f t="shared" si="131"/>
        <v>166.8225</v>
      </c>
      <c r="AR553" s="58">
        <f t="shared" si="132"/>
        <v>0</v>
      </c>
    </row>
    <row r="554" spans="1:44">
      <c r="A554" s="35" t="s">
        <v>830</v>
      </c>
      <c r="B554" s="93">
        <v>9.59</v>
      </c>
      <c r="C554" s="58">
        <v>641.025641025641</v>
      </c>
      <c r="D554" s="58">
        <v>477.442307692308</v>
      </c>
      <c r="E554" s="58">
        <v>5.13065210285847</v>
      </c>
      <c r="F554" s="58">
        <v>215.486167207256</v>
      </c>
      <c r="G554" s="58">
        <v>51.9028338739228</v>
      </c>
      <c r="H554" s="58">
        <v>161.9475</v>
      </c>
      <c r="I554" s="58">
        <v>161.9475</v>
      </c>
      <c r="J554" s="108">
        <v>3334.92386685859</v>
      </c>
      <c r="K554" s="109">
        <v>0.786859235785414</v>
      </c>
      <c r="L554" s="109">
        <v>7.9941453592054</v>
      </c>
      <c r="M554" s="109">
        <v>8</v>
      </c>
      <c r="N554" s="110">
        <v>0.127419395112381</v>
      </c>
      <c r="O554" s="10">
        <v>15.1</v>
      </c>
      <c r="P554" s="10">
        <v>3.3</v>
      </c>
      <c r="Q554" s="113">
        <v>0.234</v>
      </c>
      <c r="R554" s="110">
        <v>0.11388273369263</v>
      </c>
      <c r="S554" s="58">
        <v>98.8749960906875</v>
      </c>
      <c r="T554" s="58">
        <v>1654.44591454948</v>
      </c>
      <c r="U554" s="58">
        <v>125.657794423667</v>
      </c>
      <c r="V554" s="58">
        <v>413.049060044198</v>
      </c>
      <c r="W554" s="58">
        <v>88.0525</v>
      </c>
      <c r="X554" s="10"/>
      <c r="Y554" s="109">
        <f t="shared" si="133"/>
        <v>0.00585464079459452</v>
      </c>
      <c r="Z554" s="10"/>
      <c r="AA554" s="10"/>
      <c r="AB554" s="10"/>
      <c r="AC554" s="58">
        <f t="shared" si="126"/>
        <v>161.9475</v>
      </c>
      <c r="AD554" s="10">
        <f t="shared" si="134"/>
        <v>6.5</v>
      </c>
      <c r="AE554" s="58">
        <f t="shared" si="127"/>
        <v>0</v>
      </c>
      <c r="AF554" s="58">
        <f t="shared" si="121"/>
        <v>0</v>
      </c>
      <c r="AG554" s="58">
        <f t="shared" si="122"/>
        <v>0</v>
      </c>
      <c r="AH554" s="58">
        <f t="shared" si="123"/>
        <v>0</v>
      </c>
      <c r="AI554" s="64">
        <f t="shared" si="124"/>
        <v>-51.9028338739228</v>
      </c>
      <c r="AJ554" s="65"/>
      <c r="AL554" s="58">
        <f t="shared" si="128"/>
        <v>250</v>
      </c>
      <c r="AM554" s="58">
        <f t="shared" si="129"/>
        <v>88.0525</v>
      </c>
      <c r="AN554" s="58">
        <f t="shared" si="125"/>
        <v>0</v>
      </c>
      <c r="AO554" s="58">
        <f t="shared" si="135"/>
        <v>799.959980251987</v>
      </c>
      <c r="AP554" s="58">
        <f t="shared" si="130"/>
        <v>1300.19856028077</v>
      </c>
      <c r="AQ554" s="58">
        <f t="shared" si="131"/>
        <v>161.9475</v>
      </c>
      <c r="AR554" s="58">
        <f t="shared" si="132"/>
        <v>0</v>
      </c>
    </row>
    <row r="555" spans="1:44">
      <c r="A555" s="35" t="s">
        <v>831</v>
      </c>
      <c r="B555" s="93">
        <v>10.21</v>
      </c>
      <c r="C555" s="58">
        <v>641.025641025641</v>
      </c>
      <c r="D555" s="58">
        <v>482.294327894328</v>
      </c>
      <c r="E555" s="58">
        <v>5.13065210285847</v>
      </c>
      <c r="F555" s="58">
        <v>210.634147005236</v>
      </c>
      <c r="G555" s="58">
        <v>51.9028338739228</v>
      </c>
      <c r="H555" s="58">
        <v>157.144</v>
      </c>
      <c r="I555" s="58">
        <v>157.144</v>
      </c>
      <c r="J555" s="108">
        <v>3334.92386685859</v>
      </c>
      <c r="K555" s="109">
        <v>0.634644105078607</v>
      </c>
      <c r="L555" s="109">
        <v>7.9941453592054</v>
      </c>
      <c r="M555" s="109">
        <v>8</v>
      </c>
      <c r="N555" s="110">
        <v>0.102923706365904</v>
      </c>
      <c r="O555" s="10">
        <v>18.6</v>
      </c>
      <c r="P555" s="10">
        <v>2.5</v>
      </c>
      <c r="Q555" s="113">
        <v>0.234</v>
      </c>
      <c r="R555" s="110">
        <v>0.11388273369263</v>
      </c>
      <c r="S555" s="58">
        <v>79.74797848816</v>
      </c>
      <c r="T555" s="58">
        <v>1990.41174636019</v>
      </c>
      <c r="U555" s="58">
        <v>125.657794423667</v>
      </c>
      <c r="V555" s="58">
        <v>413.049060044198</v>
      </c>
      <c r="W555" s="58">
        <v>92.856</v>
      </c>
      <c r="X555" s="10"/>
      <c r="Y555" s="109">
        <f t="shared" si="133"/>
        <v>0.00585464079459452</v>
      </c>
      <c r="Z555" s="10"/>
      <c r="AA555" s="10"/>
      <c r="AB555" s="10"/>
      <c r="AC555" s="58">
        <f t="shared" si="126"/>
        <v>157.144</v>
      </c>
      <c r="AD555" s="10">
        <f t="shared" si="134"/>
        <v>6.5</v>
      </c>
      <c r="AE555" s="58">
        <f t="shared" si="127"/>
        <v>0</v>
      </c>
      <c r="AF555" s="58">
        <f t="shared" si="121"/>
        <v>0</v>
      </c>
      <c r="AG555" s="58">
        <f t="shared" si="122"/>
        <v>0</v>
      </c>
      <c r="AH555" s="58">
        <f t="shared" si="123"/>
        <v>0</v>
      </c>
      <c r="AI555" s="64">
        <f t="shared" si="124"/>
        <v>-51.9028338739228</v>
      </c>
      <c r="AJ555" s="65"/>
      <c r="AL555" s="58">
        <f t="shared" si="128"/>
        <v>250</v>
      </c>
      <c r="AM555" s="58">
        <f t="shared" si="129"/>
        <v>92.856</v>
      </c>
      <c r="AN555" s="58">
        <f t="shared" si="125"/>
        <v>0</v>
      </c>
      <c r="AO555" s="58">
        <f t="shared" si="135"/>
        <v>809.888580350727</v>
      </c>
      <c r="AP555" s="58">
        <f t="shared" si="130"/>
        <v>1310.12716037952</v>
      </c>
      <c r="AQ555" s="58">
        <f t="shared" si="131"/>
        <v>157.144</v>
      </c>
      <c r="AR555" s="58">
        <f t="shared" si="132"/>
        <v>0</v>
      </c>
    </row>
    <row r="556" spans="1:44">
      <c r="A556" s="35" t="s">
        <v>832</v>
      </c>
      <c r="B556" s="93">
        <v>9.96</v>
      </c>
      <c r="C556" s="58">
        <v>641.025641025641</v>
      </c>
      <c r="D556" s="58">
        <v>482.425641025641</v>
      </c>
      <c r="E556" s="58">
        <v>5.13065210285847</v>
      </c>
      <c r="F556" s="58">
        <v>210.502833873923</v>
      </c>
      <c r="G556" s="58">
        <v>51.9028338739228</v>
      </c>
      <c r="H556" s="58">
        <v>157.014</v>
      </c>
      <c r="I556" s="58">
        <v>157.014</v>
      </c>
      <c r="J556" s="108">
        <v>3334.92386685859</v>
      </c>
      <c r="K556" s="109">
        <v>0.693396858077657</v>
      </c>
      <c r="L556" s="109">
        <v>7.9941453592054</v>
      </c>
      <c r="M556" s="109">
        <v>8</v>
      </c>
      <c r="N556" s="110">
        <v>0.110885286972334</v>
      </c>
      <c r="O556" s="10">
        <v>17.1</v>
      </c>
      <c r="P556" s="10">
        <v>2.8</v>
      </c>
      <c r="Q556" s="113">
        <v>0.234</v>
      </c>
      <c r="R556" s="110">
        <v>0.11388273369263</v>
      </c>
      <c r="S556" s="58">
        <v>87.1307198463391</v>
      </c>
      <c r="T556" s="58">
        <v>1820.25352573354</v>
      </c>
      <c r="U556" s="58">
        <v>125.657794423667</v>
      </c>
      <c r="V556" s="58">
        <v>413.049060044198</v>
      </c>
      <c r="W556" s="58">
        <v>92.986</v>
      </c>
      <c r="X556" s="10"/>
      <c r="Y556" s="109">
        <f t="shared" si="133"/>
        <v>0.00585464079459452</v>
      </c>
      <c r="Z556" s="10"/>
      <c r="AA556" s="10"/>
      <c r="AB556" s="10"/>
      <c r="AC556" s="58">
        <f t="shared" si="126"/>
        <v>157.014</v>
      </c>
      <c r="AD556" s="10">
        <f t="shared" si="134"/>
        <v>6.5</v>
      </c>
      <c r="AE556" s="58">
        <f t="shared" si="127"/>
        <v>0</v>
      </c>
      <c r="AF556" s="58">
        <f t="shared" ref="AF556:AF619" si="136">H556-I556</f>
        <v>0</v>
      </c>
      <c r="AG556" s="58">
        <f t="shared" ref="AG556:AG619" si="137">IF(H556/I556&lt;$AH$2,1,0)</f>
        <v>0</v>
      </c>
      <c r="AH556" s="58">
        <f t="shared" ref="AH556:AH619" si="138">IF(AC556/I556&lt;$AH$2,1,0)</f>
        <v>0</v>
      </c>
      <c r="AI556" s="64">
        <f t="shared" ref="AI556:AI619" si="139">-G556</f>
        <v>-51.9028338739228</v>
      </c>
      <c r="AJ556" s="65"/>
      <c r="AL556" s="58">
        <f t="shared" si="128"/>
        <v>250</v>
      </c>
      <c r="AM556" s="58">
        <f t="shared" si="129"/>
        <v>92.986</v>
      </c>
      <c r="AN556" s="58">
        <f t="shared" ref="AN556:AN619" si="140">IF(AM556&gt;0,0,(AO555*$AO$1-AO556)*6)*$AP$1</f>
        <v>0</v>
      </c>
      <c r="AO556" s="58">
        <f t="shared" si="135"/>
        <v>819.787037448973</v>
      </c>
      <c r="AP556" s="58">
        <f t="shared" si="130"/>
        <v>1320.02561747776</v>
      </c>
      <c r="AQ556" s="58">
        <f t="shared" si="131"/>
        <v>157.014</v>
      </c>
      <c r="AR556" s="58">
        <f t="shared" si="132"/>
        <v>0</v>
      </c>
    </row>
    <row r="557" spans="1:44">
      <c r="A557" s="35" t="s">
        <v>833</v>
      </c>
      <c r="B557" s="93">
        <v>9.25</v>
      </c>
      <c r="C557" s="58">
        <v>641.025641025641</v>
      </c>
      <c r="D557" s="58">
        <v>481.775641025641</v>
      </c>
      <c r="E557" s="58">
        <v>5.13065210285847</v>
      </c>
      <c r="F557" s="58">
        <v>211.152833873923</v>
      </c>
      <c r="G557" s="58">
        <v>51.9028338739228</v>
      </c>
      <c r="H557" s="58">
        <v>157.6575</v>
      </c>
      <c r="I557" s="58">
        <v>157.6575</v>
      </c>
      <c r="J557" s="108">
        <v>3334.92386685859</v>
      </c>
      <c r="K557" s="109">
        <v>0.827958812893933</v>
      </c>
      <c r="L557" s="109">
        <v>7.9941453592054</v>
      </c>
      <c r="M557" s="109">
        <v>8</v>
      </c>
      <c r="N557" s="110">
        <v>0.139528034750039</v>
      </c>
      <c r="O557" s="10">
        <v>14.1</v>
      </c>
      <c r="P557" s="10">
        <v>3.6</v>
      </c>
      <c r="Q557" s="113">
        <v>0.234</v>
      </c>
      <c r="R557" s="110">
        <v>0.11388273369263</v>
      </c>
      <c r="S557" s="58">
        <v>104.039478301889</v>
      </c>
      <c r="T557" s="58">
        <v>1530.66895950696</v>
      </c>
      <c r="U557" s="58">
        <v>125.657794423667</v>
      </c>
      <c r="V557" s="58">
        <v>413.049060044198</v>
      </c>
      <c r="W557" s="58">
        <v>92.3425</v>
      </c>
      <c r="X557" s="10"/>
      <c r="Y557" s="109">
        <f t="shared" si="133"/>
        <v>0.00585464079459452</v>
      </c>
      <c r="Z557" s="10"/>
      <c r="AA557" s="10"/>
      <c r="AB557" s="10"/>
      <c r="AC557" s="58">
        <f t="shared" si="126"/>
        <v>157.6575</v>
      </c>
      <c r="AD557" s="10">
        <f t="shared" si="134"/>
        <v>6.5</v>
      </c>
      <c r="AE557" s="58">
        <f t="shared" si="127"/>
        <v>0</v>
      </c>
      <c r="AF557" s="58">
        <f t="shared" si="136"/>
        <v>0</v>
      </c>
      <c r="AG557" s="58">
        <f t="shared" si="137"/>
        <v>0</v>
      </c>
      <c r="AH557" s="58">
        <f t="shared" si="138"/>
        <v>0</v>
      </c>
      <c r="AI557" s="64">
        <f t="shared" si="139"/>
        <v>-51.9028338739228</v>
      </c>
      <c r="AJ557" s="65"/>
      <c r="AL557" s="58">
        <f t="shared" si="128"/>
        <v>250</v>
      </c>
      <c r="AM557" s="58">
        <f t="shared" si="129"/>
        <v>92.3425</v>
      </c>
      <c r="AN557" s="58">
        <f t="shared" si="140"/>
        <v>0</v>
      </c>
      <c r="AO557" s="58">
        <f t="shared" si="135"/>
        <v>829.539477261728</v>
      </c>
      <c r="AP557" s="58">
        <f t="shared" si="130"/>
        <v>1329.77805729052</v>
      </c>
      <c r="AQ557" s="58">
        <f t="shared" si="131"/>
        <v>157.6575</v>
      </c>
      <c r="AR557" s="58">
        <f t="shared" si="132"/>
        <v>0</v>
      </c>
    </row>
    <row r="558" spans="1:44">
      <c r="A558" s="35" t="s">
        <v>834</v>
      </c>
      <c r="B558" s="93">
        <v>8.51</v>
      </c>
      <c r="C558" s="58">
        <v>600.956614096543</v>
      </c>
      <c r="D558" s="58">
        <v>441.437422177351</v>
      </c>
      <c r="E558" s="58">
        <v>5.13065210285847</v>
      </c>
      <c r="F558" s="58">
        <v>211.422025793115</v>
      </c>
      <c r="G558" s="58">
        <v>51.9028338739228</v>
      </c>
      <c r="H558" s="58">
        <v>157.924</v>
      </c>
      <c r="I558" s="58">
        <v>157.924</v>
      </c>
      <c r="J558" s="108">
        <v>3334.92386685859</v>
      </c>
      <c r="K558" s="109">
        <v>0.9309936873874</v>
      </c>
      <c r="L558" s="109">
        <v>7.9941453592054</v>
      </c>
      <c r="M558" s="109">
        <v>8</v>
      </c>
      <c r="N558" s="110">
        <v>0.18158005684762</v>
      </c>
      <c r="O558" s="10">
        <v>11.7</v>
      </c>
      <c r="P558" s="10">
        <v>4.4</v>
      </c>
      <c r="Q558" s="113">
        <v>0.234</v>
      </c>
      <c r="R558" s="110">
        <v>0.11388273369263</v>
      </c>
      <c r="S558" s="58">
        <v>116.986613379458</v>
      </c>
      <c r="T558" s="58">
        <v>1363.56791013152</v>
      </c>
      <c r="U558" s="58">
        <v>125.657794423667</v>
      </c>
      <c r="V558" s="58">
        <v>413.049060044198</v>
      </c>
      <c r="W558" s="58">
        <v>92.076</v>
      </c>
      <c r="X558" s="10"/>
      <c r="Y558" s="109">
        <f t="shared" si="133"/>
        <v>0.00585464079459452</v>
      </c>
      <c r="Z558" s="10"/>
      <c r="AA558" s="10"/>
      <c r="AB558" s="10"/>
      <c r="AC558" s="58">
        <f t="shared" si="126"/>
        <v>157.924</v>
      </c>
      <c r="AD558" s="10">
        <f t="shared" si="134"/>
        <v>6.5</v>
      </c>
      <c r="AE558" s="58">
        <f t="shared" si="127"/>
        <v>0</v>
      </c>
      <c r="AF558" s="58">
        <f t="shared" si="136"/>
        <v>0</v>
      </c>
      <c r="AG558" s="58">
        <f t="shared" si="137"/>
        <v>0</v>
      </c>
      <c r="AH558" s="58">
        <f t="shared" si="138"/>
        <v>0</v>
      </c>
      <c r="AI558" s="64">
        <f t="shared" si="139"/>
        <v>-51.9028338739228</v>
      </c>
      <c r="AJ558" s="65"/>
      <c r="AL558" s="58">
        <f t="shared" si="128"/>
        <v>250</v>
      </c>
      <c r="AM558" s="58">
        <f t="shared" si="129"/>
        <v>92.076</v>
      </c>
      <c r="AN558" s="58">
        <f t="shared" si="140"/>
        <v>0</v>
      </c>
      <c r="AO558" s="58">
        <f t="shared" si="135"/>
        <v>839.203179875419</v>
      </c>
      <c r="AP558" s="58">
        <f t="shared" si="130"/>
        <v>1339.44175990421</v>
      </c>
      <c r="AQ558" s="58">
        <f t="shared" si="131"/>
        <v>157.924</v>
      </c>
      <c r="AR558" s="58">
        <f t="shared" si="132"/>
        <v>0</v>
      </c>
    </row>
    <row r="559" spans="1:44">
      <c r="A559" s="35" t="s">
        <v>835</v>
      </c>
      <c r="B559" s="93">
        <v>7.92</v>
      </c>
      <c r="C559" s="58">
        <v>479.089826074985</v>
      </c>
      <c r="D559" s="58">
        <v>321.093866479025</v>
      </c>
      <c r="E559" s="58">
        <v>5.13065210285847</v>
      </c>
      <c r="F559" s="58">
        <v>209.898793469882</v>
      </c>
      <c r="G559" s="58">
        <v>51.9028338739228</v>
      </c>
      <c r="H559" s="58">
        <v>156.416</v>
      </c>
      <c r="I559" s="58">
        <v>156.416</v>
      </c>
      <c r="J559" s="108">
        <v>3334.92386685859</v>
      </c>
      <c r="K559" s="109">
        <v>1.00429166277513</v>
      </c>
      <c r="L559" s="109">
        <v>7.9941453592054</v>
      </c>
      <c r="M559" s="109">
        <v>8</v>
      </c>
      <c r="N559" s="110">
        <v>0.227262919146408</v>
      </c>
      <c r="O559" s="10">
        <v>9.8</v>
      </c>
      <c r="P559" s="10">
        <v>5.1</v>
      </c>
      <c r="Q559" s="113">
        <v>0.234</v>
      </c>
      <c r="R559" s="110">
        <v>0.11388273369263</v>
      </c>
      <c r="S559" s="58">
        <v>126.1970753024</v>
      </c>
      <c r="T559" s="58">
        <v>1251.9779814022</v>
      </c>
      <c r="U559" s="58">
        <v>125.657794423667</v>
      </c>
      <c r="V559" s="58">
        <v>413.049060044198</v>
      </c>
      <c r="W559" s="58">
        <v>93.584</v>
      </c>
      <c r="X559" s="10"/>
      <c r="Y559" s="109">
        <f t="shared" si="133"/>
        <v>0.00585464079459452</v>
      </c>
      <c r="Z559" s="10"/>
      <c r="AA559" s="10"/>
      <c r="AB559" s="10"/>
      <c r="AC559" s="58">
        <f t="shared" si="126"/>
        <v>156.416</v>
      </c>
      <c r="AD559" s="10">
        <f t="shared" si="134"/>
        <v>6.5</v>
      </c>
      <c r="AE559" s="58">
        <f t="shared" si="127"/>
        <v>0</v>
      </c>
      <c r="AF559" s="58">
        <f t="shared" si="136"/>
        <v>0</v>
      </c>
      <c r="AG559" s="58">
        <f t="shared" si="137"/>
        <v>0</v>
      </c>
      <c r="AH559" s="58">
        <f t="shared" si="138"/>
        <v>0</v>
      </c>
      <c r="AI559" s="64">
        <f t="shared" si="139"/>
        <v>-51.9028338739228</v>
      </c>
      <c r="AJ559" s="65"/>
      <c r="AL559" s="58">
        <f t="shared" si="128"/>
        <v>250</v>
      </c>
      <c r="AM559" s="58">
        <f t="shared" si="129"/>
        <v>93.584</v>
      </c>
      <c r="AN559" s="58">
        <f t="shared" si="140"/>
        <v>0</v>
      </c>
      <c r="AO559" s="58">
        <f t="shared" si="135"/>
        <v>849.044763976042</v>
      </c>
      <c r="AP559" s="58">
        <f t="shared" si="130"/>
        <v>1349.28334400483</v>
      </c>
      <c r="AQ559" s="58">
        <f t="shared" si="131"/>
        <v>156.416</v>
      </c>
      <c r="AR559" s="58">
        <f t="shared" si="132"/>
        <v>0</v>
      </c>
    </row>
    <row r="560" spans="1:44">
      <c r="A560" s="35" t="s">
        <v>836</v>
      </c>
      <c r="B560" s="93">
        <v>7.57</v>
      </c>
      <c r="C560" s="58">
        <v>414.84822276271</v>
      </c>
      <c r="D560" s="58">
        <v>259.123980338468</v>
      </c>
      <c r="E560" s="58">
        <v>5.13065210285847</v>
      </c>
      <c r="F560" s="58">
        <v>207.627076298165</v>
      </c>
      <c r="G560" s="58">
        <v>51.9028338739228</v>
      </c>
      <c r="H560" s="58">
        <v>154.167</v>
      </c>
      <c r="I560" s="58">
        <v>154.167</v>
      </c>
      <c r="J560" s="108">
        <v>3334.92386685859</v>
      </c>
      <c r="K560" s="109">
        <v>1.03519715239756</v>
      </c>
      <c r="L560" s="109">
        <v>7.9941453592054</v>
      </c>
      <c r="M560" s="109">
        <v>8</v>
      </c>
      <c r="N560" s="110">
        <v>0.260269130664355</v>
      </c>
      <c r="O560" s="10">
        <v>8.6</v>
      </c>
      <c r="P560" s="10">
        <v>5.5</v>
      </c>
      <c r="Q560" s="113">
        <v>0.234</v>
      </c>
      <c r="R560" s="110">
        <v>0.11388273369263</v>
      </c>
      <c r="S560" s="58">
        <v>130.080590963939</v>
      </c>
      <c r="T560" s="58">
        <v>1197.13664636881</v>
      </c>
      <c r="U560" s="58">
        <v>125.657794423667</v>
      </c>
      <c r="V560" s="58">
        <v>413.049060044198</v>
      </c>
      <c r="W560" s="58">
        <v>95.833</v>
      </c>
      <c r="X560" s="10"/>
      <c r="Y560" s="109">
        <f t="shared" si="133"/>
        <v>0.00585464079459452</v>
      </c>
      <c r="Z560" s="10"/>
      <c r="AA560" s="10"/>
      <c r="AB560" s="10"/>
      <c r="AC560" s="58">
        <f t="shared" si="126"/>
        <v>154.167</v>
      </c>
      <c r="AD560" s="10">
        <f t="shared" si="134"/>
        <v>6.5</v>
      </c>
      <c r="AE560" s="58">
        <f t="shared" si="127"/>
        <v>0</v>
      </c>
      <c r="AF560" s="58">
        <f t="shared" si="136"/>
        <v>0</v>
      </c>
      <c r="AG560" s="58">
        <f t="shared" si="137"/>
        <v>0</v>
      </c>
      <c r="AH560" s="58">
        <f t="shared" si="138"/>
        <v>0</v>
      </c>
      <c r="AI560" s="64">
        <f t="shared" si="139"/>
        <v>-51.9028338739228</v>
      </c>
      <c r="AJ560" s="65"/>
      <c r="AL560" s="58">
        <f t="shared" si="128"/>
        <v>250</v>
      </c>
      <c r="AM560" s="58">
        <f t="shared" si="129"/>
        <v>95.833</v>
      </c>
      <c r="AN560" s="58">
        <f t="shared" si="140"/>
        <v>0</v>
      </c>
      <c r="AO560" s="58">
        <f t="shared" si="135"/>
        <v>859.174490156162</v>
      </c>
      <c r="AP560" s="58">
        <f t="shared" si="130"/>
        <v>1359.41307018495</v>
      </c>
      <c r="AQ560" s="58">
        <f t="shared" si="131"/>
        <v>154.167</v>
      </c>
      <c r="AR560" s="58">
        <f t="shared" si="132"/>
        <v>0</v>
      </c>
    </row>
    <row r="561" spans="1:44">
      <c r="A561" s="35" t="s">
        <v>837</v>
      </c>
      <c r="B561" s="93">
        <v>7.44</v>
      </c>
      <c r="C561" s="58">
        <v>392.44620256069</v>
      </c>
      <c r="D561" s="58">
        <v>239.689636904125</v>
      </c>
      <c r="E561" s="58">
        <v>5.13065210285847</v>
      </c>
      <c r="F561" s="58">
        <v>204.659399530488</v>
      </c>
      <c r="G561" s="58">
        <v>51.9028338739228</v>
      </c>
      <c r="H561" s="58">
        <v>151.229</v>
      </c>
      <c r="I561" s="58">
        <v>151.229</v>
      </c>
      <c r="J561" s="108">
        <v>3334.92386685859</v>
      </c>
      <c r="K561" s="109">
        <v>1.03591819760999</v>
      </c>
      <c r="L561" s="109">
        <v>7.9941453592054</v>
      </c>
      <c r="M561" s="109">
        <v>8</v>
      </c>
      <c r="N561" s="110">
        <v>0.268860272753996</v>
      </c>
      <c r="O561" s="10">
        <v>8.3</v>
      </c>
      <c r="P561" s="10">
        <v>5.6</v>
      </c>
      <c r="Q561" s="113">
        <v>0.234</v>
      </c>
      <c r="R561" s="110">
        <v>0.11388273369263</v>
      </c>
      <c r="S561" s="58">
        <v>130.171195915013</v>
      </c>
      <c r="T561" s="58">
        <v>1173.50512594429</v>
      </c>
      <c r="U561" s="58">
        <v>125.657794423667</v>
      </c>
      <c r="V561" s="58">
        <v>413.049060044198</v>
      </c>
      <c r="W561" s="58">
        <v>98.771</v>
      </c>
      <c r="X561" s="10"/>
      <c r="Y561" s="109">
        <f t="shared" si="133"/>
        <v>0.00585464079459452</v>
      </c>
      <c r="Z561" s="10"/>
      <c r="AA561" s="10"/>
      <c r="AB561" s="10"/>
      <c r="AC561" s="58">
        <f t="shared" si="126"/>
        <v>151.229</v>
      </c>
      <c r="AD561" s="10">
        <f t="shared" si="134"/>
        <v>6.5</v>
      </c>
      <c r="AE561" s="58">
        <f t="shared" si="127"/>
        <v>0</v>
      </c>
      <c r="AF561" s="58">
        <f t="shared" si="136"/>
        <v>0</v>
      </c>
      <c r="AG561" s="58">
        <f t="shared" si="137"/>
        <v>0</v>
      </c>
      <c r="AH561" s="58">
        <f t="shared" si="138"/>
        <v>0</v>
      </c>
      <c r="AI561" s="64">
        <f t="shared" si="139"/>
        <v>-51.9028338739228</v>
      </c>
      <c r="AJ561" s="65"/>
      <c r="AL561" s="58">
        <f t="shared" si="128"/>
        <v>250</v>
      </c>
      <c r="AM561" s="58">
        <f t="shared" si="129"/>
        <v>98.771</v>
      </c>
      <c r="AN561" s="58">
        <f t="shared" si="140"/>
        <v>0</v>
      </c>
      <c r="AO561" s="58">
        <f t="shared" si="135"/>
        <v>869.694267705381</v>
      </c>
      <c r="AP561" s="58">
        <f t="shared" si="130"/>
        <v>1369.93284773417</v>
      </c>
      <c r="AQ561" s="58">
        <f t="shared" si="131"/>
        <v>151.229</v>
      </c>
      <c r="AR561" s="58">
        <f t="shared" si="132"/>
        <v>0</v>
      </c>
    </row>
    <row r="562" spans="1:44">
      <c r="A562" s="35" t="s">
        <v>838</v>
      </c>
      <c r="B562" s="93">
        <v>7.46</v>
      </c>
      <c r="C562" s="58">
        <v>395.842254957449</v>
      </c>
      <c r="D562" s="58">
        <v>246.05336606856</v>
      </c>
      <c r="E562" s="58">
        <v>5.13065210285847</v>
      </c>
      <c r="F562" s="58">
        <v>201.691722762812</v>
      </c>
      <c r="G562" s="58">
        <v>51.9028338739228</v>
      </c>
      <c r="H562" s="58">
        <v>148.291</v>
      </c>
      <c r="I562" s="58">
        <v>148.291</v>
      </c>
      <c r="J562" s="108">
        <v>3334.92386685859</v>
      </c>
      <c r="K562" s="109">
        <v>1.03870292394766</v>
      </c>
      <c r="L562" s="109">
        <v>7.9941453592054</v>
      </c>
      <c r="M562" s="109">
        <v>8</v>
      </c>
      <c r="N562" s="110">
        <v>0.263129836152747</v>
      </c>
      <c r="O562" s="10">
        <v>8.5</v>
      </c>
      <c r="P562" s="10">
        <v>5.6</v>
      </c>
      <c r="Q562" s="113">
        <v>0.234</v>
      </c>
      <c r="R562" s="110">
        <v>0.11388273369263</v>
      </c>
      <c r="S562" s="58">
        <v>130.521118484677</v>
      </c>
      <c r="T562" s="58">
        <v>1147.62186095175</v>
      </c>
      <c r="U562" s="58">
        <v>125.657794423667</v>
      </c>
      <c r="V562" s="58">
        <v>413.049060044198</v>
      </c>
      <c r="W562" s="58">
        <v>101.709</v>
      </c>
      <c r="X562" s="10"/>
      <c r="Y562" s="109">
        <f t="shared" si="133"/>
        <v>0.00585464079459452</v>
      </c>
      <c r="Z562" s="10"/>
      <c r="AA562" s="10"/>
      <c r="AB562" s="10"/>
      <c r="AC562" s="58">
        <f t="shared" si="126"/>
        <v>148.291</v>
      </c>
      <c r="AD562" s="10">
        <f t="shared" si="134"/>
        <v>6.5</v>
      </c>
      <c r="AE562" s="58">
        <f t="shared" si="127"/>
        <v>0</v>
      </c>
      <c r="AF562" s="58">
        <f t="shared" si="136"/>
        <v>0</v>
      </c>
      <c r="AG562" s="58">
        <f t="shared" si="137"/>
        <v>0</v>
      </c>
      <c r="AH562" s="58">
        <f t="shared" si="138"/>
        <v>0</v>
      </c>
      <c r="AI562" s="64">
        <f t="shared" si="139"/>
        <v>-51.9028338739228</v>
      </c>
      <c r="AJ562" s="65"/>
      <c r="AL562" s="58">
        <f t="shared" si="128"/>
        <v>250</v>
      </c>
      <c r="AM562" s="58">
        <f t="shared" si="129"/>
        <v>101.709</v>
      </c>
      <c r="AN562" s="58">
        <f t="shared" si="140"/>
        <v>0</v>
      </c>
      <c r="AO562" s="58">
        <f t="shared" si="135"/>
        <v>880.602146366854</v>
      </c>
      <c r="AP562" s="58">
        <f t="shared" si="130"/>
        <v>1380.84072639564</v>
      </c>
      <c r="AQ562" s="58">
        <f t="shared" si="131"/>
        <v>148.291</v>
      </c>
      <c r="AR562" s="58">
        <f t="shared" si="132"/>
        <v>0</v>
      </c>
    </row>
    <row r="563" spans="1:44">
      <c r="A563" s="35" t="s">
        <v>839</v>
      </c>
      <c r="B563" s="93">
        <v>7.48</v>
      </c>
      <c r="C563" s="58">
        <v>399.256565656566</v>
      </c>
      <c r="D563" s="58">
        <v>251.59494949495</v>
      </c>
      <c r="E563" s="58">
        <v>5.13065210285847</v>
      </c>
      <c r="F563" s="58">
        <v>199.564450035539</v>
      </c>
      <c r="G563" s="58">
        <v>51.9028338739228</v>
      </c>
      <c r="H563" s="58">
        <v>146.185</v>
      </c>
      <c r="I563" s="58">
        <v>146.185</v>
      </c>
      <c r="J563" s="108">
        <v>3334.92386685859</v>
      </c>
      <c r="K563" s="109">
        <v>1.02288965653022</v>
      </c>
      <c r="L563" s="109">
        <v>7.9941453592054</v>
      </c>
      <c r="M563" s="109">
        <v>8</v>
      </c>
      <c r="N563" s="110">
        <v>0.257443431902491</v>
      </c>
      <c r="O563" s="10">
        <v>8.7</v>
      </c>
      <c r="P563" s="10">
        <v>5.5</v>
      </c>
      <c r="Q563" s="113">
        <v>0.234</v>
      </c>
      <c r="R563" s="110">
        <v>0.11388273369263</v>
      </c>
      <c r="S563" s="58">
        <v>128.53405817837</v>
      </c>
      <c r="T563" s="58">
        <v>1148.81314924875</v>
      </c>
      <c r="U563" s="58">
        <v>125.657794423667</v>
      </c>
      <c r="V563" s="58">
        <v>413.049060044198</v>
      </c>
      <c r="W563" s="58">
        <v>103.815</v>
      </c>
      <c r="X563" s="10"/>
      <c r="Y563" s="109">
        <f t="shared" si="133"/>
        <v>0.00585464079459452</v>
      </c>
      <c r="Z563" s="10"/>
      <c r="AA563" s="10"/>
      <c r="AB563" s="10"/>
      <c r="AC563" s="58">
        <f t="shared" si="126"/>
        <v>146.185</v>
      </c>
      <c r="AD563" s="10">
        <f t="shared" si="134"/>
        <v>6.5</v>
      </c>
      <c r="AE563" s="58">
        <f t="shared" si="127"/>
        <v>0</v>
      </c>
      <c r="AF563" s="58">
        <f t="shared" si="136"/>
        <v>0</v>
      </c>
      <c r="AG563" s="58">
        <f t="shared" si="137"/>
        <v>0</v>
      </c>
      <c r="AH563" s="58">
        <f t="shared" si="138"/>
        <v>0</v>
      </c>
      <c r="AI563" s="64">
        <f t="shared" si="139"/>
        <v>-51.9028338739228</v>
      </c>
      <c r="AJ563" s="65"/>
      <c r="AL563" s="58">
        <f t="shared" si="128"/>
        <v>250</v>
      </c>
      <c r="AM563" s="58">
        <f t="shared" si="129"/>
        <v>103.815</v>
      </c>
      <c r="AN563" s="58">
        <f t="shared" si="140"/>
        <v>0</v>
      </c>
      <c r="AO563" s="58">
        <f t="shared" si="135"/>
        <v>891.77138563502</v>
      </c>
      <c r="AP563" s="58">
        <f t="shared" si="130"/>
        <v>1392.00996566381</v>
      </c>
      <c r="AQ563" s="58">
        <f t="shared" si="131"/>
        <v>146.185</v>
      </c>
      <c r="AR563" s="58">
        <f t="shared" si="132"/>
        <v>0</v>
      </c>
    </row>
    <row r="564" spans="1:44">
      <c r="A564" s="35" t="s">
        <v>840</v>
      </c>
      <c r="B564" s="93">
        <v>7.56</v>
      </c>
      <c r="C564" s="58">
        <v>413.097370474049</v>
      </c>
      <c r="D564" s="58">
        <v>265.435754312433</v>
      </c>
      <c r="E564" s="58">
        <v>5.13065210285847</v>
      </c>
      <c r="F564" s="58">
        <v>199.564450035539</v>
      </c>
      <c r="G564" s="58">
        <v>51.9028338739228</v>
      </c>
      <c r="H564" s="58">
        <v>146.185</v>
      </c>
      <c r="I564" s="58">
        <v>146.185</v>
      </c>
      <c r="J564" s="108">
        <v>3334.92386685859</v>
      </c>
      <c r="K564" s="109">
        <v>1.01503275007753</v>
      </c>
      <c r="L564" s="109">
        <v>7.9941453592054</v>
      </c>
      <c r="M564" s="109">
        <v>8</v>
      </c>
      <c r="N564" s="110">
        <v>0.249002931026063</v>
      </c>
      <c r="O564" s="10">
        <v>9</v>
      </c>
      <c r="P564" s="10">
        <v>5.4</v>
      </c>
      <c r="Q564" s="113">
        <v>0.234</v>
      </c>
      <c r="R564" s="110">
        <v>0.11388273369263</v>
      </c>
      <c r="S564" s="58">
        <v>127.546776642533</v>
      </c>
      <c r="T564" s="58">
        <v>1157.70558887159</v>
      </c>
      <c r="U564" s="58">
        <v>125.657794423667</v>
      </c>
      <c r="V564" s="58">
        <v>413.049060044198</v>
      </c>
      <c r="W564" s="58">
        <v>103.815</v>
      </c>
      <c r="X564" s="10"/>
      <c r="Y564" s="109">
        <f t="shared" si="133"/>
        <v>0.00585464079459452</v>
      </c>
      <c r="Z564" s="10"/>
      <c r="AA564" s="10"/>
      <c r="AB564" s="10"/>
      <c r="AC564" s="58">
        <f t="shared" si="126"/>
        <v>146.185</v>
      </c>
      <c r="AD564" s="10">
        <f t="shared" si="134"/>
        <v>6.5</v>
      </c>
      <c r="AE564" s="58">
        <f t="shared" si="127"/>
        <v>0</v>
      </c>
      <c r="AF564" s="58">
        <f t="shared" si="136"/>
        <v>0</v>
      </c>
      <c r="AG564" s="58">
        <f t="shared" si="137"/>
        <v>0</v>
      </c>
      <c r="AH564" s="58">
        <f t="shared" si="138"/>
        <v>0</v>
      </c>
      <c r="AI564" s="64">
        <f t="shared" si="139"/>
        <v>-51.9028338739228</v>
      </c>
      <c r="AJ564" s="65"/>
      <c r="AL564" s="58">
        <f t="shared" si="128"/>
        <v>250</v>
      </c>
      <c r="AM564" s="58">
        <f t="shared" si="129"/>
        <v>103.815</v>
      </c>
      <c r="AN564" s="58">
        <f t="shared" si="140"/>
        <v>0</v>
      </c>
      <c r="AO564" s="58">
        <f t="shared" si="135"/>
        <v>902.884778706845</v>
      </c>
      <c r="AP564" s="58">
        <f t="shared" si="130"/>
        <v>1403.12335873563</v>
      </c>
      <c r="AQ564" s="58">
        <f t="shared" si="131"/>
        <v>146.185</v>
      </c>
      <c r="AR564" s="58">
        <f t="shared" si="132"/>
        <v>0</v>
      </c>
    </row>
    <row r="565" spans="1:44">
      <c r="A565" s="35" t="s">
        <v>841</v>
      </c>
      <c r="B565" s="93">
        <v>7.78</v>
      </c>
      <c r="C565" s="58">
        <v>452.695508339325</v>
      </c>
      <c r="D565" s="58">
        <v>305.033892177708</v>
      </c>
      <c r="E565" s="58">
        <v>5.13065210285847</v>
      </c>
      <c r="F565" s="58">
        <v>199.564450035539</v>
      </c>
      <c r="G565" s="58">
        <v>51.9028338739228</v>
      </c>
      <c r="H565" s="58">
        <v>146.185</v>
      </c>
      <c r="I565" s="58">
        <v>146.185</v>
      </c>
      <c r="J565" s="108">
        <v>3334.92386685859</v>
      </c>
      <c r="K565" s="109">
        <v>0.986539032372536</v>
      </c>
      <c r="L565" s="109">
        <v>7.9941453592054</v>
      </c>
      <c r="M565" s="109">
        <v>8</v>
      </c>
      <c r="N565" s="110">
        <v>0.227262919146408</v>
      </c>
      <c r="O565" s="10">
        <v>9.8</v>
      </c>
      <c r="P565" s="10">
        <v>5.1</v>
      </c>
      <c r="Q565" s="113">
        <v>0.234</v>
      </c>
      <c r="R565" s="110">
        <v>0.11388273369263</v>
      </c>
      <c r="S565" s="58">
        <v>123.966318920792</v>
      </c>
      <c r="T565" s="58">
        <v>1191.14302535646</v>
      </c>
      <c r="U565" s="58">
        <v>125.657794423667</v>
      </c>
      <c r="V565" s="58">
        <v>413.049060044198</v>
      </c>
      <c r="W565" s="58">
        <v>103.815</v>
      </c>
      <c r="X565" s="10"/>
      <c r="Y565" s="109">
        <f t="shared" si="133"/>
        <v>0.00585464079459452</v>
      </c>
      <c r="Z565" s="10"/>
      <c r="AA565" s="10"/>
      <c r="AB565" s="10"/>
      <c r="AC565" s="58">
        <f t="shared" si="126"/>
        <v>146.185</v>
      </c>
      <c r="AD565" s="10">
        <f t="shared" si="134"/>
        <v>6.5</v>
      </c>
      <c r="AE565" s="58">
        <f t="shared" si="127"/>
        <v>0</v>
      </c>
      <c r="AF565" s="58">
        <f t="shared" si="136"/>
        <v>0</v>
      </c>
      <c r="AG565" s="58">
        <f t="shared" si="137"/>
        <v>0</v>
      </c>
      <c r="AH565" s="58">
        <f t="shared" si="138"/>
        <v>0</v>
      </c>
      <c r="AI565" s="64">
        <f t="shared" si="139"/>
        <v>-51.9028338739228</v>
      </c>
      <c r="AJ565" s="65"/>
      <c r="AL565" s="58">
        <f t="shared" si="128"/>
        <v>250</v>
      </c>
      <c r="AM565" s="58">
        <f t="shared" si="129"/>
        <v>103.815</v>
      </c>
      <c r="AN565" s="58">
        <f t="shared" si="140"/>
        <v>0</v>
      </c>
      <c r="AO565" s="58">
        <f t="shared" si="135"/>
        <v>913.942604813311</v>
      </c>
      <c r="AP565" s="58">
        <f t="shared" si="130"/>
        <v>1414.1811848421</v>
      </c>
      <c r="AQ565" s="58">
        <f t="shared" si="131"/>
        <v>146.185</v>
      </c>
      <c r="AR565" s="58">
        <f t="shared" si="132"/>
        <v>0</v>
      </c>
    </row>
    <row r="566" spans="1:44">
      <c r="A566" s="35" t="s">
        <v>842</v>
      </c>
      <c r="B566" s="93">
        <v>7.82</v>
      </c>
      <c r="C566" s="58">
        <v>460.140800228433</v>
      </c>
      <c r="D566" s="58">
        <v>312.479184066817</v>
      </c>
      <c r="E566" s="58">
        <v>5.13065210285847</v>
      </c>
      <c r="F566" s="58">
        <v>199.564450035539</v>
      </c>
      <c r="G566" s="58">
        <v>51.9028338739228</v>
      </c>
      <c r="H566" s="58">
        <v>146.185</v>
      </c>
      <c r="I566" s="58">
        <v>146.185</v>
      </c>
      <c r="J566" s="108">
        <v>3334.92386685859</v>
      </c>
      <c r="K566" s="109">
        <v>0.991611212487562</v>
      </c>
      <c r="L566" s="109">
        <v>7.9941453592054</v>
      </c>
      <c r="M566" s="109">
        <v>8</v>
      </c>
      <c r="N566" s="110">
        <v>0.224608269714646</v>
      </c>
      <c r="O566" s="10">
        <v>9.9</v>
      </c>
      <c r="P566" s="10">
        <v>5.1</v>
      </c>
      <c r="Q566" s="113">
        <v>0.234</v>
      </c>
      <c r="R566" s="110">
        <v>0.11388273369263</v>
      </c>
      <c r="S566" s="58">
        <v>124.603677886966</v>
      </c>
      <c r="T566" s="58">
        <v>1185.05022215771</v>
      </c>
      <c r="U566" s="58">
        <v>125.657794423667</v>
      </c>
      <c r="V566" s="58">
        <v>413.049060044198</v>
      </c>
      <c r="W566" s="58">
        <v>103.815</v>
      </c>
      <c r="X566" s="10"/>
      <c r="Y566" s="109">
        <f t="shared" si="133"/>
        <v>0.00585464079459452</v>
      </c>
      <c r="Z566" s="10"/>
      <c r="AA566" s="10"/>
      <c r="AB566" s="10"/>
      <c r="AC566" s="58">
        <f t="shared" si="126"/>
        <v>146.185</v>
      </c>
      <c r="AD566" s="10">
        <f t="shared" si="134"/>
        <v>6.5</v>
      </c>
      <c r="AE566" s="58">
        <f t="shared" si="127"/>
        <v>0</v>
      </c>
      <c r="AF566" s="58">
        <f t="shared" si="136"/>
        <v>0</v>
      </c>
      <c r="AG566" s="58">
        <f t="shared" si="137"/>
        <v>0</v>
      </c>
      <c r="AH566" s="58">
        <f t="shared" si="138"/>
        <v>0</v>
      </c>
      <c r="AI566" s="64">
        <f t="shared" si="139"/>
        <v>-51.9028338739228</v>
      </c>
      <c r="AJ566" s="65"/>
      <c r="AL566" s="58">
        <f t="shared" si="128"/>
        <v>250</v>
      </c>
      <c r="AM566" s="58">
        <f t="shared" si="129"/>
        <v>103.815</v>
      </c>
      <c r="AN566" s="58">
        <f t="shared" si="140"/>
        <v>0</v>
      </c>
      <c r="AO566" s="58">
        <f t="shared" si="135"/>
        <v>924.945141789244</v>
      </c>
      <c r="AP566" s="58">
        <f t="shared" si="130"/>
        <v>1425.18372181803</v>
      </c>
      <c r="AQ566" s="58">
        <f t="shared" si="131"/>
        <v>146.185</v>
      </c>
      <c r="AR566" s="58">
        <f t="shared" si="132"/>
        <v>0</v>
      </c>
    </row>
    <row r="567" spans="1:44">
      <c r="A567" s="35" t="s">
        <v>843</v>
      </c>
      <c r="B567" s="93">
        <v>7.9</v>
      </c>
      <c r="C567" s="58">
        <v>475.261448406325</v>
      </c>
      <c r="D567" s="58">
        <v>331.992256487133</v>
      </c>
      <c r="E567" s="58">
        <v>5.13065210285847</v>
      </c>
      <c r="F567" s="58">
        <v>195.172025793115</v>
      </c>
      <c r="G567" s="58">
        <v>51.9028338739228</v>
      </c>
      <c r="H567" s="58">
        <v>141.8365</v>
      </c>
      <c r="I567" s="58">
        <v>141.8365</v>
      </c>
      <c r="J567" s="108">
        <v>3334.92386685859</v>
      </c>
      <c r="K567" s="109">
        <v>0.962471040454178</v>
      </c>
      <c r="L567" s="109">
        <v>7.9941453592054</v>
      </c>
      <c r="M567" s="109">
        <v>8</v>
      </c>
      <c r="N567" s="110">
        <v>0.211824163866079</v>
      </c>
      <c r="O567" s="10">
        <v>10.4</v>
      </c>
      <c r="P567" s="10">
        <v>4.9</v>
      </c>
      <c r="Q567" s="113">
        <v>0.234</v>
      </c>
      <c r="R567" s="110">
        <v>0.11388273369263</v>
      </c>
      <c r="S567" s="58">
        <v>120.941988140124</v>
      </c>
      <c r="T567" s="58">
        <v>1184.61085452969</v>
      </c>
      <c r="U567" s="58">
        <v>125.657794423667</v>
      </c>
      <c r="V567" s="58">
        <v>413.049060044198</v>
      </c>
      <c r="W567" s="58">
        <v>108.1635</v>
      </c>
      <c r="X567" s="10"/>
      <c r="Y567" s="109">
        <f t="shared" si="133"/>
        <v>0.00585464079459452</v>
      </c>
      <c r="Z567" s="10"/>
      <c r="AA567" s="10"/>
      <c r="AB567" s="10"/>
      <c r="AC567" s="58">
        <f t="shared" si="126"/>
        <v>141.8365</v>
      </c>
      <c r="AD567" s="10">
        <f t="shared" si="134"/>
        <v>6.5</v>
      </c>
      <c r="AE567" s="58">
        <f t="shared" si="127"/>
        <v>0</v>
      </c>
      <c r="AF567" s="58">
        <f t="shared" si="136"/>
        <v>0</v>
      </c>
      <c r="AG567" s="58">
        <f t="shared" si="137"/>
        <v>0</v>
      </c>
      <c r="AH567" s="58">
        <f t="shared" si="138"/>
        <v>0</v>
      </c>
      <c r="AI567" s="64">
        <f t="shared" si="139"/>
        <v>-51.9028338739228</v>
      </c>
      <c r="AJ567" s="65"/>
      <c r="AL567" s="58">
        <f t="shared" si="128"/>
        <v>250</v>
      </c>
      <c r="AM567" s="58">
        <f t="shared" si="129"/>
        <v>108.1635</v>
      </c>
      <c r="AN567" s="58">
        <f t="shared" si="140"/>
        <v>0</v>
      </c>
      <c r="AO567" s="58">
        <f t="shared" si="135"/>
        <v>936.544941080298</v>
      </c>
      <c r="AP567" s="58">
        <f t="shared" si="130"/>
        <v>1436.78352110909</v>
      </c>
      <c r="AQ567" s="58">
        <f t="shared" si="131"/>
        <v>141.8365</v>
      </c>
      <c r="AR567" s="58">
        <f t="shared" si="132"/>
        <v>0</v>
      </c>
    </row>
    <row r="568" spans="1:44">
      <c r="A568" s="35" t="s">
        <v>844</v>
      </c>
      <c r="B568" s="93">
        <v>7.93</v>
      </c>
      <c r="C568" s="58">
        <v>481.01128090598</v>
      </c>
      <c r="D568" s="58">
        <v>340.736028380728</v>
      </c>
      <c r="E568" s="58">
        <v>5.13065210285847</v>
      </c>
      <c r="F568" s="58">
        <v>192.178086399175</v>
      </c>
      <c r="G568" s="58">
        <v>51.9028338739228</v>
      </c>
      <c r="H568" s="58">
        <v>138.8725</v>
      </c>
      <c r="I568" s="58">
        <v>138.8725</v>
      </c>
      <c r="J568" s="108">
        <v>3334.92386685859</v>
      </c>
      <c r="K568" s="109">
        <v>0.946409136756596</v>
      </c>
      <c r="L568" s="109">
        <v>7.9941453592054</v>
      </c>
      <c r="M568" s="109">
        <v>8</v>
      </c>
      <c r="N568" s="110">
        <v>0.206875975130771</v>
      </c>
      <c r="O568" s="10">
        <v>10.6</v>
      </c>
      <c r="P568" s="10">
        <v>4.8</v>
      </c>
      <c r="Q568" s="113">
        <v>0.234</v>
      </c>
      <c r="R568" s="110">
        <v>0.11388273369263</v>
      </c>
      <c r="S568" s="58">
        <v>118.923684747241</v>
      </c>
      <c r="T568" s="58">
        <v>1179.54007919778</v>
      </c>
      <c r="U568" s="58">
        <v>125.657794423667</v>
      </c>
      <c r="V568" s="58">
        <v>413.049060044198</v>
      </c>
      <c r="W568" s="58">
        <v>111.1275</v>
      </c>
      <c r="X568" s="10"/>
      <c r="Y568" s="109">
        <f t="shared" si="133"/>
        <v>0.00585464079459452</v>
      </c>
      <c r="Z568" s="10"/>
      <c r="AA568" s="10"/>
      <c r="AB568" s="10"/>
      <c r="AC568" s="58">
        <f t="shared" si="126"/>
        <v>138.8725</v>
      </c>
      <c r="AD568" s="10">
        <f t="shared" si="134"/>
        <v>6.5</v>
      </c>
      <c r="AE568" s="58">
        <f t="shared" si="127"/>
        <v>0</v>
      </c>
      <c r="AF568" s="58">
        <f t="shared" si="136"/>
        <v>0</v>
      </c>
      <c r="AG568" s="58">
        <f t="shared" si="137"/>
        <v>0</v>
      </c>
      <c r="AH568" s="58">
        <f t="shared" si="138"/>
        <v>0</v>
      </c>
      <c r="AI568" s="64">
        <f t="shared" si="139"/>
        <v>-51.9028338739228</v>
      </c>
      <c r="AJ568" s="65"/>
      <c r="AL568" s="58">
        <f t="shared" si="128"/>
        <v>250</v>
      </c>
      <c r="AM568" s="58">
        <f t="shared" si="129"/>
        <v>111.1275</v>
      </c>
      <c r="AN568" s="58">
        <f t="shared" si="140"/>
        <v>0</v>
      </c>
      <c r="AO568" s="58">
        <f t="shared" si="135"/>
        <v>948.531341374897</v>
      </c>
      <c r="AP568" s="58">
        <f t="shared" si="130"/>
        <v>1448.76992140368</v>
      </c>
      <c r="AQ568" s="58">
        <f t="shared" si="131"/>
        <v>138.8725</v>
      </c>
      <c r="AR568" s="58">
        <f t="shared" si="132"/>
        <v>0</v>
      </c>
    </row>
    <row r="569" spans="1:44">
      <c r="A569" s="35" t="s">
        <v>845</v>
      </c>
      <c r="B569" s="93">
        <v>8.19</v>
      </c>
      <c r="C569" s="58">
        <v>532.690110596117</v>
      </c>
      <c r="D569" s="58">
        <v>395.408797464804</v>
      </c>
      <c r="E569" s="58">
        <v>5.13065210285847</v>
      </c>
      <c r="F569" s="58">
        <v>189.184147005236</v>
      </c>
      <c r="G569" s="58">
        <v>51.9028338739228</v>
      </c>
      <c r="H569" s="58">
        <v>135.9085</v>
      </c>
      <c r="I569" s="58">
        <v>135.9085</v>
      </c>
      <c r="J569" s="108">
        <v>3334.92386685859</v>
      </c>
      <c r="K569" s="109">
        <v>0.916349010486663</v>
      </c>
      <c r="L569" s="109">
        <v>7.9941453592054</v>
      </c>
      <c r="M569" s="109">
        <v>8</v>
      </c>
      <c r="N569" s="110">
        <v>0.183722492432707</v>
      </c>
      <c r="O569" s="10">
        <v>11.6</v>
      </c>
      <c r="P569" s="10">
        <v>4.5</v>
      </c>
      <c r="Q569" s="113">
        <v>0.234</v>
      </c>
      <c r="R569" s="110">
        <v>0.11388273369263</v>
      </c>
      <c r="S569" s="58">
        <v>115.146395580064</v>
      </c>
      <c r="T569" s="58">
        <v>1192.23283056097</v>
      </c>
      <c r="U569" s="58">
        <v>125.657794423667</v>
      </c>
      <c r="V569" s="58">
        <v>413.049060044198</v>
      </c>
      <c r="W569" s="58">
        <v>114.0915</v>
      </c>
      <c r="X569" s="10"/>
      <c r="Y569" s="109">
        <f t="shared" si="133"/>
        <v>0.00585464079459452</v>
      </c>
      <c r="Z569" s="10"/>
      <c r="AA569" s="10"/>
      <c r="AB569" s="10"/>
      <c r="AC569" s="58">
        <f t="shared" si="126"/>
        <v>135.9085</v>
      </c>
      <c r="AD569" s="10">
        <f t="shared" si="134"/>
        <v>6.5</v>
      </c>
      <c r="AE569" s="58">
        <f t="shared" si="127"/>
        <v>0</v>
      </c>
      <c r="AF569" s="58">
        <f t="shared" si="136"/>
        <v>0</v>
      </c>
      <c r="AG569" s="58">
        <f t="shared" si="137"/>
        <v>0</v>
      </c>
      <c r="AH569" s="58">
        <f t="shared" si="138"/>
        <v>0</v>
      </c>
      <c r="AI569" s="64">
        <f t="shared" si="139"/>
        <v>-51.9028338739228</v>
      </c>
      <c r="AJ569" s="65"/>
      <c r="AL569" s="58">
        <f t="shared" si="128"/>
        <v>250</v>
      </c>
      <c r="AM569" s="58">
        <f t="shared" si="129"/>
        <v>114.0915</v>
      </c>
      <c r="AN569" s="58">
        <f t="shared" si="140"/>
        <v>0</v>
      </c>
      <c r="AO569" s="58">
        <f t="shared" si="135"/>
        <v>960.902409668022</v>
      </c>
      <c r="AP569" s="58">
        <f t="shared" si="130"/>
        <v>1461.14098969681</v>
      </c>
      <c r="AQ569" s="58">
        <f t="shared" si="131"/>
        <v>135.9085</v>
      </c>
      <c r="AR569" s="58">
        <f t="shared" si="132"/>
        <v>0</v>
      </c>
    </row>
    <row r="570" spans="1:44">
      <c r="A570" s="35" t="s">
        <v>846</v>
      </c>
      <c r="B570" s="93">
        <v>8.5</v>
      </c>
      <c r="C570" s="58">
        <v>598.743619945033</v>
      </c>
      <c r="D570" s="58">
        <v>462.775438126851</v>
      </c>
      <c r="E570" s="58">
        <v>5.13065210285847</v>
      </c>
      <c r="F570" s="58">
        <v>187.871015692105</v>
      </c>
      <c r="G570" s="58">
        <v>51.9028338739228</v>
      </c>
      <c r="H570" s="58">
        <v>134.6085</v>
      </c>
      <c r="I570" s="58">
        <v>134.6085</v>
      </c>
      <c r="J570" s="108">
        <v>3334.92386685859</v>
      </c>
      <c r="K570" s="109">
        <v>0.866497436316923</v>
      </c>
      <c r="L570" s="109">
        <v>7.9941453592054</v>
      </c>
      <c r="M570" s="109">
        <v>8</v>
      </c>
      <c r="N570" s="110">
        <v>0.1617962842899</v>
      </c>
      <c r="O570" s="10">
        <v>12.7</v>
      </c>
      <c r="P570" s="10">
        <v>4.1</v>
      </c>
      <c r="Q570" s="113">
        <v>0.234</v>
      </c>
      <c r="R570" s="110">
        <v>0.11388273369263</v>
      </c>
      <c r="S570" s="58">
        <v>108.882156721347</v>
      </c>
      <c r="T570" s="58">
        <v>1248.76459019961</v>
      </c>
      <c r="U570" s="58">
        <v>125.657794423667</v>
      </c>
      <c r="V570" s="58">
        <v>413.049060044198</v>
      </c>
      <c r="W570" s="58">
        <v>115.3915</v>
      </c>
      <c r="X570" s="10"/>
      <c r="Y570" s="109">
        <f t="shared" si="133"/>
        <v>0.00585464079459452</v>
      </c>
      <c r="Z570" s="10"/>
      <c r="AA570" s="10"/>
      <c r="AB570" s="10"/>
      <c r="AC570" s="58">
        <f t="shared" si="126"/>
        <v>134.6085</v>
      </c>
      <c r="AD570" s="10">
        <f t="shared" si="134"/>
        <v>6.5</v>
      </c>
      <c r="AE570" s="58">
        <f t="shared" si="127"/>
        <v>0</v>
      </c>
      <c r="AF570" s="58">
        <f t="shared" si="136"/>
        <v>0</v>
      </c>
      <c r="AG570" s="58">
        <f t="shared" si="137"/>
        <v>0</v>
      </c>
      <c r="AH570" s="58">
        <f t="shared" si="138"/>
        <v>0</v>
      </c>
      <c r="AI570" s="64">
        <f t="shared" si="139"/>
        <v>-51.9028338739228</v>
      </c>
      <c r="AJ570" s="65"/>
      <c r="AL570" s="58">
        <f t="shared" si="128"/>
        <v>250</v>
      </c>
      <c r="AM570" s="58">
        <f t="shared" si="129"/>
        <v>115.3915</v>
      </c>
      <c r="AN570" s="58">
        <f t="shared" si="140"/>
        <v>0</v>
      </c>
      <c r="AO570" s="58">
        <f t="shared" si="135"/>
        <v>973.406622619682</v>
      </c>
      <c r="AP570" s="58">
        <f t="shared" si="130"/>
        <v>1473.64520264847</v>
      </c>
      <c r="AQ570" s="58">
        <f t="shared" si="131"/>
        <v>134.6085</v>
      </c>
      <c r="AR570" s="58">
        <f t="shared" si="132"/>
        <v>0</v>
      </c>
    </row>
    <row r="571" spans="1:44">
      <c r="A571" s="35" t="s">
        <v>847</v>
      </c>
      <c r="B571" s="93">
        <v>9.34</v>
      </c>
      <c r="C571" s="58">
        <v>641.025641025641</v>
      </c>
      <c r="D571" s="58">
        <v>506.37059052059</v>
      </c>
      <c r="E571" s="58">
        <v>5.13065210285847</v>
      </c>
      <c r="F571" s="58">
        <v>186.557884378973</v>
      </c>
      <c r="G571" s="58">
        <v>51.9028338739228</v>
      </c>
      <c r="H571" s="58">
        <v>133.3085</v>
      </c>
      <c r="I571" s="58">
        <v>133.3085</v>
      </c>
      <c r="J571" s="108">
        <v>3334.92386685859</v>
      </c>
      <c r="K571" s="109">
        <v>0.719901485541469</v>
      </c>
      <c r="L571" s="109">
        <v>7.9941453592054</v>
      </c>
      <c r="M571" s="109">
        <v>8</v>
      </c>
      <c r="N571" s="110">
        <v>0.119750209787646</v>
      </c>
      <c r="O571" s="10">
        <v>15.9</v>
      </c>
      <c r="P571" s="10">
        <v>3.1</v>
      </c>
      <c r="Q571" s="113">
        <v>0.234</v>
      </c>
      <c r="R571" s="110">
        <v>0.11388273369263</v>
      </c>
      <c r="S571" s="58">
        <v>90.4612328754627</v>
      </c>
      <c r="T571" s="58">
        <v>1488.5387499685</v>
      </c>
      <c r="U571" s="58">
        <v>125.657794423667</v>
      </c>
      <c r="V571" s="58">
        <v>413.049060044198</v>
      </c>
      <c r="W571" s="58">
        <v>116.6915</v>
      </c>
      <c r="X571" s="10"/>
      <c r="Y571" s="109">
        <f t="shared" si="133"/>
        <v>0.00585464079459452</v>
      </c>
      <c r="Z571" s="10"/>
      <c r="AA571" s="10"/>
      <c r="AB571" s="10"/>
      <c r="AC571" s="58">
        <f t="shared" si="126"/>
        <v>133.3085</v>
      </c>
      <c r="AD571" s="10">
        <f t="shared" si="134"/>
        <v>6.5</v>
      </c>
      <c r="AE571" s="58">
        <f t="shared" si="127"/>
        <v>0</v>
      </c>
      <c r="AF571" s="58">
        <f t="shared" si="136"/>
        <v>0</v>
      </c>
      <c r="AG571" s="58">
        <f t="shared" si="137"/>
        <v>0</v>
      </c>
      <c r="AH571" s="58">
        <f t="shared" si="138"/>
        <v>0</v>
      </c>
      <c r="AI571" s="64">
        <f t="shared" si="139"/>
        <v>-51.9028338739228</v>
      </c>
      <c r="AJ571" s="65"/>
      <c r="AL571" s="58">
        <f t="shared" si="128"/>
        <v>250</v>
      </c>
      <c r="AM571" s="58">
        <f t="shared" si="129"/>
        <v>116.6915</v>
      </c>
      <c r="AN571" s="58">
        <f t="shared" si="140"/>
        <v>0</v>
      </c>
      <c r="AO571" s="58">
        <f t="shared" si="135"/>
        <v>986.043314506584</v>
      </c>
      <c r="AP571" s="58">
        <f t="shared" si="130"/>
        <v>1486.28189453537</v>
      </c>
      <c r="AQ571" s="58">
        <f t="shared" si="131"/>
        <v>133.3085</v>
      </c>
      <c r="AR571" s="58">
        <f t="shared" si="132"/>
        <v>0</v>
      </c>
    </row>
    <row r="572" spans="1:44">
      <c r="A572" s="35" t="s">
        <v>848</v>
      </c>
      <c r="B572" s="93">
        <v>10.8</v>
      </c>
      <c r="C572" s="58">
        <v>641.025641025641</v>
      </c>
      <c r="D572" s="58">
        <v>499.942812742813</v>
      </c>
      <c r="E572" s="58">
        <v>5.13065210285847</v>
      </c>
      <c r="F572" s="58">
        <v>192.985662156751</v>
      </c>
      <c r="G572" s="58">
        <v>51.9028338739228</v>
      </c>
      <c r="H572" s="58">
        <v>139.672</v>
      </c>
      <c r="I572" s="58">
        <v>139.672</v>
      </c>
      <c r="J572" s="108">
        <v>3334.92386685859</v>
      </c>
      <c r="K572" s="109">
        <v>0.510201646864369</v>
      </c>
      <c r="L572" s="109">
        <v>7.9941453592054</v>
      </c>
      <c r="M572" s="109">
        <v>8</v>
      </c>
      <c r="N572" s="110">
        <v>0.0912392367373115</v>
      </c>
      <c r="O572" s="10">
        <v>22.5</v>
      </c>
      <c r="P572" s="10">
        <v>1.9</v>
      </c>
      <c r="Q572" s="113">
        <v>0.234</v>
      </c>
      <c r="R572" s="110">
        <v>0.11388273369263</v>
      </c>
      <c r="S572" s="58">
        <v>64.1108136562994</v>
      </c>
      <c r="T572" s="58">
        <v>2200.6089181644</v>
      </c>
      <c r="U572" s="58">
        <v>125.657794423667</v>
      </c>
      <c r="V572" s="58">
        <v>413.049060044198</v>
      </c>
      <c r="W572" s="58">
        <v>110.328</v>
      </c>
      <c r="X572" s="10"/>
      <c r="Y572" s="109">
        <f t="shared" si="133"/>
        <v>0.00585464079459452</v>
      </c>
      <c r="Z572" s="10"/>
      <c r="AA572" s="10"/>
      <c r="AB572" s="10"/>
      <c r="AC572" s="58">
        <f t="shared" ref="AC572:AC635" si="141">H572+MIN(0,G572)*0.99</f>
        <v>139.672</v>
      </c>
      <c r="AD572" s="10">
        <f t="shared" si="134"/>
        <v>6.5</v>
      </c>
      <c r="AE572" s="58">
        <f t="shared" si="127"/>
        <v>0</v>
      </c>
      <c r="AF572" s="58">
        <f t="shared" si="136"/>
        <v>0</v>
      </c>
      <c r="AG572" s="58">
        <f t="shared" si="137"/>
        <v>0</v>
      </c>
      <c r="AH572" s="58">
        <f t="shared" si="138"/>
        <v>0</v>
      </c>
      <c r="AI572" s="64">
        <f t="shared" si="139"/>
        <v>-51.9028338739228</v>
      </c>
      <c r="AJ572" s="65"/>
      <c r="AL572" s="58">
        <f t="shared" si="128"/>
        <v>250</v>
      </c>
      <c r="AM572" s="58">
        <f t="shared" si="129"/>
        <v>110.328</v>
      </c>
      <c r="AN572" s="58">
        <f t="shared" si="140"/>
        <v>0</v>
      </c>
      <c r="AO572" s="58">
        <f t="shared" si="135"/>
        <v>997.662297934051</v>
      </c>
      <c r="AP572" s="58">
        <f t="shared" si="130"/>
        <v>1497.90087796284</v>
      </c>
      <c r="AQ572" s="58">
        <f t="shared" si="131"/>
        <v>139.672</v>
      </c>
      <c r="AR572" s="58">
        <f t="shared" si="132"/>
        <v>0</v>
      </c>
    </row>
    <row r="573" spans="1:44">
      <c r="A573" s="35" t="s">
        <v>849</v>
      </c>
      <c r="B573" s="93">
        <v>11.82</v>
      </c>
      <c r="C573" s="58">
        <v>641.025641025641</v>
      </c>
      <c r="D573" s="58">
        <v>494.650893550893</v>
      </c>
      <c r="E573" s="58">
        <v>5.13065210285847</v>
      </c>
      <c r="F573" s="58">
        <v>198.27758134867</v>
      </c>
      <c r="G573" s="58">
        <v>51.9028338739228</v>
      </c>
      <c r="H573" s="58">
        <v>144.911</v>
      </c>
      <c r="I573" s="58">
        <v>144.911</v>
      </c>
      <c r="J573" s="108">
        <v>3334.92386685859</v>
      </c>
      <c r="K573" s="109">
        <v>0.558387357957115</v>
      </c>
      <c r="L573" s="109">
        <v>7.9941453592054</v>
      </c>
      <c r="M573" s="109">
        <v>8</v>
      </c>
      <c r="N573" s="110">
        <v>0.0912392367373115</v>
      </c>
      <c r="O573" s="10">
        <v>22.5</v>
      </c>
      <c r="P573" s="10">
        <v>1.9</v>
      </c>
      <c r="Q573" s="113">
        <v>0.234</v>
      </c>
      <c r="R573" s="110">
        <v>0.11388273369263</v>
      </c>
      <c r="S573" s="58">
        <v>70.16572383495</v>
      </c>
      <c r="T573" s="58">
        <v>2086.12894550996</v>
      </c>
      <c r="U573" s="58">
        <v>125.657794423667</v>
      </c>
      <c r="V573" s="58">
        <v>413.049060044198</v>
      </c>
      <c r="W573" s="58">
        <v>105.089</v>
      </c>
      <c r="X573" s="10"/>
      <c r="Y573" s="109">
        <f t="shared" si="133"/>
        <v>0.00585464079459452</v>
      </c>
      <c r="Z573" s="10"/>
      <c r="AA573" s="10"/>
      <c r="AB573" s="10"/>
      <c r="AC573" s="58">
        <f t="shared" si="141"/>
        <v>144.911</v>
      </c>
      <c r="AD573" s="10">
        <f t="shared" si="134"/>
        <v>6.5</v>
      </c>
      <c r="AE573" s="58">
        <f t="shared" si="127"/>
        <v>0</v>
      </c>
      <c r="AF573" s="58">
        <f t="shared" si="136"/>
        <v>0</v>
      </c>
      <c r="AG573" s="58">
        <f t="shared" si="137"/>
        <v>0</v>
      </c>
      <c r="AH573" s="58">
        <f t="shared" si="138"/>
        <v>0</v>
      </c>
      <c r="AI573" s="64">
        <f t="shared" si="139"/>
        <v>-51.9028338739228</v>
      </c>
      <c r="AJ573" s="65"/>
      <c r="AL573" s="58">
        <f t="shared" si="128"/>
        <v>250</v>
      </c>
      <c r="AM573" s="58">
        <f t="shared" si="129"/>
        <v>105.089</v>
      </c>
      <c r="AN573" s="58">
        <f t="shared" si="140"/>
        <v>0</v>
      </c>
      <c r="AO573" s="58">
        <f t="shared" si="135"/>
        <v>1008.43733644438</v>
      </c>
      <c r="AP573" s="58">
        <f t="shared" si="130"/>
        <v>1508.67591647317</v>
      </c>
      <c r="AQ573" s="58">
        <f t="shared" si="131"/>
        <v>144.911</v>
      </c>
      <c r="AR573" s="58">
        <f t="shared" si="132"/>
        <v>0</v>
      </c>
    </row>
    <row r="574" spans="1:44">
      <c r="A574" s="35" t="s">
        <v>850</v>
      </c>
      <c r="B574" s="93">
        <v>12.06</v>
      </c>
      <c r="C574" s="58">
        <v>641.025641025641</v>
      </c>
      <c r="D574" s="58">
        <v>489.378671328671</v>
      </c>
      <c r="E574" s="58">
        <v>5.13065210285847</v>
      </c>
      <c r="F574" s="58">
        <v>203.549803570893</v>
      </c>
      <c r="G574" s="58">
        <v>51.9028338739228</v>
      </c>
      <c r="H574" s="58">
        <v>150.1305</v>
      </c>
      <c r="I574" s="58">
        <v>150.1305</v>
      </c>
      <c r="J574" s="108">
        <v>3334.92386685859</v>
      </c>
      <c r="K574" s="109">
        <v>0.569725172331879</v>
      </c>
      <c r="L574" s="109">
        <v>7.9941453592054</v>
      </c>
      <c r="M574" s="109">
        <v>8</v>
      </c>
      <c r="N574" s="110">
        <v>0.0912392367373115</v>
      </c>
      <c r="O574" s="10">
        <v>22.5</v>
      </c>
      <c r="P574" s="10">
        <v>1.9</v>
      </c>
      <c r="Q574" s="113">
        <v>0.234</v>
      </c>
      <c r="R574" s="110">
        <v>0.11388273369263</v>
      </c>
      <c r="S574" s="58">
        <v>71.5904085828677</v>
      </c>
      <c r="T574" s="58">
        <v>2118.25819545972</v>
      </c>
      <c r="U574" s="58">
        <v>125.657794423667</v>
      </c>
      <c r="V574" s="58">
        <v>413.049060044198</v>
      </c>
      <c r="W574" s="58">
        <v>99.8695</v>
      </c>
      <c r="X574" s="10"/>
      <c r="Y574" s="109">
        <f t="shared" si="133"/>
        <v>0.00585464079459452</v>
      </c>
      <c r="Z574" s="10"/>
      <c r="AA574" s="10"/>
      <c r="AB574" s="10"/>
      <c r="AC574" s="58">
        <f t="shared" si="141"/>
        <v>150.1305</v>
      </c>
      <c r="AD574" s="10">
        <f t="shared" si="134"/>
        <v>6.5</v>
      </c>
      <c r="AE574" s="58">
        <f t="shared" si="127"/>
        <v>0</v>
      </c>
      <c r="AF574" s="58">
        <f t="shared" si="136"/>
        <v>0</v>
      </c>
      <c r="AG574" s="58">
        <f t="shared" si="137"/>
        <v>0</v>
      </c>
      <c r="AH574" s="58">
        <f t="shared" si="138"/>
        <v>0</v>
      </c>
      <c r="AI574" s="64">
        <f t="shared" si="139"/>
        <v>-51.9028338739228</v>
      </c>
      <c r="AJ574" s="65"/>
      <c r="AL574" s="58">
        <f t="shared" si="128"/>
        <v>250</v>
      </c>
      <c r="AM574" s="58">
        <f t="shared" si="129"/>
        <v>99.8695</v>
      </c>
      <c r="AN574" s="58">
        <f t="shared" si="140"/>
        <v>0</v>
      </c>
      <c r="AO574" s="58">
        <f t="shared" si="135"/>
        <v>1018.37557476216</v>
      </c>
      <c r="AP574" s="58">
        <f t="shared" si="130"/>
        <v>1518.61415479095</v>
      </c>
      <c r="AQ574" s="58">
        <f t="shared" si="131"/>
        <v>150.1305</v>
      </c>
      <c r="AR574" s="58">
        <f t="shared" si="132"/>
        <v>0</v>
      </c>
    </row>
    <row r="575" spans="1:44">
      <c r="A575" s="35" t="s">
        <v>851</v>
      </c>
      <c r="B575" s="93">
        <v>12.2</v>
      </c>
      <c r="C575" s="58">
        <v>641.025641025641</v>
      </c>
      <c r="D575" s="58">
        <v>485.866045066045</v>
      </c>
      <c r="E575" s="58">
        <v>5.13065210285847</v>
      </c>
      <c r="F575" s="58">
        <v>207.062429833519</v>
      </c>
      <c r="G575" s="58">
        <v>51.9028338739228</v>
      </c>
      <c r="H575" s="58">
        <v>153.608</v>
      </c>
      <c r="I575" s="58">
        <v>153.608</v>
      </c>
      <c r="J575" s="108">
        <v>3334.92386685859</v>
      </c>
      <c r="K575" s="109">
        <v>0.576338897383824</v>
      </c>
      <c r="L575" s="109">
        <v>7.9941453592054</v>
      </c>
      <c r="M575" s="109">
        <v>8</v>
      </c>
      <c r="N575" s="110">
        <v>0.0912392367373115</v>
      </c>
      <c r="O575" s="10">
        <v>22.5</v>
      </c>
      <c r="P575" s="10">
        <v>1.9</v>
      </c>
      <c r="Q575" s="113">
        <v>0.234</v>
      </c>
      <c r="R575" s="110">
        <v>0.11388273369263</v>
      </c>
      <c r="S575" s="58">
        <v>72.4214746858197</v>
      </c>
      <c r="T575" s="58">
        <v>2142.45286543408</v>
      </c>
      <c r="U575" s="58">
        <v>125.657794423667</v>
      </c>
      <c r="V575" s="58">
        <v>413.049060044198</v>
      </c>
      <c r="W575" s="58">
        <v>96.392</v>
      </c>
      <c r="X575" s="10"/>
      <c r="Y575" s="109">
        <f t="shared" si="133"/>
        <v>0.00585464079459452</v>
      </c>
      <c r="Z575" s="10"/>
      <c r="AA575" s="10"/>
      <c r="AB575" s="10"/>
      <c r="AC575" s="58">
        <f t="shared" si="141"/>
        <v>153.608</v>
      </c>
      <c r="AD575" s="10">
        <f t="shared" si="134"/>
        <v>6.5</v>
      </c>
      <c r="AE575" s="58">
        <f t="shared" si="127"/>
        <v>0</v>
      </c>
      <c r="AF575" s="58">
        <f t="shared" si="136"/>
        <v>0</v>
      </c>
      <c r="AG575" s="58">
        <f t="shared" si="137"/>
        <v>0</v>
      </c>
      <c r="AH575" s="58">
        <f t="shared" si="138"/>
        <v>0</v>
      </c>
      <c r="AI575" s="64">
        <f t="shared" si="139"/>
        <v>-51.9028338739228</v>
      </c>
      <c r="AJ575" s="65"/>
      <c r="AL575" s="58">
        <f t="shared" si="128"/>
        <v>250</v>
      </c>
      <c r="AM575" s="58">
        <f t="shared" si="129"/>
        <v>96.392</v>
      </c>
      <c r="AN575" s="58">
        <f t="shared" si="140"/>
        <v>0</v>
      </c>
      <c r="AO575" s="58">
        <f t="shared" si="135"/>
        <v>1027.74249688835</v>
      </c>
      <c r="AP575" s="58">
        <f t="shared" si="130"/>
        <v>1527.98107691714</v>
      </c>
      <c r="AQ575" s="58">
        <f t="shared" si="131"/>
        <v>153.608</v>
      </c>
      <c r="AR575" s="58">
        <f t="shared" si="132"/>
        <v>0</v>
      </c>
    </row>
    <row r="576" spans="1:44">
      <c r="A576" s="35" t="s">
        <v>852</v>
      </c>
      <c r="B576" s="93">
        <v>12.29</v>
      </c>
      <c r="C576" s="58">
        <v>641.025641025641</v>
      </c>
      <c r="D576" s="58">
        <v>482.451903651904</v>
      </c>
      <c r="E576" s="58">
        <v>5.13065210285847</v>
      </c>
      <c r="F576" s="58">
        <v>210.47657124766</v>
      </c>
      <c r="G576" s="58">
        <v>51.9028338739228</v>
      </c>
      <c r="H576" s="58">
        <v>156.988</v>
      </c>
      <c r="I576" s="58">
        <v>156.988</v>
      </c>
      <c r="J576" s="108">
        <v>3334.92386685859</v>
      </c>
      <c r="K576" s="109">
        <v>0.580590577774361</v>
      </c>
      <c r="L576" s="109">
        <v>7.9941453592054</v>
      </c>
      <c r="M576" s="109">
        <v>8</v>
      </c>
      <c r="N576" s="110">
        <v>0.0912392367373115</v>
      </c>
      <c r="O576" s="10">
        <v>22.5</v>
      </c>
      <c r="P576" s="10">
        <v>1.9</v>
      </c>
      <c r="Q576" s="113">
        <v>0.234</v>
      </c>
      <c r="R576" s="110">
        <v>0.11388273369263</v>
      </c>
      <c r="S576" s="58">
        <v>72.9557314662889</v>
      </c>
      <c r="T576" s="58">
        <v>2173.56106486316</v>
      </c>
      <c r="U576" s="58">
        <v>125.657794423667</v>
      </c>
      <c r="V576" s="58">
        <v>413.049060044198</v>
      </c>
      <c r="W576" s="58">
        <v>93.012</v>
      </c>
      <c r="X576" s="10"/>
      <c r="Y576" s="109">
        <f t="shared" si="133"/>
        <v>0.00585464079459452</v>
      </c>
      <c r="Z576" s="10"/>
      <c r="AA576" s="10"/>
      <c r="AB576" s="10"/>
      <c r="AC576" s="58">
        <f t="shared" si="141"/>
        <v>156.988</v>
      </c>
      <c r="AD576" s="10">
        <f t="shared" si="134"/>
        <v>6.5</v>
      </c>
      <c r="AE576" s="58">
        <f t="shared" si="127"/>
        <v>0</v>
      </c>
      <c r="AF576" s="58">
        <f t="shared" si="136"/>
        <v>0</v>
      </c>
      <c r="AG576" s="58">
        <f t="shared" si="137"/>
        <v>0</v>
      </c>
      <c r="AH576" s="58">
        <f t="shared" si="138"/>
        <v>0</v>
      </c>
      <c r="AI576" s="64">
        <f t="shared" si="139"/>
        <v>-51.9028338739228</v>
      </c>
      <c r="AJ576" s="65"/>
      <c r="AL576" s="58">
        <f t="shared" si="128"/>
        <v>250</v>
      </c>
      <c r="AM576" s="58">
        <f t="shared" si="129"/>
        <v>93.012</v>
      </c>
      <c r="AN576" s="58">
        <f t="shared" si="140"/>
        <v>0</v>
      </c>
      <c r="AO576" s="58">
        <f t="shared" si="135"/>
        <v>1036.55558440391</v>
      </c>
      <c r="AP576" s="58">
        <f t="shared" si="130"/>
        <v>1536.79416443269</v>
      </c>
      <c r="AQ576" s="58">
        <f t="shared" si="131"/>
        <v>156.988</v>
      </c>
      <c r="AR576" s="58">
        <f t="shared" si="132"/>
        <v>0</v>
      </c>
    </row>
    <row r="577" spans="1:44">
      <c r="A577" s="35" t="s">
        <v>853</v>
      </c>
      <c r="B577" s="93">
        <v>12.28</v>
      </c>
      <c r="C577" s="58">
        <v>641.025641025641</v>
      </c>
      <c r="D577" s="58">
        <v>482.41250971251</v>
      </c>
      <c r="E577" s="58">
        <v>5.13065210285847</v>
      </c>
      <c r="F577" s="58">
        <v>210.515965187054</v>
      </c>
      <c r="G577" s="58">
        <v>51.9028338739228</v>
      </c>
      <c r="H577" s="58">
        <v>157.027</v>
      </c>
      <c r="I577" s="58">
        <v>157.027</v>
      </c>
      <c r="J577" s="108">
        <v>3334.92386685859</v>
      </c>
      <c r="K577" s="109">
        <v>0.580118168842079</v>
      </c>
      <c r="L577" s="109">
        <v>7.9941453592054</v>
      </c>
      <c r="M577" s="109">
        <v>8</v>
      </c>
      <c r="N577" s="110">
        <v>0.0912392367373115</v>
      </c>
      <c r="O577" s="10">
        <v>22.5</v>
      </c>
      <c r="P577" s="10">
        <v>1.9</v>
      </c>
      <c r="Q577" s="113">
        <v>0.234</v>
      </c>
      <c r="R577" s="110">
        <v>0.11388273369263</v>
      </c>
      <c r="S577" s="58">
        <v>72.8963696017923</v>
      </c>
      <c r="T577" s="58">
        <v>2175.87147589901</v>
      </c>
      <c r="U577" s="58">
        <v>125.657794423667</v>
      </c>
      <c r="V577" s="58">
        <v>413.049060044198</v>
      </c>
      <c r="W577" s="58">
        <v>92.973</v>
      </c>
      <c r="X577" s="10"/>
      <c r="Y577" s="109">
        <f t="shared" si="133"/>
        <v>0.00585464079459452</v>
      </c>
      <c r="Z577" s="10"/>
      <c r="AA577" s="10"/>
      <c r="AB577" s="10"/>
      <c r="AC577" s="58">
        <f t="shared" si="141"/>
        <v>157.027</v>
      </c>
      <c r="AD577" s="10">
        <f t="shared" si="134"/>
        <v>6.5</v>
      </c>
      <c r="AE577" s="58">
        <f t="shared" si="127"/>
        <v>0</v>
      </c>
      <c r="AF577" s="58">
        <f t="shared" si="136"/>
        <v>0</v>
      </c>
      <c r="AG577" s="58">
        <f t="shared" si="137"/>
        <v>0</v>
      </c>
      <c r="AH577" s="58">
        <f t="shared" si="138"/>
        <v>0</v>
      </c>
      <c r="AI577" s="64">
        <f t="shared" si="139"/>
        <v>-51.9028338739228</v>
      </c>
      <c r="AJ577" s="65"/>
      <c r="AL577" s="58">
        <f t="shared" si="128"/>
        <v>250</v>
      </c>
      <c r="AM577" s="58">
        <f t="shared" si="129"/>
        <v>92.973</v>
      </c>
      <c r="AN577" s="58">
        <f t="shared" si="140"/>
        <v>0</v>
      </c>
      <c r="AO577" s="58">
        <f t="shared" si="135"/>
        <v>1045.31875648189</v>
      </c>
      <c r="AP577" s="58">
        <f t="shared" si="130"/>
        <v>1545.55733651067</v>
      </c>
      <c r="AQ577" s="58">
        <f t="shared" si="131"/>
        <v>157.027</v>
      </c>
      <c r="AR577" s="58">
        <f t="shared" si="132"/>
        <v>0</v>
      </c>
    </row>
    <row r="578" spans="1:44">
      <c r="A578" s="35" t="s">
        <v>854</v>
      </c>
      <c r="B578" s="93">
        <v>12.22</v>
      </c>
      <c r="C578" s="58">
        <v>641.025641025641</v>
      </c>
      <c r="D578" s="58">
        <v>481.926651126651</v>
      </c>
      <c r="E578" s="58">
        <v>5.13065210285847</v>
      </c>
      <c r="F578" s="58">
        <v>211.001823772913</v>
      </c>
      <c r="G578" s="58">
        <v>51.9028338739228</v>
      </c>
      <c r="H578" s="58">
        <v>157.508</v>
      </c>
      <c r="I578" s="58">
        <v>157.508</v>
      </c>
      <c r="J578" s="108">
        <v>3334.92386685859</v>
      </c>
      <c r="K578" s="109">
        <v>0.577283715248388</v>
      </c>
      <c r="L578" s="109">
        <v>7.9941453592054</v>
      </c>
      <c r="M578" s="109">
        <v>8</v>
      </c>
      <c r="N578" s="110">
        <v>0.0912392367373115</v>
      </c>
      <c r="O578" s="10">
        <v>22.5</v>
      </c>
      <c r="P578" s="10">
        <v>1.9</v>
      </c>
      <c r="Q578" s="113">
        <v>0.234</v>
      </c>
      <c r="R578" s="110">
        <v>0.11388273369263</v>
      </c>
      <c r="S578" s="58">
        <v>72.5401984148129</v>
      </c>
      <c r="T578" s="58">
        <v>2193.25275331066</v>
      </c>
      <c r="U578" s="58">
        <v>125.657794423667</v>
      </c>
      <c r="V578" s="58">
        <v>413.049060044198</v>
      </c>
      <c r="W578" s="58">
        <v>92.492</v>
      </c>
      <c r="X578" s="10"/>
      <c r="Y578" s="109">
        <f t="shared" si="133"/>
        <v>0.00585464079459452</v>
      </c>
      <c r="Z578" s="10"/>
      <c r="AA578" s="10"/>
      <c r="AB578" s="10"/>
      <c r="AC578" s="58">
        <f t="shared" si="141"/>
        <v>157.508</v>
      </c>
      <c r="AD578" s="10">
        <f t="shared" si="134"/>
        <v>6.5</v>
      </c>
      <c r="AE578" s="58">
        <f t="shared" si="127"/>
        <v>0</v>
      </c>
      <c r="AF578" s="58">
        <f t="shared" si="136"/>
        <v>0</v>
      </c>
      <c r="AG578" s="58">
        <f t="shared" si="137"/>
        <v>0</v>
      </c>
      <c r="AH578" s="58">
        <f t="shared" si="138"/>
        <v>0</v>
      </c>
      <c r="AI578" s="64">
        <f t="shared" si="139"/>
        <v>-51.9028338739228</v>
      </c>
      <c r="AJ578" s="65"/>
      <c r="AL578" s="58">
        <f t="shared" si="128"/>
        <v>250</v>
      </c>
      <c r="AM578" s="58">
        <f t="shared" si="129"/>
        <v>92.492</v>
      </c>
      <c r="AN578" s="58">
        <f t="shared" si="140"/>
        <v>0</v>
      </c>
      <c r="AO578" s="58">
        <f t="shared" si="135"/>
        <v>1053.96596269948</v>
      </c>
      <c r="AP578" s="58">
        <f t="shared" si="130"/>
        <v>1554.20454272827</v>
      </c>
      <c r="AQ578" s="58">
        <f t="shared" si="131"/>
        <v>157.508</v>
      </c>
      <c r="AR578" s="58">
        <f t="shared" si="132"/>
        <v>0</v>
      </c>
    </row>
    <row r="579" spans="1:44">
      <c r="A579" s="35" t="s">
        <v>855</v>
      </c>
      <c r="B579" s="93">
        <v>12.25</v>
      </c>
      <c r="C579" s="58">
        <v>641.025641025641</v>
      </c>
      <c r="D579" s="58">
        <v>481.296348096348</v>
      </c>
      <c r="E579" s="58">
        <v>5.13065210285847</v>
      </c>
      <c r="F579" s="58">
        <v>211.632126803216</v>
      </c>
      <c r="G579" s="58">
        <v>51.9028338739228</v>
      </c>
      <c r="H579" s="58">
        <v>158.132</v>
      </c>
      <c r="I579" s="58">
        <v>158.132</v>
      </c>
      <c r="J579" s="108">
        <v>3334.92386685859</v>
      </c>
      <c r="K579" s="109">
        <v>0.578700942045234</v>
      </c>
      <c r="L579" s="109">
        <v>7.9941453592054</v>
      </c>
      <c r="M579" s="109">
        <v>8</v>
      </c>
      <c r="N579" s="110">
        <v>0.0912392367373115</v>
      </c>
      <c r="O579" s="10">
        <v>22.5</v>
      </c>
      <c r="P579" s="10">
        <v>1.9</v>
      </c>
      <c r="Q579" s="113">
        <v>0.234</v>
      </c>
      <c r="R579" s="110">
        <v>0.11388273369263</v>
      </c>
      <c r="S579" s="58">
        <v>72.7182840083026</v>
      </c>
      <c r="T579" s="58">
        <v>2196.54926003281</v>
      </c>
      <c r="U579" s="58">
        <v>125.657794423667</v>
      </c>
      <c r="V579" s="58">
        <v>413.049060044198</v>
      </c>
      <c r="W579" s="58">
        <v>91.868</v>
      </c>
      <c r="X579" s="10"/>
      <c r="Y579" s="109">
        <f t="shared" si="133"/>
        <v>0.00585464079459452</v>
      </c>
      <c r="Z579" s="10"/>
      <c r="AA579" s="10"/>
      <c r="AB579" s="10"/>
      <c r="AC579" s="58">
        <f t="shared" si="141"/>
        <v>158.132</v>
      </c>
      <c r="AD579" s="10">
        <f t="shared" si="134"/>
        <v>6.5</v>
      </c>
      <c r="AE579" s="58">
        <f t="shared" si="127"/>
        <v>0</v>
      </c>
      <c r="AF579" s="58">
        <f t="shared" si="136"/>
        <v>0</v>
      </c>
      <c r="AG579" s="58">
        <f t="shared" si="137"/>
        <v>0</v>
      </c>
      <c r="AH579" s="58">
        <f t="shared" si="138"/>
        <v>0</v>
      </c>
      <c r="AI579" s="64">
        <f t="shared" si="139"/>
        <v>-51.9028338739228</v>
      </c>
      <c r="AJ579" s="65"/>
      <c r="AL579" s="58">
        <f t="shared" si="128"/>
        <v>250</v>
      </c>
      <c r="AM579" s="58">
        <f t="shared" si="129"/>
        <v>91.868</v>
      </c>
      <c r="AN579" s="58">
        <f t="shared" si="140"/>
        <v>0</v>
      </c>
      <c r="AO579" s="58">
        <f t="shared" si="135"/>
        <v>1062.47633288598</v>
      </c>
      <c r="AP579" s="58">
        <f t="shared" si="130"/>
        <v>1562.71491291477</v>
      </c>
      <c r="AQ579" s="58">
        <f t="shared" si="131"/>
        <v>158.132</v>
      </c>
      <c r="AR579" s="58">
        <f t="shared" si="132"/>
        <v>0</v>
      </c>
    </row>
    <row r="580" spans="1:44">
      <c r="A580" s="35" t="s">
        <v>856</v>
      </c>
      <c r="B580" s="93">
        <v>11.75</v>
      </c>
      <c r="C580" s="58">
        <v>641.025641025641</v>
      </c>
      <c r="D580" s="58">
        <v>481.197863247863</v>
      </c>
      <c r="E580" s="58">
        <v>5.13065210285847</v>
      </c>
      <c r="F580" s="58">
        <v>211.730611651701</v>
      </c>
      <c r="G580" s="58">
        <v>51.9028338739228</v>
      </c>
      <c r="H580" s="58">
        <v>158.2295</v>
      </c>
      <c r="I580" s="58">
        <v>158.2295</v>
      </c>
      <c r="J580" s="108">
        <v>3334.92386685859</v>
      </c>
      <c r="K580" s="109">
        <v>0.555080495431142</v>
      </c>
      <c r="L580" s="109">
        <v>7.9941453592054</v>
      </c>
      <c r="M580" s="109">
        <v>8</v>
      </c>
      <c r="N580" s="110">
        <v>0.0912392367373115</v>
      </c>
      <c r="O580" s="10">
        <v>22.5</v>
      </c>
      <c r="P580" s="10">
        <v>1.9</v>
      </c>
      <c r="Q580" s="113">
        <v>0.234</v>
      </c>
      <c r="R580" s="110">
        <v>0.11388273369263</v>
      </c>
      <c r="S580" s="58">
        <v>69.7501907834739</v>
      </c>
      <c r="T580" s="58">
        <v>2291.43140660263</v>
      </c>
      <c r="U580" s="58">
        <v>125.657794423667</v>
      </c>
      <c r="V580" s="58">
        <v>413.049060044198</v>
      </c>
      <c r="W580" s="58">
        <v>91.7705</v>
      </c>
      <c r="X580" s="10"/>
      <c r="Y580" s="109">
        <f t="shared" si="133"/>
        <v>0.00585464079459452</v>
      </c>
      <c r="Z580" s="10"/>
      <c r="AA580" s="10"/>
      <c r="AB580" s="10"/>
      <c r="AC580" s="58">
        <f t="shared" si="141"/>
        <v>158.2295</v>
      </c>
      <c r="AD580" s="10">
        <f t="shared" si="134"/>
        <v>6.5</v>
      </c>
      <c r="AE580" s="58">
        <f t="shared" si="127"/>
        <v>0</v>
      </c>
      <c r="AF580" s="58">
        <f t="shared" si="136"/>
        <v>0</v>
      </c>
      <c r="AG580" s="58">
        <f t="shared" si="137"/>
        <v>0</v>
      </c>
      <c r="AH580" s="58">
        <f t="shared" si="138"/>
        <v>0</v>
      </c>
      <c r="AI580" s="64">
        <f t="shared" si="139"/>
        <v>-51.9028338739228</v>
      </c>
      <c r="AJ580" s="65" t="s">
        <v>857</v>
      </c>
      <c r="AL580" s="58">
        <f t="shared" si="128"/>
        <v>250</v>
      </c>
      <c r="AM580" s="58">
        <f t="shared" si="129"/>
        <v>91.7705</v>
      </c>
      <c r="AN580" s="58">
        <f t="shared" si="140"/>
        <v>0</v>
      </c>
      <c r="AO580" s="58">
        <f t="shared" si="135"/>
        <v>1070.92952622155</v>
      </c>
      <c r="AP580" s="58">
        <f t="shared" si="130"/>
        <v>1571.16810625034</v>
      </c>
      <c r="AQ580" s="58">
        <f t="shared" si="131"/>
        <v>158.2295</v>
      </c>
      <c r="AR580" s="58">
        <f t="shared" si="132"/>
        <v>0</v>
      </c>
    </row>
    <row r="581" spans="1:44">
      <c r="A581" s="35" t="s">
        <v>858</v>
      </c>
      <c r="B581" s="93">
        <v>11.45</v>
      </c>
      <c r="C581" s="58">
        <v>641.025641025641</v>
      </c>
      <c r="D581" s="58">
        <v>480.987762237762</v>
      </c>
      <c r="E581" s="58">
        <v>5.13065210285847</v>
      </c>
      <c r="F581" s="58">
        <v>211.940712661802</v>
      </c>
      <c r="G581" s="58">
        <v>51.9028338739228</v>
      </c>
      <c r="H581" s="58">
        <v>158.4375</v>
      </c>
      <c r="I581" s="58">
        <v>158.4375</v>
      </c>
      <c r="J581" s="108">
        <v>3334.92386685859</v>
      </c>
      <c r="K581" s="109">
        <v>0.540908227462688</v>
      </c>
      <c r="L581" s="109">
        <v>7.9941453592054</v>
      </c>
      <c r="M581" s="109">
        <v>8</v>
      </c>
      <c r="N581" s="110">
        <v>0.0912392367373115</v>
      </c>
      <c r="O581" s="10">
        <v>22.5</v>
      </c>
      <c r="P581" s="10">
        <v>1.9</v>
      </c>
      <c r="Q581" s="113">
        <v>0.234</v>
      </c>
      <c r="R581" s="110">
        <v>0.11388273369263</v>
      </c>
      <c r="S581" s="58">
        <v>67.9693348485767</v>
      </c>
      <c r="T581" s="58">
        <v>2354.56002540578</v>
      </c>
      <c r="U581" s="58">
        <v>125.657794423667</v>
      </c>
      <c r="V581" s="58">
        <v>413.049060044198</v>
      </c>
      <c r="W581" s="58">
        <v>91.5625</v>
      </c>
      <c r="X581" s="10"/>
      <c r="Y581" s="109">
        <f t="shared" si="133"/>
        <v>0.00585464079459452</v>
      </c>
      <c r="Z581" s="10"/>
      <c r="AA581" s="10"/>
      <c r="AB581" s="10"/>
      <c r="AC581" s="58">
        <f t="shared" si="141"/>
        <v>158.4375</v>
      </c>
      <c r="AD581" s="10">
        <f t="shared" si="134"/>
        <v>6.5</v>
      </c>
      <c r="AE581" s="58">
        <f t="shared" ref="AE581:AE644" si="142">AC581-I581</f>
        <v>0</v>
      </c>
      <c r="AF581" s="58">
        <f t="shared" si="136"/>
        <v>0</v>
      </c>
      <c r="AG581" s="58">
        <f t="shared" si="137"/>
        <v>0</v>
      </c>
      <c r="AH581" s="58">
        <f t="shared" si="138"/>
        <v>0</v>
      </c>
      <c r="AI581" s="64">
        <f t="shared" si="139"/>
        <v>-51.9028338739228</v>
      </c>
      <c r="AJ581" s="65"/>
      <c r="AL581" s="58">
        <f t="shared" ref="AL581:AL644" si="143">MIN(C581*0.99,$I$2)</f>
        <v>250</v>
      </c>
      <c r="AM581" s="58">
        <f t="shared" ref="AM581:AM644" si="144">AL581-I581</f>
        <v>91.5625</v>
      </c>
      <c r="AN581" s="58">
        <f t="shared" si="140"/>
        <v>0</v>
      </c>
      <c r="AO581" s="58">
        <f t="shared" si="135"/>
        <v>1079.30925359044</v>
      </c>
      <c r="AP581" s="58">
        <f t="shared" ref="AP581:AP644" si="145">AO581+$AP$2*0.15</f>
        <v>1579.54783361923</v>
      </c>
      <c r="AQ581" s="58">
        <f t="shared" ref="AQ581:AQ644" si="146">IF(AM581&gt;=0,I581,AL581+AN581)</f>
        <v>158.4375</v>
      </c>
      <c r="AR581" s="58">
        <f t="shared" ref="AR581:AR644" si="147">AQ581-I581</f>
        <v>0</v>
      </c>
    </row>
    <row r="582" spans="1:44">
      <c r="A582" s="35" t="s">
        <v>859</v>
      </c>
      <c r="B582" s="93">
        <v>11.35</v>
      </c>
      <c r="C582" s="58">
        <v>641.025641025641</v>
      </c>
      <c r="D582" s="58">
        <v>480.803923853924</v>
      </c>
      <c r="E582" s="58">
        <v>5.13065210285847</v>
      </c>
      <c r="F582" s="58">
        <v>212.12455104564</v>
      </c>
      <c r="G582" s="58">
        <v>51.9028338739228</v>
      </c>
      <c r="H582" s="58">
        <v>158.6195</v>
      </c>
      <c r="I582" s="58">
        <v>158.6195</v>
      </c>
      <c r="J582" s="108">
        <v>3334.92386685859</v>
      </c>
      <c r="K582" s="109">
        <v>0.53618413813987</v>
      </c>
      <c r="L582" s="109">
        <v>7.9941453592054</v>
      </c>
      <c r="M582" s="109">
        <v>8</v>
      </c>
      <c r="N582" s="110">
        <v>0.0912392367373115</v>
      </c>
      <c r="O582" s="10">
        <v>22.5</v>
      </c>
      <c r="P582" s="10">
        <v>1.9</v>
      </c>
      <c r="Q582" s="113">
        <v>0.234</v>
      </c>
      <c r="R582" s="110">
        <v>0.11388273369263</v>
      </c>
      <c r="S582" s="58">
        <v>67.375716203611</v>
      </c>
      <c r="T582" s="58">
        <v>2378.03360319797</v>
      </c>
      <c r="U582" s="58">
        <v>125.657794423667</v>
      </c>
      <c r="V582" s="58">
        <v>413.049060044198</v>
      </c>
      <c r="W582" s="58">
        <v>91.3805</v>
      </c>
      <c r="X582" s="10"/>
      <c r="Y582" s="109">
        <f t="shared" ref="Y582:Y645" si="148">M581-L582</f>
        <v>0.00585464079459452</v>
      </c>
      <c r="Z582" s="10"/>
      <c r="AA582" s="10"/>
      <c r="AB582" s="10"/>
      <c r="AC582" s="58">
        <f t="shared" si="141"/>
        <v>158.6195</v>
      </c>
      <c r="AD582" s="10">
        <f t="shared" ref="AD582:AD645" si="149">AD581</f>
        <v>6.5</v>
      </c>
      <c r="AE582" s="58">
        <f t="shared" si="142"/>
        <v>0</v>
      </c>
      <c r="AF582" s="58">
        <f t="shared" si="136"/>
        <v>0</v>
      </c>
      <c r="AG582" s="58">
        <f t="shared" si="137"/>
        <v>0</v>
      </c>
      <c r="AH582" s="58">
        <f t="shared" si="138"/>
        <v>0</v>
      </c>
      <c r="AI582" s="64">
        <f t="shared" si="139"/>
        <v>-51.9028338739228</v>
      </c>
      <c r="AJ582" s="65"/>
      <c r="AL582" s="58">
        <f t="shared" si="143"/>
        <v>250</v>
      </c>
      <c r="AM582" s="58">
        <f t="shared" si="144"/>
        <v>91.3805</v>
      </c>
      <c r="AN582" s="58">
        <f t="shared" si="140"/>
        <v>0</v>
      </c>
      <c r="AO582" s="58">
        <f t="shared" si="135"/>
        <v>1087.61978232249</v>
      </c>
      <c r="AP582" s="58">
        <f t="shared" si="145"/>
        <v>1587.85836235128</v>
      </c>
      <c r="AQ582" s="58">
        <f t="shared" si="146"/>
        <v>158.6195</v>
      </c>
      <c r="AR582" s="58">
        <f t="shared" si="147"/>
        <v>0</v>
      </c>
    </row>
    <row r="583" spans="1:44">
      <c r="A583" s="35" t="s">
        <v>860</v>
      </c>
      <c r="B583" s="93">
        <v>10.56</v>
      </c>
      <c r="C583" s="58">
        <v>641.025641025641</v>
      </c>
      <c r="D583" s="58">
        <v>481.342307692308</v>
      </c>
      <c r="E583" s="58">
        <v>5.13065210285847</v>
      </c>
      <c r="F583" s="58">
        <v>211.586167207256</v>
      </c>
      <c r="G583" s="58">
        <v>51.9028338739228</v>
      </c>
      <c r="H583" s="58">
        <v>158.0865</v>
      </c>
      <c r="I583" s="58">
        <v>158.0865</v>
      </c>
      <c r="J583" s="108">
        <v>3334.92386685859</v>
      </c>
      <c r="K583" s="109">
        <v>0.551375814856932</v>
      </c>
      <c r="L583" s="109">
        <v>7.9941453592054</v>
      </c>
      <c r="M583" s="109">
        <v>8</v>
      </c>
      <c r="N583" s="110">
        <v>0.0933253087367574</v>
      </c>
      <c r="O583" s="10">
        <v>21.3</v>
      </c>
      <c r="P583" s="10">
        <v>2.1</v>
      </c>
      <c r="Q583" s="113">
        <v>0.234</v>
      </c>
      <c r="R583" s="110">
        <v>0.11388273369263</v>
      </c>
      <c r="S583" s="58">
        <v>69.2846687934745</v>
      </c>
      <c r="T583" s="58">
        <v>2304.74268137619</v>
      </c>
      <c r="U583" s="58">
        <v>125.657794423667</v>
      </c>
      <c r="V583" s="58">
        <v>413.049060044198</v>
      </c>
      <c r="W583" s="58">
        <v>91.9135</v>
      </c>
      <c r="X583" s="10"/>
      <c r="Y583" s="109">
        <f t="shared" si="148"/>
        <v>0.00585464079459452</v>
      </c>
      <c r="Z583" s="10"/>
      <c r="AA583" s="10"/>
      <c r="AB583" s="10"/>
      <c r="AC583" s="58">
        <f t="shared" si="141"/>
        <v>158.0865</v>
      </c>
      <c r="AD583" s="10">
        <f t="shared" si="149"/>
        <v>6.5</v>
      </c>
      <c r="AE583" s="58">
        <f t="shared" si="142"/>
        <v>0</v>
      </c>
      <c r="AF583" s="58">
        <f t="shared" si="136"/>
        <v>0</v>
      </c>
      <c r="AG583" s="58">
        <f t="shared" si="137"/>
        <v>0</v>
      </c>
      <c r="AH583" s="58">
        <f t="shared" si="138"/>
        <v>0</v>
      </c>
      <c r="AI583" s="64">
        <f t="shared" si="139"/>
        <v>-51.9028338739228</v>
      </c>
      <c r="AJ583" s="65"/>
      <c r="AL583" s="58">
        <f t="shared" si="143"/>
        <v>250</v>
      </c>
      <c r="AM583" s="58">
        <f t="shared" si="144"/>
        <v>91.9135</v>
      </c>
      <c r="AN583" s="58">
        <f t="shared" si="140"/>
        <v>0</v>
      </c>
      <c r="AO583" s="58">
        <f t="shared" si="135"/>
        <v>1095.96870841088</v>
      </c>
      <c r="AP583" s="58">
        <f t="shared" si="145"/>
        <v>1596.20728843967</v>
      </c>
      <c r="AQ583" s="58">
        <f t="shared" si="146"/>
        <v>158.0865</v>
      </c>
      <c r="AR583" s="58">
        <f t="shared" si="147"/>
        <v>0</v>
      </c>
    </row>
    <row r="584" spans="1:44">
      <c r="A584" s="35" t="s">
        <v>861</v>
      </c>
      <c r="B584" s="93">
        <v>10.32</v>
      </c>
      <c r="C584" s="58">
        <v>641.025641025641</v>
      </c>
      <c r="D584" s="58">
        <v>482.005439005439</v>
      </c>
      <c r="E584" s="58">
        <v>5.13065210285847</v>
      </c>
      <c r="F584" s="58">
        <v>210.923035894125</v>
      </c>
      <c r="G584" s="58">
        <v>51.9028338739228</v>
      </c>
      <c r="H584" s="58">
        <v>157.43</v>
      </c>
      <c r="I584" s="58">
        <v>157.43</v>
      </c>
      <c r="J584" s="108">
        <v>3334.92386685859</v>
      </c>
      <c r="K584" s="109">
        <v>0.615822338671379</v>
      </c>
      <c r="L584" s="109">
        <v>7.9941453592054</v>
      </c>
      <c r="M584" s="109">
        <v>8</v>
      </c>
      <c r="N584" s="110">
        <v>0.0999438744548278</v>
      </c>
      <c r="O584" s="10">
        <v>19.3</v>
      </c>
      <c r="P584" s="10">
        <v>2.4</v>
      </c>
      <c r="Q584" s="113">
        <v>0.234</v>
      </c>
      <c r="R584" s="110">
        <v>0.11388273369263</v>
      </c>
      <c r="S584" s="58">
        <v>77.3828768342702</v>
      </c>
      <c r="T584" s="58">
        <v>2054.97919598897</v>
      </c>
      <c r="U584" s="58">
        <v>125.657794423667</v>
      </c>
      <c r="V584" s="58">
        <v>413.049060044198</v>
      </c>
      <c r="W584" s="58">
        <v>92.57</v>
      </c>
      <c r="X584" s="10"/>
      <c r="Y584" s="109">
        <f t="shared" si="148"/>
        <v>0.00585464079459452</v>
      </c>
      <c r="Z584" s="10"/>
      <c r="AA584" s="10"/>
      <c r="AB584" s="10"/>
      <c r="AC584" s="58">
        <f t="shared" si="141"/>
        <v>157.43</v>
      </c>
      <c r="AD584" s="10">
        <f t="shared" si="149"/>
        <v>6.5</v>
      </c>
      <c r="AE584" s="58">
        <f t="shared" si="142"/>
        <v>0</v>
      </c>
      <c r="AF584" s="58">
        <f t="shared" si="136"/>
        <v>0</v>
      </c>
      <c r="AG584" s="58">
        <f t="shared" si="137"/>
        <v>0</v>
      </c>
      <c r="AH584" s="58">
        <f t="shared" si="138"/>
        <v>0</v>
      </c>
      <c r="AI584" s="64">
        <f t="shared" si="139"/>
        <v>-51.9028338739228</v>
      </c>
      <c r="AJ584" s="65"/>
      <c r="AL584" s="58">
        <f t="shared" si="143"/>
        <v>250</v>
      </c>
      <c r="AM584" s="58">
        <f t="shared" si="144"/>
        <v>92.57</v>
      </c>
      <c r="AN584" s="58">
        <f t="shared" si="140"/>
        <v>0</v>
      </c>
      <c r="AO584" s="58">
        <f t="shared" si="135"/>
        <v>1104.37436486882</v>
      </c>
      <c r="AP584" s="58">
        <f t="shared" si="145"/>
        <v>1604.61294489761</v>
      </c>
      <c r="AQ584" s="58">
        <f t="shared" si="146"/>
        <v>157.43</v>
      </c>
      <c r="AR584" s="58">
        <f t="shared" si="147"/>
        <v>0</v>
      </c>
    </row>
    <row r="585" spans="1:44">
      <c r="A585" s="35" t="s">
        <v>862</v>
      </c>
      <c r="B585" s="93">
        <v>10</v>
      </c>
      <c r="C585" s="58">
        <v>641.025641025641</v>
      </c>
      <c r="D585" s="58">
        <v>482.11048951049</v>
      </c>
      <c r="E585" s="58">
        <v>5.13065210285847</v>
      </c>
      <c r="F585" s="58">
        <v>210.817985389074</v>
      </c>
      <c r="G585" s="58">
        <v>51.9028338739228</v>
      </c>
      <c r="H585" s="58">
        <v>157.326</v>
      </c>
      <c r="I585" s="58">
        <v>157.326</v>
      </c>
      <c r="J585" s="108">
        <v>3334.92386685859</v>
      </c>
      <c r="K585" s="109">
        <v>0.696181584415319</v>
      </c>
      <c r="L585" s="109">
        <v>7.9941453592054</v>
      </c>
      <c r="M585" s="109">
        <v>8</v>
      </c>
      <c r="N585" s="110">
        <v>0.109638097543652</v>
      </c>
      <c r="O585" s="10">
        <v>17.3</v>
      </c>
      <c r="P585" s="10">
        <v>2.8</v>
      </c>
      <c r="Q585" s="113">
        <v>0.234</v>
      </c>
      <c r="R585" s="110">
        <v>0.11388273369263</v>
      </c>
      <c r="S585" s="58">
        <v>87.4806424160031</v>
      </c>
      <c r="T585" s="58">
        <v>1816.57504021805</v>
      </c>
      <c r="U585" s="58">
        <v>125.657794423667</v>
      </c>
      <c r="V585" s="58">
        <v>413.049060044198</v>
      </c>
      <c r="W585" s="58">
        <v>92.674</v>
      </c>
      <c r="X585" s="10"/>
      <c r="Y585" s="109">
        <f t="shared" si="148"/>
        <v>0.00585464079459452</v>
      </c>
      <c r="Z585" s="10"/>
      <c r="AA585" s="10"/>
      <c r="AB585" s="10"/>
      <c r="AC585" s="58">
        <f t="shared" si="141"/>
        <v>157.326</v>
      </c>
      <c r="AD585" s="10">
        <f t="shared" si="149"/>
        <v>6.5</v>
      </c>
      <c r="AE585" s="58">
        <f t="shared" si="142"/>
        <v>0</v>
      </c>
      <c r="AF585" s="58">
        <f t="shared" si="136"/>
        <v>0</v>
      </c>
      <c r="AG585" s="58">
        <f t="shared" si="137"/>
        <v>0</v>
      </c>
      <c r="AH585" s="58">
        <f t="shared" si="138"/>
        <v>0</v>
      </c>
      <c r="AI585" s="64">
        <f t="shared" si="139"/>
        <v>-51.9028338739228</v>
      </c>
      <c r="AJ585" s="65"/>
      <c r="AL585" s="58">
        <f t="shared" si="143"/>
        <v>250</v>
      </c>
      <c r="AM585" s="58">
        <f t="shared" si="144"/>
        <v>92.674</v>
      </c>
      <c r="AN585" s="58">
        <f t="shared" si="140"/>
        <v>0</v>
      </c>
      <c r="AO585" s="58">
        <f t="shared" si="135"/>
        <v>1112.75359304448</v>
      </c>
      <c r="AP585" s="58">
        <f t="shared" si="145"/>
        <v>1612.99217307327</v>
      </c>
      <c r="AQ585" s="58">
        <f t="shared" si="146"/>
        <v>157.326</v>
      </c>
      <c r="AR585" s="58">
        <f t="shared" si="147"/>
        <v>0</v>
      </c>
    </row>
    <row r="586" spans="1:44">
      <c r="A586" s="35" t="s">
        <v>863</v>
      </c>
      <c r="B586" s="93">
        <v>9.79</v>
      </c>
      <c r="C586" s="58">
        <v>641.025641025641</v>
      </c>
      <c r="D586" s="58">
        <v>482.228671328671</v>
      </c>
      <c r="E586" s="58">
        <v>5.13065210285847</v>
      </c>
      <c r="F586" s="58">
        <v>210.699803570893</v>
      </c>
      <c r="G586" s="58">
        <v>51.9028338739228</v>
      </c>
      <c r="H586" s="58">
        <v>157.209</v>
      </c>
      <c r="I586" s="58">
        <v>157.209</v>
      </c>
      <c r="J586" s="108">
        <v>3334.92386685859</v>
      </c>
      <c r="K586" s="109">
        <v>0.73024475479564</v>
      </c>
      <c r="L586" s="109">
        <v>7.9941453592054</v>
      </c>
      <c r="M586" s="109">
        <v>8</v>
      </c>
      <c r="N586" s="110">
        <v>0.117243502416586</v>
      </c>
      <c r="O586" s="10">
        <v>16.2</v>
      </c>
      <c r="P586" s="10">
        <v>3</v>
      </c>
      <c r="Q586" s="113">
        <v>0.234</v>
      </c>
      <c r="R586" s="110">
        <v>0.11388273369263</v>
      </c>
      <c r="S586" s="58">
        <v>91.7609452770719</v>
      </c>
      <c r="T586" s="58">
        <v>1730.55071760086</v>
      </c>
      <c r="U586" s="58">
        <v>125.657794423667</v>
      </c>
      <c r="V586" s="58">
        <v>413.049060044198</v>
      </c>
      <c r="W586" s="58">
        <v>92.791</v>
      </c>
      <c r="X586" s="10"/>
      <c r="Y586" s="109">
        <f t="shared" si="148"/>
        <v>0.00585464079459452</v>
      </c>
      <c r="Z586" s="10"/>
      <c r="AA586" s="10"/>
      <c r="AB586" s="10"/>
      <c r="AC586" s="58">
        <f t="shared" si="141"/>
        <v>157.209</v>
      </c>
      <c r="AD586" s="10">
        <f t="shared" si="149"/>
        <v>6.5</v>
      </c>
      <c r="AE586" s="58">
        <f t="shared" si="142"/>
        <v>0</v>
      </c>
      <c r="AF586" s="58">
        <f t="shared" si="136"/>
        <v>0</v>
      </c>
      <c r="AG586" s="58">
        <f t="shared" si="137"/>
        <v>0</v>
      </c>
      <c r="AH586" s="58">
        <f t="shared" si="138"/>
        <v>0</v>
      </c>
      <c r="AI586" s="64">
        <f t="shared" si="139"/>
        <v>-51.9028338739228</v>
      </c>
      <c r="AJ586" s="65"/>
      <c r="AL586" s="58">
        <f t="shared" si="143"/>
        <v>250</v>
      </c>
      <c r="AM586" s="58">
        <f t="shared" si="144"/>
        <v>92.791</v>
      </c>
      <c r="AN586" s="58">
        <f t="shared" si="140"/>
        <v>0</v>
      </c>
      <c r="AO586" s="58">
        <f t="shared" si="135"/>
        <v>1121.10847507926</v>
      </c>
      <c r="AP586" s="58">
        <f t="shared" si="145"/>
        <v>1621.34705510804</v>
      </c>
      <c r="AQ586" s="58">
        <f t="shared" si="146"/>
        <v>157.209</v>
      </c>
      <c r="AR586" s="58">
        <f t="shared" si="147"/>
        <v>0</v>
      </c>
    </row>
    <row r="587" spans="1:44">
      <c r="A587" s="35" t="s">
        <v>864</v>
      </c>
      <c r="B587" s="93">
        <v>9.3</v>
      </c>
      <c r="C587" s="58">
        <v>641.025641025641</v>
      </c>
      <c r="D587" s="58">
        <v>482.202408702409</v>
      </c>
      <c r="E587" s="58">
        <v>5.13065210285847</v>
      </c>
      <c r="F587" s="58">
        <v>210.726066197155</v>
      </c>
      <c r="G587" s="58">
        <v>51.9028338739228</v>
      </c>
      <c r="H587" s="58">
        <v>157.235</v>
      </c>
      <c r="I587" s="58">
        <v>157.235</v>
      </c>
      <c r="J587" s="108">
        <v>3334.92386685859</v>
      </c>
      <c r="K587" s="109">
        <v>0.832434265936603</v>
      </c>
      <c r="L587" s="109">
        <v>7.9941453592054</v>
      </c>
      <c r="M587" s="109">
        <v>8</v>
      </c>
      <c r="N587" s="110">
        <v>0.13688486339008</v>
      </c>
      <c r="O587" s="10">
        <v>14.3</v>
      </c>
      <c r="P587" s="10">
        <v>3.6</v>
      </c>
      <c r="Q587" s="113">
        <v>0.234</v>
      </c>
      <c r="R587" s="110">
        <v>0.11388273369263</v>
      </c>
      <c r="S587" s="58">
        <v>104.601853860278</v>
      </c>
      <c r="T587" s="58">
        <v>1518.35963189888</v>
      </c>
      <c r="U587" s="58">
        <v>125.657794423667</v>
      </c>
      <c r="V587" s="58">
        <v>413.049060044198</v>
      </c>
      <c r="W587" s="58">
        <v>92.765</v>
      </c>
      <c r="X587" s="10"/>
      <c r="Y587" s="109">
        <f t="shared" si="148"/>
        <v>0.00585464079459452</v>
      </c>
      <c r="Z587" s="10"/>
      <c r="AA587" s="10"/>
      <c r="AB587" s="10"/>
      <c r="AC587" s="58">
        <f t="shared" si="141"/>
        <v>157.235</v>
      </c>
      <c r="AD587" s="10">
        <f t="shared" si="149"/>
        <v>6.5</v>
      </c>
      <c r="AE587" s="58">
        <f t="shared" si="142"/>
        <v>0</v>
      </c>
      <c r="AF587" s="58">
        <f t="shared" si="136"/>
        <v>0</v>
      </c>
      <c r="AG587" s="58">
        <f t="shared" si="137"/>
        <v>0</v>
      </c>
      <c r="AH587" s="58">
        <f t="shared" si="138"/>
        <v>0</v>
      </c>
      <c r="AI587" s="64">
        <f t="shared" si="139"/>
        <v>-51.9028338739228</v>
      </c>
      <c r="AJ587" s="65"/>
      <c r="AL587" s="58">
        <f t="shared" si="143"/>
        <v>250</v>
      </c>
      <c r="AM587" s="58">
        <f t="shared" si="144"/>
        <v>92.765</v>
      </c>
      <c r="AN587" s="58">
        <f t="shared" si="140"/>
        <v>0</v>
      </c>
      <c r="AO587" s="58">
        <f t="shared" si="135"/>
        <v>1129.41768270386</v>
      </c>
      <c r="AP587" s="58">
        <f t="shared" si="145"/>
        <v>1629.65626273265</v>
      </c>
      <c r="AQ587" s="58">
        <f t="shared" si="146"/>
        <v>157.235</v>
      </c>
      <c r="AR587" s="58">
        <f t="shared" si="147"/>
        <v>0</v>
      </c>
    </row>
    <row r="588" spans="1:44">
      <c r="A588" s="35" t="s">
        <v>865</v>
      </c>
      <c r="B588" s="93">
        <v>9.18</v>
      </c>
      <c r="C588" s="58">
        <v>641.025641025641</v>
      </c>
      <c r="D588" s="58">
        <v>482.097358197358</v>
      </c>
      <c r="E588" s="58">
        <v>5.13065210285847</v>
      </c>
      <c r="F588" s="58">
        <v>210.831116702206</v>
      </c>
      <c r="G588" s="58">
        <v>51.9028338739228</v>
      </c>
      <c r="H588" s="58">
        <v>157.339</v>
      </c>
      <c r="I588" s="58">
        <v>157.339</v>
      </c>
      <c r="J588" s="108">
        <v>3334.92386685859</v>
      </c>
      <c r="K588" s="109">
        <v>0.844517989151811</v>
      </c>
      <c r="L588" s="109">
        <v>7.9941453592054</v>
      </c>
      <c r="M588" s="109">
        <v>8</v>
      </c>
      <c r="N588" s="110">
        <v>0.143765970483109</v>
      </c>
      <c r="O588" s="10">
        <v>13.8</v>
      </c>
      <c r="P588" s="10">
        <v>3.7</v>
      </c>
      <c r="Q588" s="113">
        <v>0.234</v>
      </c>
      <c r="R588" s="110">
        <v>0.11388273369263</v>
      </c>
      <c r="S588" s="58">
        <v>106.120267867927</v>
      </c>
      <c r="T588" s="58">
        <v>1497.62421468892</v>
      </c>
      <c r="U588" s="58">
        <v>125.657794423667</v>
      </c>
      <c r="V588" s="58">
        <v>413.049060044198</v>
      </c>
      <c r="W588" s="58">
        <v>92.661</v>
      </c>
      <c r="X588" s="10"/>
      <c r="Y588" s="109">
        <f t="shared" si="148"/>
        <v>0.00585464079459452</v>
      </c>
      <c r="Z588" s="10"/>
      <c r="AA588" s="10"/>
      <c r="AB588" s="10"/>
      <c r="AC588" s="58">
        <f t="shared" si="141"/>
        <v>157.339</v>
      </c>
      <c r="AD588" s="10">
        <f t="shared" si="149"/>
        <v>6.5</v>
      </c>
      <c r="AE588" s="58">
        <f t="shared" si="142"/>
        <v>0</v>
      </c>
      <c r="AF588" s="58">
        <f t="shared" si="136"/>
        <v>0</v>
      </c>
      <c r="AG588" s="58">
        <f t="shared" si="137"/>
        <v>0</v>
      </c>
      <c r="AH588" s="58">
        <f t="shared" si="138"/>
        <v>0</v>
      </c>
      <c r="AI588" s="64">
        <f t="shared" si="139"/>
        <v>-51.9028338739228</v>
      </c>
      <c r="AJ588" s="65"/>
      <c r="AL588" s="58">
        <f t="shared" si="143"/>
        <v>250</v>
      </c>
      <c r="AM588" s="58">
        <f t="shared" si="144"/>
        <v>92.661</v>
      </c>
      <c r="AN588" s="58">
        <f t="shared" si="140"/>
        <v>0</v>
      </c>
      <c r="AO588" s="58">
        <f t="shared" si="135"/>
        <v>1137.66974429034</v>
      </c>
      <c r="AP588" s="58">
        <f t="shared" si="145"/>
        <v>1637.90832431913</v>
      </c>
      <c r="AQ588" s="58">
        <f t="shared" si="146"/>
        <v>157.339</v>
      </c>
      <c r="AR588" s="58">
        <f t="shared" si="147"/>
        <v>0</v>
      </c>
    </row>
    <row r="589" spans="1:44">
      <c r="A589" s="35" t="s">
        <v>866</v>
      </c>
      <c r="B589" s="93">
        <v>9.23</v>
      </c>
      <c r="C589" s="58">
        <v>641.025641025641</v>
      </c>
      <c r="D589" s="58">
        <v>481.992307692308</v>
      </c>
      <c r="E589" s="58">
        <v>5.13065210285847</v>
      </c>
      <c r="F589" s="58">
        <v>210.936167207256</v>
      </c>
      <c r="G589" s="58">
        <v>51.9028338739228</v>
      </c>
      <c r="H589" s="58">
        <v>157.443</v>
      </c>
      <c r="I589" s="58">
        <v>157.443</v>
      </c>
      <c r="J589" s="108">
        <v>3334.92386685859</v>
      </c>
      <c r="K589" s="109">
        <v>0.849117760334555</v>
      </c>
      <c r="L589" s="109">
        <v>7.9941453592054</v>
      </c>
      <c r="M589" s="109">
        <v>8</v>
      </c>
      <c r="N589" s="110">
        <v>0.140919055902971</v>
      </c>
      <c r="O589" s="10">
        <v>14</v>
      </c>
      <c r="P589" s="10">
        <v>3.7</v>
      </c>
      <c r="Q589" s="113">
        <v>0.234</v>
      </c>
      <c r="R589" s="110">
        <v>0.11388273369263</v>
      </c>
      <c r="S589" s="58">
        <v>106.698264969604</v>
      </c>
      <c r="T589" s="58">
        <v>1490.49596428431</v>
      </c>
      <c r="U589" s="58">
        <v>125.657794423667</v>
      </c>
      <c r="V589" s="58">
        <v>413.049060044198</v>
      </c>
      <c r="W589" s="58">
        <v>92.557</v>
      </c>
      <c r="X589" s="10"/>
      <c r="Y589" s="109">
        <f t="shared" si="148"/>
        <v>0.00585464079459452</v>
      </c>
      <c r="Z589" s="10"/>
      <c r="AA589" s="10"/>
      <c r="AB589" s="10"/>
      <c r="AC589" s="58">
        <f t="shared" si="141"/>
        <v>157.443</v>
      </c>
      <c r="AD589" s="10">
        <f t="shared" si="149"/>
        <v>6.5</v>
      </c>
      <c r="AE589" s="58">
        <f t="shared" si="142"/>
        <v>0</v>
      </c>
      <c r="AF589" s="58">
        <f t="shared" si="136"/>
        <v>0</v>
      </c>
      <c r="AG589" s="58">
        <f t="shared" si="137"/>
        <v>0</v>
      </c>
      <c r="AH589" s="58">
        <f t="shared" si="138"/>
        <v>0</v>
      </c>
      <c r="AI589" s="64">
        <f t="shared" si="139"/>
        <v>-51.9028338739228</v>
      </c>
      <c r="AJ589" s="65"/>
      <c r="AL589" s="58">
        <f t="shared" si="143"/>
        <v>250</v>
      </c>
      <c r="AM589" s="58">
        <f t="shared" si="144"/>
        <v>92.557</v>
      </c>
      <c r="AN589" s="58">
        <f t="shared" si="140"/>
        <v>0</v>
      </c>
      <c r="AO589" s="58">
        <f t="shared" si="135"/>
        <v>1145.86494556889</v>
      </c>
      <c r="AP589" s="58">
        <f t="shared" si="145"/>
        <v>1646.10352559768</v>
      </c>
      <c r="AQ589" s="58">
        <f t="shared" si="146"/>
        <v>157.443</v>
      </c>
      <c r="AR589" s="58">
        <f t="shared" si="147"/>
        <v>0</v>
      </c>
    </row>
    <row r="590" spans="1:44">
      <c r="A590" s="35" t="s">
        <v>867</v>
      </c>
      <c r="B590" s="93">
        <v>9.46</v>
      </c>
      <c r="C590" s="58">
        <v>641.025641025641</v>
      </c>
      <c r="D590" s="58">
        <v>481.795337995338</v>
      </c>
      <c r="E590" s="58">
        <v>5.13065210285847</v>
      </c>
      <c r="F590" s="58">
        <v>211.133136904226</v>
      </c>
      <c r="G590" s="58">
        <v>51.9028338739228</v>
      </c>
      <c r="H590" s="58">
        <v>157.638</v>
      </c>
      <c r="I590" s="58">
        <v>157.638</v>
      </c>
      <c r="J590" s="108">
        <v>3334.92386685859</v>
      </c>
      <c r="K590" s="109">
        <v>0.799713731469083</v>
      </c>
      <c r="L590" s="109">
        <v>7.9941453592054</v>
      </c>
      <c r="M590" s="109">
        <v>8</v>
      </c>
      <c r="N590" s="110">
        <v>0.130757859222857</v>
      </c>
      <c r="O590" s="10">
        <v>14.8</v>
      </c>
      <c r="P590" s="10">
        <v>3.4</v>
      </c>
      <c r="Q590" s="113">
        <v>0.234</v>
      </c>
      <c r="R590" s="110">
        <v>0.11388273369263</v>
      </c>
      <c r="S590" s="58">
        <v>100.490263666726</v>
      </c>
      <c r="T590" s="58">
        <v>1584.53463271215</v>
      </c>
      <c r="U590" s="58">
        <v>125.657794423667</v>
      </c>
      <c r="V590" s="58">
        <v>413.049060044198</v>
      </c>
      <c r="W590" s="58">
        <v>92.362</v>
      </c>
      <c r="X590" s="10"/>
      <c r="Y590" s="109">
        <f t="shared" si="148"/>
        <v>0.00585464079459452</v>
      </c>
      <c r="Z590" s="10"/>
      <c r="AA590" s="10"/>
      <c r="AB590" s="10"/>
      <c r="AC590" s="58">
        <f t="shared" si="141"/>
        <v>157.638</v>
      </c>
      <c r="AD590" s="10">
        <f t="shared" si="149"/>
        <v>6.5</v>
      </c>
      <c r="AE590" s="58">
        <f t="shared" si="142"/>
        <v>0</v>
      </c>
      <c r="AF590" s="58">
        <f t="shared" si="136"/>
        <v>0</v>
      </c>
      <c r="AG590" s="58">
        <f t="shared" si="137"/>
        <v>0</v>
      </c>
      <c r="AH590" s="58">
        <f t="shared" si="138"/>
        <v>0</v>
      </c>
      <c r="AI590" s="64">
        <f t="shared" si="139"/>
        <v>-51.9028338739228</v>
      </c>
      <c r="AJ590" s="65"/>
      <c r="AL590" s="58">
        <f t="shared" si="143"/>
        <v>250</v>
      </c>
      <c r="AM590" s="58">
        <f t="shared" si="144"/>
        <v>92.362</v>
      </c>
      <c r="AN590" s="58">
        <f t="shared" si="140"/>
        <v>0</v>
      </c>
      <c r="AO590" s="58">
        <f t="shared" si="135"/>
        <v>1153.98992084104</v>
      </c>
      <c r="AP590" s="58">
        <f t="shared" si="145"/>
        <v>1654.22850086983</v>
      </c>
      <c r="AQ590" s="58">
        <f t="shared" si="146"/>
        <v>157.638</v>
      </c>
      <c r="AR590" s="58">
        <f t="shared" si="147"/>
        <v>0</v>
      </c>
    </row>
    <row r="591" spans="1:44">
      <c r="A591" s="35" t="s">
        <v>868</v>
      </c>
      <c r="B591" s="93">
        <v>9.23</v>
      </c>
      <c r="C591" s="58">
        <v>641.025641025641</v>
      </c>
      <c r="D591" s="58">
        <v>481.585236985237</v>
      </c>
      <c r="E591" s="58">
        <v>5.13065210285847</v>
      </c>
      <c r="F591" s="58">
        <v>211.343237914327</v>
      </c>
      <c r="G591" s="58">
        <v>51.9028338739228</v>
      </c>
      <c r="H591" s="58">
        <v>157.846</v>
      </c>
      <c r="I591" s="58">
        <v>157.846</v>
      </c>
      <c r="J591" s="108">
        <v>3334.92386685859</v>
      </c>
      <c r="K591" s="109">
        <v>0.849117760334555</v>
      </c>
      <c r="L591" s="109">
        <v>7.9941453592054</v>
      </c>
      <c r="M591" s="109">
        <v>8</v>
      </c>
      <c r="N591" s="110">
        <v>0.140919055902971</v>
      </c>
      <c r="O591" s="10">
        <v>14</v>
      </c>
      <c r="P591" s="10">
        <v>3.7</v>
      </c>
      <c r="Q591" s="113">
        <v>0.234</v>
      </c>
      <c r="R591" s="110">
        <v>0.11388273369263</v>
      </c>
      <c r="S591" s="58">
        <v>106.698264969604</v>
      </c>
      <c r="T591" s="58">
        <v>1494.31112198333</v>
      </c>
      <c r="U591" s="58">
        <v>125.657794423667</v>
      </c>
      <c r="V591" s="58">
        <v>413.049060044198</v>
      </c>
      <c r="W591" s="58">
        <v>92.154</v>
      </c>
      <c r="X591" s="10"/>
      <c r="Y591" s="109">
        <f t="shared" si="148"/>
        <v>0.00585464079459452</v>
      </c>
      <c r="Z591" s="10"/>
      <c r="AA591" s="10"/>
      <c r="AB591" s="10"/>
      <c r="AC591" s="58">
        <f t="shared" si="141"/>
        <v>157.846</v>
      </c>
      <c r="AD591" s="10">
        <f t="shared" si="149"/>
        <v>6.5</v>
      </c>
      <c r="AE591" s="58">
        <f t="shared" si="142"/>
        <v>0</v>
      </c>
      <c r="AF591" s="58">
        <f t="shared" si="136"/>
        <v>0</v>
      </c>
      <c r="AG591" s="58">
        <f t="shared" si="137"/>
        <v>0</v>
      </c>
      <c r="AH591" s="58">
        <f t="shared" si="138"/>
        <v>0</v>
      </c>
      <c r="AI591" s="64">
        <f t="shared" si="139"/>
        <v>-51.9028338739228</v>
      </c>
      <c r="AJ591" s="65"/>
      <c r="AL591" s="58">
        <f t="shared" si="143"/>
        <v>250</v>
      </c>
      <c r="AM591" s="58">
        <f t="shared" si="144"/>
        <v>92.154</v>
      </c>
      <c r="AN591" s="58">
        <f t="shared" si="140"/>
        <v>0</v>
      </c>
      <c r="AO591" s="58">
        <f t="shared" si="135"/>
        <v>1162.04307123684</v>
      </c>
      <c r="AP591" s="58">
        <f t="shared" si="145"/>
        <v>1662.28165126563</v>
      </c>
      <c r="AQ591" s="58">
        <f t="shared" si="146"/>
        <v>157.846</v>
      </c>
      <c r="AR591" s="58">
        <f t="shared" si="147"/>
        <v>0</v>
      </c>
    </row>
    <row r="592" spans="1:44">
      <c r="A592" s="35" t="s">
        <v>869</v>
      </c>
      <c r="B592" s="93">
        <v>8.87</v>
      </c>
      <c r="C592" s="58">
        <v>641.025641025641</v>
      </c>
      <c r="D592" s="58">
        <v>481.46048951049</v>
      </c>
      <c r="E592" s="58">
        <v>5.13065210285847</v>
      </c>
      <c r="F592" s="58">
        <v>211.467985389074</v>
      </c>
      <c r="G592" s="58">
        <v>51.9028338739228</v>
      </c>
      <c r="H592" s="58">
        <v>157.9695</v>
      </c>
      <c r="I592" s="58">
        <v>157.9695</v>
      </c>
      <c r="J592" s="108">
        <v>3334.92386685859</v>
      </c>
      <c r="K592" s="109">
        <v>0.904215560015424</v>
      </c>
      <c r="L592" s="109">
        <v>7.9941453592054</v>
      </c>
      <c r="M592" s="109">
        <v>8</v>
      </c>
      <c r="N592" s="110">
        <v>0.159964102709837</v>
      </c>
      <c r="O592" s="10">
        <v>12.8</v>
      </c>
      <c r="P592" s="10">
        <v>4.1</v>
      </c>
      <c r="Q592" s="113">
        <v>0.234</v>
      </c>
      <c r="R592" s="110">
        <v>0.11388273369263</v>
      </c>
      <c r="S592" s="58">
        <v>113.621732955099</v>
      </c>
      <c r="T592" s="58">
        <v>1404.35414392252</v>
      </c>
      <c r="U592" s="58">
        <v>125.657794423667</v>
      </c>
      <c r="V592" s="58">
        <v>413.049060044198</v>
      </c>
      <c r="W592" s="58">
        <v>92.0305</v>
      </c>
      <c r="X592" s="10"/>
      <c r="Y592" s="109">
        <f t="shared" si="148"/>
        <v>0.00585464079459452</v>
      </c>
      <c r="Z592" s="10"/>
      <c r="AA592" s="10"/>
      <c r="AB592" s="10"/>
      <c r="AC592" s="58">
        <f t="shared" si="141"/>
        <v>157.9695</v>
      </c>
      <c r="AD592" s="10">
        <f t="shared" si="149"/>
        <v>6.5</v>
      </c>
      <c r="AE592" s="58">
        <f t="shared" si="142"/>
        <v>0</v>
      </c>
      <c r="AF592" s="58">
        <f t="shared" si="136"/>
        <v>0</v>
      </c>
      <c r="AG592" s="58">
        <f t="shared" si="137"/>
        <v>0</v>
      </c>
      <c r="AH592" s="58">
        <f t="shared" si="138"/>
        <v>0</v>
      </c>
      <c r="AI592" s="64">
        <f t="shared" si="139"/>
        <v>-51.9028338739228</v>
      </c>
      <c r="AJ592" s="65"/>
      <c r="AL592" s="58">
        <f t="shared" si="143"/>
        <v>250</v>
      </c>
      <c r="AM592" s="58">
        <f t="shared" si="144"/>
        <v>92.0305</v>
      </c>
      <c r="AN592" s="58">
        <f t="shared" si="140"/>
        <v>0</v>
      </c>
      <c r="AO592" s="58">
        <f t="shared" si="135"/>
        <v>1170.03743088065</v>
      </c>
      <c r="AP592" s="58">
        <f t="shared" si="145"/>
        <v>1670.27601090944</v>
      </c>
      <c r="AQ592" s="58">
        <f t="shared" si="146"/>
        <v>157.9695</v>
      </c>
      <c r="AR592" s="58">
        <f t="shared" si="147"/>
        <v>0</v>
      </c>
    </row>
    <row r="593" spans="1:44">
      <c r="A593" s="35" t="s">
        <v>870</v>
      </c>
      <c r="B593" s="93">
        <v>8.78</v>
      </c>
      <c r="C593" s="58">
        <v>641.025641025641</v>
      </c>
      <c r="D593" s="58">
        <v>481.407964257964</v>
      </c>
      <c r="E593" s="58">
        <v>5.13065210285847</v>
      </c>
      <c r="F593" s="58">
        <v>211.5205106416</v>
      </c>
      <c r="G593" s="58">
        <v>51.9028338739228</v>
      </c>
      <c r="H593" s="58">
        <v>158.0215</v>
      </c>
      <c r="I593" s="58">
        <v>158.0215</v>
      </c>
      <c r="J593" s="108">
        <v>3334.92386685859</v>
      </c>
      <c r="K593" s="109">
        <v>0.916871146674974</v>
      </c>
      <c r="L593" s="109">
        <v>7.9941453592054</v>
      </c>
      <c r="M593" s="109">
        <v>8</v>
      </c>
      <c r="N593" s="110">
        <v>0.165467338136806</v>
      </c>
      <c r="O593" s="10">
        <v>12.5</v>
      </c>
      <c r="P593" s="10">
        <v>4.2</v>
      </c>
      <c r="Q593" s="113">
        <v>0.234</v>
      </c>
      <c r="R593" s="110">
        <v>0.11388273369263</v>
      </c>
      <c r="S593" s="58">
        <v>115.212006061876</v>
      </c>
      <c r="T593" s="58">
        <v>1385.42572274935</v>
      </c>
      <c r="U593" s="58">
        <v>125.657794423667</v>
      </c>
      <c r="V593" s="58">
        <v>413.049060044198</v>
      </c>
      <c r="W593" s="58">
        <v>91.9785</v>
      </c>
      <c r="X593" s="10"/>
      <c r="Y593" s="109">
        <f t="shared" si="148"/>
        <v>0.00585464079459452</v>
      </c>
      <c r="Z593" s="10"/>
      <c r="AA593" s="10"/>
      <c r="AB593" s="10"/>
      <c r="AC593" s="58">
        <f t="shared" si="141"/>
        <v>158.0215</v>
      </c>
      <c r="AD593" s="10">
        <f t="shared" si="149"/>
        <v>6.5</v>
      </c>
      <c r="AE593" s="58">
        <f t="shared" si="142"/>
        <v>0</v>
      </c>
      <c r="AF593" s="58">
        <f t="shared" si="136"/>
        <v>0</v>
      </c>
      <c r="AG593" s="58">
        <f t="shared" si="137"/>
        <v>0</v>
      </c>
      <c r="AH593" s="58">
        <f t="shared" si="138"/>
        <v>0</v>
      </c>
      <c r="AI593" s="64">
        <f t="shared" si="139"/>
        <v>-51.9028338739228</v>
      </c>
      <c r="AJ593" s="65"/>
      <c r="AL593" s="58">
        <f t="shared" si="143"/>
        <v>250</v>
      </c>
      <c r="AM593" s="58">
        <f t="shared" si="144"/>
        <v>91.9785</v>
      </c>
      <c r="AN593" s="58">
        <f t="shared" si="140"/>
        <v>0</v>
      </c>
      <c r="AO593" s="58">
        <f t="shared" si="135"/>
        <v>1177.98401872625</v>
      </c>
      <c r="AP593" s="58">
        <f t="shared" si="145"/>
        <v>1678.22259875504</v>
      </c>
      <c r="AQ593" s="58">
        <f t="shared" si="146"/>
        <v>158.0215</v>
      </c>
      <c r="AR593" s="58">
        <f t="shared" si="147"/>
        <v>0</v>
      </c>
    </row>
    <row r="594" spans="1:44">
      <c r="A594" s="35" t="s">
        <v>871</v>
      </c>
      <c r="B594" s="93">
        <v>8.81</v>
      </c>
      <c r="C594" s="58">
        <v>641.025641025641</v>
      </c>
      <c r="D594" s="58">
        <v>481.355439005439</v>
      </c>
      <c r="E594" s="58">
        <v>5.13065210285847</v>
      </c>
      <c r="F594" s="58">
        <v>211.573035894125</v>
      </c>
      <c r="G594" s="58">
        <v>51.9028338739228</v>
      </c>
      <c r="H594" s="58">
        <v>158.0735</v>
      </c>
      <c r="I594" s="58">
        <v>158.0735</v>
      </c>
      <c r="J594" s="108">
        <v>3334.92386685859</v>
      </c>
      <c r="K594" s="109">
        <v>0.898099107523776</v>
      </c>
      <c r="L594" s="109">
        <v>7.9941453592054</v>
      </c>
      <c r="M594" s="109">
        <v>8</v>
      </c>
      <c r="N594" s="110">
        <v>0.163622074824047</v>
      </c>
      <c r="O594" s="10">
        <v>12.6</v>
      </c>
      <c r="P594" s="10">
        <v>4.1</v>
      </c>
      <c r="Q594" s="113">
        <v>0.234</v>
      </c>
      <c r="R594" s="110">
        <v>0.11388273369263</v>
      </c>
      <c r="S594" s="58">
        <v>112.853153025302</v>
      </c>
      <c r="T594" s="58">
        <v>1414.84927748898</v>
      </c>
      <c r="U594" s="58">
        <v>125.657794423667</v>
      </c>
      <c r="V594" s="58">
        <v>413.049060044198</v>
      </c>
      <c r="W594" s="58">
        <v>91.9265</v>
      </c>
      <c r="X594" s="10"/>
      <c r="Y594" s="109">
        <f t="shared" si="148"/>
        <v>0.00585464079459452</v>
      </c>
      <c r="Z594" s="10"/>
      <c r="AA594" s="10"/>
      <c r="AB594" s="10"/>
      <c r="AC594" s="58">
        <f t="shared" si="141"/>
        <v>158.0735</v>
      </c>
      <c r="AD594" s="10">
        <f t="shared" si="149"/>
        <v>6.5</v>
      </c>
      <c r="AE594" s="58">
        <f t="shared" si="142"/>
        <v>0</v>
      </c>
      <c r="AF594" s="58">
        <f t="shared" si="136"/>
        <v>0</v>
      </c>
      <c r="AG594" s="58">
        <f t="shared" si="137"/>
        <v>0</v>
      </c>
      <c r="AH594" s="58">
        <f t="shared" si="138"/>
        <v>0</v>
      </c>
      <c r="AI594" s="64">
        <f t="shared" si="139"/>
        <v>-51.9028338739228</v>
      </c>
      <c r="AJ594" s="65"/>
      <c r="AL594" s="58">
        <f t="shared" si="143"/>
        <v>250</v>
      </c>
      <c r="AM594" s="58">
        <f t="shared" si="144"/>
        <v>91.9265</v>
      </c>
      <c r="AN594" s="58">
        <f t="shared" si="140"/>
        <v>0</v>
      </c>
      <c r="AO594" s="58">
        <f t="shared" si="135"/>
        <v>1185.88307363262</v>
      </c>
      <c r="AP594" s="58">
        <f t="shared" si="145"/>
        <v>1686.12165366141</v>
      </c>
      <c r="AQ594" s="58">
        <f t="shared" si="146"/>
        <v>158.0735</v>
      </c>
      <c r="AR594" s="58">
        <f t="shared" si="147"/>
        <v>0</v>
      </c>
    </row>
    <row r="595" spans="1:44">
      <c r="A595" s="35" t="s">
        <v>872</v>
      </c>
      <c r="B595" s="93">
        <v>8.84</v>
      </c>
      <c r="C595" s="58">
        <v>641.025641025641</v>
      </c>
      <c r="D595" s="58">
        <v>481.342307692308</v>
      </c>
      <c r="E595" s="58">
        <v>5.13065210285847</v>
      </c>
      <c r="F595" s="58">
        <v>211.586167207256</v>
      </c>
      <c r="G595" s="58">
        <v>51.9028338739228</v>
      </c>
      <c r="H595" s="58">
        <v>158.0865</v>
      </c>
      <c r="I595" s="58">
        <v>158.0865</v>
      </c>
      <c r="J595" s="108">
        <v>3334.92386685859</v>
      </c>
      <c r="K595" s="109">
        <v>0.9011573337696</v>
      </c>
      <c r="L595" s="109">
        <v>7.9941453592054</v>
      </c>
      <c r="M595" s="109">
        <v>8</v>
      </c>
      <c r="N595" s="110">
        <v>0.1617962842899</v>
      </c>
      <c r="O595" s="10">
        <v>12.7</v>
      </c>
      <c r="P595" s="10">
        <v>4.1</v>
      </c>
      <c r="Q595" s="113">
        <v>0.234</v>
      </c>
      <c r="R595" s="110">
        <v>0.11388273369263</v>
      </c>
      <c r="S595" s="58">
        <v>113.237442990201</v>
      </c>
      <c r="T595" s="58">
        <v>1410.16371543423</v>
      </c>
      <c r="U595" s="58">
        <v>125.657794423667</v>
      </c>
      <c r="V595" s="58">
        <v>413.049060044198</v>
      </c>
      <c r="W595" s="58">
        <v>91.9135</v>
      </c>
      <c r="X595" s="10"/>
      <c r="Y595" s="109">
        <f t="shared" si="148"/>
        <v>0.00585464079459452</v>
      </c>
      <c r="Z595" s="10"/>
      <c r="AA595" s="10"/>
      <c r="AB595" s="10"/>
      <c r="AC595" s="58">
        <f t="shared" si="141"/>
        <v>158.0865</v>
      </c>
      <c r="AD595" s="10">
        <f t="shared" si="149"/>
        <v>6.5</v>
      </c>
      <c r="AE595" s="58">
        <f t="shared" si="142"/>
        <v>0</v>
      </c>
      <c r="AF595" s="58">
        <f t="shared" si="136"/>
        <v>0</v>
      </c>
      <c r="AG595" s="58">
        <f t="shared" si="137"/>
        <v>0</v>
      </c>
      <c r="AH595" s="58">
        <f t="shared" si="138"/>
        <v>0</v>
      </c>
      <c r="AI595" s="64">
        <f t="shared" si="139"/>
        <v>-51.9028338739228</v>
      </c>
      <c r="AJ595" s="65"/>
      <c r="AL595" s="58">
        <f t="shared" si="143"/>
        <v>250</v>
      </c>
      <c r="AM595" s="58">
        <f t="shared" si="144"/>
        <v>91.9135</v>
      </c>
      <c r="AN595" s="58">
        <f t="shared" si="140"/>
        <v>0</v>
      </c>
      <c r="AO595" s="58">
        <f t="shared" si="135"/>
        <v>1193.74068326446</v>
      </c>
      <c r="AP595" s="58">
        <f t="shared" si="145"/>
        <v>1693.97926329325</v>
      </c>
      <c r="AQ595" s="58">
        <f t="shared" si="146"/>
        <v>158.0865</v>
      </c>
      <c r="AR595" s="58">
        <f t="shared" si="147"/>
        <v>0</v>
      </c>
    </row>
    <row r="596" spans="1:44">
      <c r="A596" s="35" t="s">
        <v>873</v>
      </c>
      <c r="B596" s="93">
        <v>8.94</v>
      </c>
      <c r="C596" s="58">
        <v>641.025641025641</v>
      </c>
      <c r="D596" s="58">
        <v>481.342307692308</v>
      </c>
      <c r="E596" s="58">
        <v>5.13065210285847</v>
      </c>
      <c r="F596" s="58">
        <v>211.586167207256</v>
      </c>
      <c r="G596" s="58">
        <v>51.9028338739228</v>
      </c>
      <c r="H596" s="58">
        <v>158.0865</v>
      </c>
      <c r="I596" s="58">
        <v>158.0865</v>
      </c>
      <c r="J596" s="108">
        <v>3334.92386685859</v>
      </c>
      <c r="K596" s="109">
        <v>0.889123337810421</v>
      </c>
      <c r="L596" s="109">
        <v>7.9941453592054</v>
      </c>
      <c r="M596" s="109">
        <v>8</v>
      </c>
      <c r="N596" s="110">
        <v>0.156490251677758</v>
      </c>
      <c r="O596" s="10">
        <v>13</v>
      </c>
      <c r="P596" s="10">
        <v>4</v>
      </c>
      <c r="Q596" s="113">
        <v>0.234</v>
      </c>
      <c r="R596" s="110">
        <v>0.11388273369263</v>
      </c>
      <c r="S596" s="58">
        <v>111.725277599867</v>
      </c>
      <c r="T596" s="58">
        <v>1429.24982388698</v>
      </c>
      <c r="U596" s="58">
        <v>125.657794423667</v>
      </c>
      <c r="V596" s="58">
        <v>413.049060044198</v>
      </c>
      <c r="W596" s="58">
        <v>91.9135</v>
      </c>
      <c r="X596" s="10"/>
      <c r="Y596" s="109">
        <f t="shared" si="148"/>
        <v>0.00585464079459452</v>
      </c>
      <c r="Z596" s="10"/>
      <c r="AA596" s="10"/>
      <c r="AB596" s="10"/>
      <c r="AC596" s="58">
        <f t="shared" si="141"/>
        <v>158.0865</v>
      </c>
      <c r="AD596" s="10">
        <f t="shared" si="149"/>
        <v>6.5</v>
      </c>
      <c r="AE596" s="58">
        <f t="shared" si="142"/>
        <v>0</v>
      </c>
      <c r="AF596" s="58">
        <f t="shared" si="136"/>
        <v>0</v>
      </c>
      <c r="AG596" s="58">
        <f t="shared" si="137"/>
        <v>0</v>
      </c>
      <c r="AH596" s="58">
        <f t="shared" si="138"/>
        <v>0</v>
      </c>
      <c r="AI596" s="64">
        <f t="shared" si="139"/>
        <v>-51.9028338739228</v>
      </c>
      <c r="AJ596" s="65"/>
      <c r="AL596" s="58">
        <f t="shared" si="143"/>
        <v>250</v>
      </c>
      <c r="AM596" s="58">
        <f t="shared" si="144"/>
        <v>91.9135</v>
      </c>
      <c r="AN596" s="58">
        <f t="shared" si="140"/>
        <v>0</v>
      </c>
      <c r="AO596" s="58">
        <f t="shared" si="135"/>
        <v>1201.55900484814</v>
      </c>
      <c r="AP596" s="58">
        <f t="shared" si="145"/>
        <v>1701.79758487692</v>
      </c>
      <c r="AQ596" s="58">
        <f t="shared" si="146"/>
        <v>158.0865</v>
      </c>
      <c r="AR596" s="58">
        <f t="shared" si="147"/>
        <v>0</v>
      </c>
    </row>
    <row r="597" spans="1:44">
      <c r="A597" s="35" t="s">
        <v>874</v>
      </c>
      <c r="B597" s="93">
        <v>8.77</v>
      </c>
      <c r="C597" s="58">
        <v>641.025641025641</v>
      </c>
      <c r="D597" s="58">
        <v>488.71554001554</v>
      </c>
      <c r="E597" s="58">
        <v>5.13065210285847</v>
      </c>
      <c r="F597" s="58">
        <v>204.212934884024</v>
      </c>
      <c r="G597" s="58">
        <v>51.9028338739228</v>
      </c>
      <c r="H597" s="58">
        <v>150.787</v>
      </c>
      <c r="I597" s="58">
        <v>150.787</v>
      </c>
      <c r="J597" s="108">
        <v>3334.92386685859</v>
      </c>
      <c r="K597" s="109">
        <v>0.894021472529343</v>
      </c>
      <c r="L597" s="109">
        <v>7.9941453592054</v>
      </c>
      <c r="M597" s="109">
        <v>8</v>
      </c>
      <c r="N597" s="110">
        <v>0.159964102709837</v>
      </c>
      <c r="O597" s="10">
        <v>12.8</v>
      </c>
      <c r="P597" s="10">
        <v>4.1</v>
      </c>
      <c r="Q597" s="113">
        <v>0.234</v>
      </c>
      <c r="R597" s="110">
        <v>0.11388273369263</v>
      </c>
      <c r="S597" s="58">
        <v>112.340766405437</v>
      </c>
      <c r="T597" s="58">
        <v>1355.78655801951</v>
      </c>
      <c r="U597" s="58">
        <v>125.657794423667</v>
      </c>
      <c r="V597" s="58">
        <v>413.049060044198</v>
      </c>
      <c r="W597" s="58">
        <v>99.213</v>
      </c>
      <c r="X597" s="10"/>
      <c r="Y597" s="109">
        <f t="shared" si="148"/>
        <v>0.00585464079459452</v>
      </c>
      <c r="Z597" s="10"/>
      <c r="AA597" s="10"/>
      <c r="AB597" s="10"/>
      <c r="AC597" s="58">
        <f t="shared" si="141"/>
        <v>150.787</v>
      </c>
      <c r="AD597" s="10">
        <f t="shared" si="149"/>
        <v>6.5</v>
      </c>
      <c r="AE597" s="58">
        <f t="shared" si="142"/>
        <v>0</v>
      </c>
      <c r="AF597" s="58">
        <f t="shared" si="136"/>
        <v>0</v>
      </c>
      <c r="AG597" s="58">
        <f t="shared" si="137"/>
        <v>0</v>
      </c>
      <c r="AH597" s="58">
        <f t="shared" si="138"/>
        <v>0</v>
      </c>
      <c r="AI597" s="64">
        <f t="shared" si="139"/>
        <v>-51.9028338739228</v>
      </c>
      <c r="AJ597" s="65"/>
      <c r="AL597" s="58">
        <f t="shared" si="143"/>
        <v>250</v>
      </c>
      <c r="AM597" s="58">
        <f t="shared" si="144"/>
        <v>99.213</v>
      </c>
      <c r="AN597" s="58">
        <f t="shared" si="140"/>
        <v>0</v>
      </c>
      <c r="AO597" s="58">
        <f t="shared" si="135"/>
        <v>1210.43315982389</v>
      </c>
      <c r="AP597" s="58">
        <f t="shared" si="145"/>
        <v>1710.67173985268</v>
      </c>
      <c r="AQ597" s="58">
        <f t="shared" si="146"/>
        <v>150.787</v>
      </c>
      <c r="AR597" s="58">
        <f t="shared" si="147"/>
        <v>0</v>
      </c>
    </row>
    <row r="598" spans="1:44">
      <c r="A598" s="35" t="s">
        <v>875</v>
      </c>
      <c r="B598" s="93">
        <v>8.67</v>
      </c>
      <c r="C598" s="58">
        <v>637.076839061998</v>
      </c>
      <c r="D598" s="58">
        <v>488.6470410822</v>
      </c>
      <c r="E598" s="58">
        <v>5.13065210285847</v>
      </c>
      <c r="F598" s="58">
        <v>200.332631853721</v>
      </c>
      <c r="G598" s="58">
        <v>51.9028338739228</v>
      </c>
      <c r="H598" s="58">
        <v>146.9455</v>
      </c>
      <c r="I598" s="58">
        <v>146.9455</v>
      </c>
      <c r="J598" s="108">
        <v>3334.92386685859</v>
      </c>
      <c r="K598" s="109">
        <v>0.883827385043262</v>
      </c>
      <c r="L598" s="109">
        <v>7.9941453592054</v>
      </c>
      <c r="M598" s="109">
        <v>8</v>
      </c>
      <c r="N598" s="110">
        <v>0.1617962842899</v>
      </c>
      <c r="O598" s="10">
        <v>12.7</v>
      </c>
      <c r="P598" s="10">
        <v>4.1</v>
      </c>
      <c r="Q598" s="113">
        <v>0.234</v>
      </c>
      <c r="R598" s="110">
        <v>0.11388273369263</v>
      </c>
      <c r="S598" s="58">
        <v>111.059799855774</v>
      </c>
      <c r="T598" s="58">
        <v>1336.48537249801</v>
      </c>
      <c r="U598" s="58">
        <v>125.657794423667</v>
      </c>
      <c r="V598" s="58">
        <v>413.049060044198</v>
      </c>
      <c r="W598" s="58">
        <v>103.0545</v>
      </c>
      <c r="X598" s="10"/>
      <c r="Y598" s="109">
        <f t="shared" si="148"/>
        <v>0.00585464079459452</v>
      </c>
      <c r="Z598" s="10"/>
      <c r="AA598" s="10"/>
      <c r="AB598" s="10"/>
      <c r="AC598" s="58">
        <f t="shared" si="141"/>
        <v>146.9455</v>
      </c>
      <c r="AD598" s="10">
        <f t="shared" si="149"/>
        <v>6.5</v>
      </c>
      <c r="AE598" s="58">
        <f t="shared" si="142"/>
        <v>0</v>
      </c>
      <c r="AF598" s="58">
        <f t="shared" si="136"/>
        <v>0</v>
      </c>
      <c r="AG598" s="58">
        <f t="shared" si="137"/>
        <v>0</v>
      </c>
      <c r="AH598" s="58">
        <f t="shared" si="138"/>
        <v>0</v>
      </c>
      <c r="AI598" s="64">
        <f t="shared" si="139"/>
        <v>-51.9028338739228</v>
      </c>
      <c r="AJ598" s="65"/>
      <c r="AL598" s="58">
        <f t="shared" si="143"/>
        <v>250</v>
      </c>
      <c r="AM598" s="58">
        <f t="shared" si="144"/>
        <v>103.0545</v>
      </c>
      <c r="AN598" s="58">
        <f t="shared" si="140"/>
        <v>0</v>
      </c>
      <c r="AO598" s="58">
        <f t="shared" si="135"/>
        <v>1219.83916902477</v>
      </c>
      <c r="AP598" s="58">
        <f t="shared" si="145"/>
        <v>1720.07774905356</v>
      </c>
      <c r="AQ598" s="58">
        <f t="shared" si="146"/>
        <v>146.9455</v>
      </c>
      <c r="AR598" s="58">
        <f t="shared" si="147"/>
        <v>0</v>
      </c>
    </row>
    <row r="599" spans="1:44">
      <c r="A599" s="35" t="s">
        <v>876</v>
      </c>
      <c r="B599" s="93">
        <v>8.91</v>
      </c>
      <c r="C599" s="58">
        <v>641.025641025641</v>
      </c>
      <c r="D599" s="58">
        <v>494.197863247863</v>
      </c>
      <c r="E599" s="58">
        <v>5.13065210285847</v>
      </c>
      <c r="F599" s="58">
        <v>198.730611651701</v>
      </c>
      <c r="G599" s="58">
        <v>51.9028338739228</v>
      </c>
      <c r="H599" s="58">
        <v>145.3595</v>
      </c>
      <c r="I599" s="58">
        <v>145.3595</v>
      </c>
      <c r="J599" s="108">
        <v>3334.92386685859</v>
      </c>
      <c r="K599" s="109">
        <v>0.841832717326209</v>
      </c>
      <c r="L599" s="109">
        <v>7.9941453592054</v>
      </c>
      <c r="M599" s="109">
        <v>8</v>
      </c>
      <c r="N599" s="110">
        <v>0.148290225481574</v>
      </c>
      <c r="O599" s="10">
        <v>13.5</v>
      </c>
      <c r="P599" s="10">
        <v>3.8</v>
      </c>
      <c r="Q599" s="113">
        <v>0.234</v>
      </c>
      <c r="R599" s="110">
        <v>0.11388273369263</v>
      </c>
      <c r="S599" s="58">
        <v>105.782842532894</v>
      </c>
      <c r="T599" s="58">
        <v>1388.0112716022</v>
      </c>
      <c r="U599" s="58">
        <v>125.657794423667</v>
      </c>
      <c r="V599" s="58">
        <v>413.049060044198</v>
      </c>
      <c r="W599" s="58">
        <v>104.6405</v>
      </c>
      <c r="X599" s="10"/>
      <c r="Y599" s="109">
        <f t="shared" si="148"/>
        <v>0.00585464079459452</v>
      </c>
      <c r="Z599" s="10"/>
      <c r="AA599" s="10"/>
      <c r="AB599" s="10"/>
      <c r="AC599" s="58">
        <f t="shared" si="141"/>
        <v>145.3595</v>
      </c>
      <c r="AD599" s="10">
        <f t="shared" si="149"/>
        <v>6.5</v>
      </c>
      <c r="AE599" s="58">
        <f t="shared" si="142"/>
        <v>0</v>
      </c>
      <c r="AF599" s="58">
        <f t="shared" si="136"/>
        <v>0</v>
      </c>
      <c r="AG599" s="58">
        <f t="shared" si="137"/>
        <v>0</v>
      </c>
      <c r="AH599" s="58">
        <f t="shared" si="138"/>
        <v>0</v>
      </c>
      <c r="AI599" s="64">
        <f t="shared" si="139"/>
        <v>-51.9028338739228</v>
      </c>
      <c r="AJ599" s="65"/>
      <c r="AL599" s="58">
        <f t="shared" si="143"/>
        <v>250</v>
      </c>
      <c r="AM599" s="58">
        <f t="shared" si="144"/>
        <v>104.6405</v>
      </c>
      <c r="AN599" s="58">
        <f t="shared" si="140"/>
        <v>0</v>
      </c>
      <c r="AO599" s="58">
        <f t="shared" si="135"/>
        <v>1229.43604817965</v>
      </c>
      <c r="AP599" s="58">
        <f t="shared" si="145"/>
        <v>1729.67462820844</v>
      </c>
      <c r="AQ599" s="58">
        <f t="shared" si="146"/>
        <v>145.3595</v>
      </c>
      <c r="AR599" s="58">
        <f t="shared" si="147"/>
        <v>0</v>
      </c>
    </row>
    <row r="600" spans="1:44">
      <c r="A600" s="35" t="s">
        <v>877</v>
      </c>
      <c r="B600" s="93">
        <v>8.66</v>
      </c>
      <c r="C600" s="58">
        <v>634.779797979798</v>
      </c>
      <c r="D600" s="58">
        <v>490.762121212121</v>
      </c>
      <c r="E600" s="58">
        <v>5.13065210285847</v>
      </c>
      <c r="F600" s="58">
        <v>195.9205106416</v>
      </c>
      <c r="G600" s="58">
        <v>51.9028338739228</v>
      </c>
      <c r="H600" s="58">
        <v>142.5775</v>
      </c>
      <c r="I600" s="58">
        <v>142.5775</v>
      </c>
      <c r="J600" s="108">
        <v>3334.92386685859</v>
      </c>
      <c r="K600" s="109">
        <v>0.882807976294654</v>
      </c>
      <c r="L600" s="109">
        <v>7.9941453592054</v>
      </c>
      <c r="M600" s="109">
        <v>8</v>
      </c>
      <c r="N600" s="110">
        <v>0.159964102709837</v>
      </c>
      <c r="O600" s="10">
        <v>12.8</v>
      </c>
      <c r="P600" s="10">
        <v>4.1</v>
      </c>
      <c r="Q600" s="113">
        <v>0.234</v>
      </c>
      <c r="R600" s="110">
        <v>0.11388273369263</v>
      </c>
      <c r="S600" s="58">
        <v>110.931703200807</v>
      </c>
      <c r="T600" s="58">
        <v>1298.25534641776</v>
      </c>
      <c r="U600" s="58">
        <v>125.657794423667</v>
      </c>
      <c r="V600" s="58">
        <v>413.049060044198</v>
      </c>
      <c r="W600" s="58">
        <v>107.4225</v>
      </c>
      <c r="X600" s="10"/>
      <c r="Y600" s="109">
        <f t="shared" si="148"/>
        <v>0.00585464079459452</v>
      </c>
      <c r="Z600" s="10"/>
      <c r="AA600" s="10"/>
      <c r="AB600" s="10"/>
      <c r="AC600" s="58">
        <f t="shared" si="141"/>
        <v>142.5775</v>
      </c>
      <c r="AD600" s="10">
        <f t="shared" si="149"/>
        <v>6.5</v>
      </c>
      <c r="AE600" s="58">
        <f t="shared" si="142"/>
        <v>0</v>
      </c>
      <c r="AF600" s="58">
        <f t="shared" si="136"/>
        <v>0</v>
      </c>
      <c r="AG600" s="58">
        <f t="shared" si="137"/>
        <v>0</v>
      </c>
      <c r="AH600" s="58">
        <f t="shared" si="138"/>
        <v>0</v>
      </c>
      <c r="AI600" s="64">
        <f t="shared" si="139"/>
        <v>-51.9028338739228</v>
      </c>
      <c r="AJ600" s="65"/>
      <c r="AL600" s="58">
        <f t="shared" si="143"/>
        <v>250</v>
      </c>
      <c r="AM600" s="58">
        <f t="shared" si="144"/>
        <v>107.4225</v>
      </c>
      <c r="AN600" s="58">
        <f t="shared" si="140"/>
        <v>0</v>
      </c>
      <c r="AO600" s="58">
        <f t="shared" si="135"/>
        <v>1239.40224293875</v>
      </c>
      <c r="AP600" s="58">
        <f t="shared" si="145"/>
        <v>1739.64082296754</v>
      </c>
      <c r="AQ600" s="58">
        <f t="shared" si="146"/>
        <v>142.5775</v>
      </c>
      <c r="AR600" s="58">
        <f t="shared" si="147"/>
        <v>0</v>
      </c>
    </row>
    <row r="601" spans="1:44">
      <c r="A601" s="35" t="s">
        <v>878</v>
      </c>
      <c r="B601" s="93">
        <v>8.75</v>
      </c>
      <c r="C601" s="58">
        <v>641.025641025641</v>
      </c>
      <c r="D601" s="58">
        <v>497.493822843823</v>
      </c>
      <c r="E601" s="58">
        <v>5.13065210285847</v>
      </c>
      <c r="F601" s="58">
        <v>195.434652055741</v>
      </c>
      <c r="G601" s="58">
        <v>51.9028338739228</v>
      </c>
      <c r="H601" s="58">
        <v>142.0965</v>
      </c>
      <c r="I601" s="58">
        <v>142.0965</v>
      </c>
      <c r="J601" s="108">
        <v>3334.92386685859</v>
      </c>
      <c r="K601" s="109">
        <v>0.870226980519148</v>
      </c>
      <c r="L601" s="109">
        <v>7.9941453592054</v>
      </c>
      <c r="M601" s="109">
        <v>8</v>
      </c>
      <c r="N601" s="110">
        <v>0.15475826101248</v>
      </c>
      <c r="O601" s="10">
        <v>13.1</v>
      </c>
      <c r="P601" s="10">
        <v>4</v>
      </c>
      <c r="Q601" s="113">
        <v>0.234</v>
      </c>
      <c r="R601" s="110">
        <v>0.11388273369263</v>
      </c>
      <c r="S601" s="58">
        <v>109.350803020004</v>
      </c>
      <c r="T601" s="58">
        <v>1312.5812908348</v>
      </c>
      <c r="U601" s="58">
        <v>125.657794423667</v>
      </c>
      <c r="V601" s="58">
        <v>413.049060044198</v>
      </c>
      <c r="W601" s="58">
        <v>107.9035</v>
      </c>
      <c r="X601" s="10"/>
      <c r="Y601" s="109">
        <f t="shared" si="148"/>
        <v>0.00585464079459452</v>
      </c>
      <c r="Z601" s="10"/>
      <c r="AA601" s="10"/>
      <c r="AB601" s="10"/>
      <c r="AC601" s="58">
        <f t="shared" si="141"/>
        <v>142.0965</v>
      </c>
      <c r="AD601" s="10">
        <f t="shared" si="149"/>
        <v>6.5</v>
      </c>
      <c r="AE601" s="58">
        <f t="shared" si="142"/>
        <v>0</v>
      </c>
      <c r="AF601" s="58">
        <f t="shared" si="136"/>
        <v>0</v>
      </c>
      <c r="AG601" s="58">
        <f t="shared" si="137"/>
        <v>0</v>
      </c>
      <c r="AH601" s="58">
        <f t="shared" si="138"/>
        <v>0</v>
      </c>
      <c r="AI601" s="64">
        <f t="shared" si="139"/>
        <v>-51.9028338739228</v>
      </c>
      <c r="AJ601" s="65"/>
      <c r="AL601" s="58">
        <f t="shared" si="143"/>
        <v>250</v>
      </c>
      <c r="AM601" s="58">
        <f t="shared" si="144"/>
        <v>107.9035</v>
      </c>
      <c r="AN601" s="58">
        <f t="shared" si="140"/>
        <v>0</v>
      </c>
      <c r="AO601" s="58">
        <f t="shared" si="135"/>
        <v>1249.39075672406</v>
      </c>
      <c r="AP601" s="58">
        <f t="shared" si="145"/>
        <v>1749.62933675285</v>
      </c>
      <c r="AQ601" s="58">
        <f t="shared" si="146"/>
        <v>142.0965</v>
      </c>
      <c r="AR601" s="58">
        <f t="shared" si="147"/>
        <v>0</v>
      </c>
    </row>
    <row r="602" spans="1:44">
      <c r="A602" s="35" t="s">
        <v>879</v>
      </c>
      <c r="B602" s="93">
        <v>8.81</v>
      </c>
      <c r="C602" s="58">
        <v>641.025641025641</v>
      </c>
      <c r="D602" s="58">
        <v>490.560489510489</v>
      </c>
      <c r="E602" s="58">
        <v>5.13065210285847</v>
      </c>
      <c r="F602" s="58">
        <v>202.367985389074</v>
      </c>
      <c r="G602" s="58">
        <v>51.9028338739228</v>
      </c>
      <c r="H602" s="58">
        <v>148.9605</v>
      </c>
      <c r="I602" s="58">
        <v>148.9605</v>
      </c>
      <c r="J602" s="108">
        <v>3334.92386685859</v>
      </c>
      <c r="K602" s="109">
        <v>0.876194251242708</v>
      </c>
      <c r="L602" s="109">
        <v>7.9941453592054</v>
      </c>
      <c r="M602" s="109">
        <v>8</v>
      </c>
      <c r="N602" s="110">
        <v>0.156490251677758</v>
      </c>
      <c r="O602" s="10">
        <v>13</v>
      </c>
      <c r="P602" s="10">
        <v>4</v>
      </c>
      <c r="Q602" s="113">
        <v>0.234</v>
      </c>
      <c r="R602" s="110">
        <v>0.11388273369263</v>
      </c>
      <c r="S602" s="58">
        <v>110.100637097855</v>
      </c>
      <c r="T602" s="58">
        <v>1366.61472159712</v>
      </c>
      <c r="U602" s="58">
        <v>125.657794423667</v>
      </c>
      <c r="V602" s="58">
        <v>413.049060044198</v>
      </c>
      <c r="W602" s="58">
        <v>101.0395</v>
      </c>
      <c r="X602" s="10"/>
      <c r="Y602" s="109">
        <f t="shared" si="148"/>
        <v>0.00585464079459452</v>
      </c>
      <c r="Z602" s="10"/>
      <c r="AA602" s="10"/>
      <c r="AB602" s="10"/>
      <c r="AC602" s="58">
        <f t="shared" si="141"/>
        <v>148.9605</v>
      </c>
      <c r="AD602" s="10">
        <f t="shared" si="149"/>
        <v>6.5</v>
      </c>
      <c r="AE602" s="58">
        <f t="shared" si="142"/>
        <v>0</v>
      </c>
      <c r="AF602" s="58">
        <f t="shared" si="136"/>
        <v>0</v>
      </c>
      <c r="AG602" s="58">
        <f t="shared" si="137"/>
        <v>0</v>
      </c>
      <c r="AH602" s="58">
        <f t="shared" si="138"/>
        <v>0</v>
      </c>
      <c r="AI602" s="64">
        <f t="shared" si="139"/>
        <v>-51.9028338739228</v>
      </c>
      <c r="AJ602" s="65"/>
      <c r="AL602" s="58">
        <f t="shared" si="143"/>
        <v>250</v>
      </c>
      <c r="AM602" s="58">
        <f t="shared" si="144"/>
        <v>101.0395</v>
      </c>
      <c r="AN602" s="58">
        <f t="shared" si="140"/>
        <v>0</v>
      </c>
      <c r="AO602" s="58">
        <f t="shared" si="135"/>
        <v>1258.29972794044</v>
      </c>
      <c r="AP602" s="58">
        <f t="shared" si="145"/>
        <v>1758.53830796923</v>
      </c>
      <c r="AQ602" s="58">
        <f t="shared" si="146"/>
        <v>148.9605</v>
      </c>
      <c r="AR602" s="58">
        <f t="shared" si="147"/>
        <v>0</v>
      </c>
    </row>
    <row r="603" spans="1:44">
      <c r="A603" s="35" t="s">
        <v>880</v>
      </c>
      <c r="B603" s="93">
        <v>8.81</v>
      </c>
      <c r="C603" s="58">
        <v>641.025641025641</v>
      </c>
      <c r="D603" s="58">
        <v>487.060994560995</v>
      </c>
      <c r="E603" s="58">
        <v>5.13065210285847</v>
      </c>
      <c r="F603" s="58">
        <v>205.867480338569</v>
      </c>
      <c r="G603" s="58">
        <v>51.9028338739228</v>
      </c>
      <c r="H603" s="58">
        <v>152.425</v>
      </c>
      <c r="I603" s="58">
        <v>152.425</v>
      </c>
      <c r="J603" s="108">
        <v>3334.92386685859</v>
      </c>
      <c r="K603" s="109">
        <v>0.876194251242708</v>
      </c>
      <c r="L603" s="109">
        <v>7.9941453592054</v>
      </c>
      <c r="M603" s="109">
        <v>8</v>
      </c>
      <c r="N603" s="110">
        <v>0.158216569729554</v>
      </c>
      <c r="O603" s="10">
        <v>12.9</v>
      </c>
      <c r="P603" s="10">
        <v>4</v>
      </c>
      <c r="Q603" s="113">
        <v>0.234</v>
      </c>
      <c r="R603" s="110">
        <v>0.11388273369263</v>
      </c>
      <c r="S603" s="58">
        <v>110.100637097855</v>
      </c>
      <c r="T603" s="58">
        <v>1398.39923294727</v>
      </c>
      <c r="U603" s="58">
        <v>125.657794423667</v>
      </c>
      <c r="V603" s="58">
        <v>413.049060044198</v>
      </c>
      <c r="W603" s="58">
        <v>97.575</v>
      </c>
      <c r="X603" s="10"/>
      <c r="Y603" s="109">
        <f t="shared" si="148"/>
        <v>0.00585464079459452</v>
      </c>
      <c r="Z603" s="10"/>
      <c r="AA603" s="10"/>
      <c r="AB603" s="10"/>
      <c r="AC603" s="58">
        <f t="shared" si="141"/>
        <v>152.425</v>
      </c>
      <c r="AD603" s="10">
        <f t="shared" si="149"/>
        <v>6.5</v>
      </c>
      <c r="AE603" s="58">
        <f t="shared" si="142"/>
        <v>0</v>
      </c>
      <c r="AF603" s="58">
        <f t="shared" si="136"/>
        <v>0</v>
      </c>
      <c r="AG603" s="58">
        <f t="shared" si="137"/>
        <v>0</v>
      </c>
      <c r="AH603" s="58">
        <f t="shared" si="138"/>
        <v>0</v>
      </c>
      <c r="AI603" s="64">
        <f t="shared" si="139"/>
        <v>-51.9028338739228</v>
      </c>
      <c r="AJ603" s="65"/>
      <c r="AL603" s="58">
        <f t="shared" si="143"/>
        <v>250</v>
      </c>
      <c r="AM603" s="58">
        <f t="shared" si="144"/>
        <v>97.575</v>
      </c>
      <c r="AN603" s="58">
        <f t="shared" si="140"/>
        <v>0</v>
      </c>
      <c r="AO603" s="58">
        <f t="shared" si="135"/>
        <v>1266.64447930074</v>
      </c>
      <c r="AP603" s="58">
        <f t="shared" si="145"/>
        <v>1766.88305932953</v>
      </c>
      <c r="AQ603" s="58">
        <f t="shared" si="146"/>
        <v>152.425</v>
      </c>
      <c r="AR603" s="58">
        <f t="shared" si="147"/>
        <v>0</v>
      </c>
    </row>
    <row r="604" spans="1:44">
      <c r="A604" s="35" t="s">
        <v>881</v>
      </c>
      <c r="B604" s="93">
        <v>8.71</v>
      </c>
      <c r="C604" s="58">
        <v>641.025641025641</v>
      </c>
      <c r="D604" s="58">
        <v>485.839782439782</v>
      </c>
      <c r="E604" s="58">
        <v>5.13065210285847</v>
      </c>
      <c r="F604" s="58">
        <v>207.088692459781</v>
      </c>
      <c r="G604" s="58">
        <v>51.9028338739228</v>
      </c>
      <c r="H604" s="58">
        <v>153.634</v>
      </c>
      <c r="I604" s="58">
        <v>153.634</v>
      </c>
      <c r="J604" s="108">
        <v>3334.92386685859</v>
      </c>
      <c r="K604" s="109">
        <v>0.909561240038614</v>
      </c>
      <c r="L604" s="109">
        <v>7.9941453592054</v>
      </c>
      <c r="M604" s="109">
        <v>8</v>
      </c>
      <c r="N604" s="110">
        <v>0.165467338136806</v>
      </c>
      <c r="O604" s="10">
        <v>12.5</v>
      </c>
      <c r="P604" s="10">
        <v>4.2</v>
      </c>
      <c r="Q604" s="113">
        <v>0.234</v>
      </c>
      <c r="R604" s="110">
        <v>0.11388273369263</v>
      </c>
      <c r="S604" s="58">
        <v>114.293459316508</v>
      </c>
      <c r="T604" s="58">
        <v>1357.78424691923</v>
      </c>
      <c r="U604" s="58">
        <v>125.657794423667</v>
      </c>
      <c r="V604" s="58">
        <v>413.049060044198</v>
      </c>
      <c r="W604" s="58">
        <v>96.366</v>
      </c>
      <c r="X604" s="10"/>
      <c r="Y604" s="109">
        <f t="shared" si="148"/>
        <v>0.00585464079459452</v>
      </c>
      <c r="Z604" s="10"/>
      <c r="AA604" s="10"/>
      <c r="AB604" s="10"/>
      <c r="AC604" s="58">
        <f t="shared" si="141"/>
        <v>153.634</v>
      </c>
      <c r="AD604" s="10">
        <f t="shared" si="149"/>
        <v>6.5</v>
      </c>
      <c r="AE604" s="58">
        <f t="shared" si="142"/>
        <v>0</v>
      </c>
      <c r="AF604" s="58">
        <f t="shared" si="136"/>
        <v>0</v>
      </c>
      <c r="AG604" s="58">
        <f t="shared" si="137"/>
        <v>0</v>
      </c>
      <c r="AH604" s="58">
        <f t="shared" si="138"/>
        <v>0</v>
      </c>
      <c r="AI604" s="64">
        <f t="shared" si="139"/>
        <v>-51.9028338739228</v>
      </c>
      <c r="AJ604" s="65"/>
      <c r="AL604" s="58">
        <f t="shared" si="143"/>
        <v>250</v>
      </c>
      <c r="AM604" s="58">
        <f t="shared" si="144"/>
        <v>96.366</v>
      </c>
      <c r="AN604" s="58">
        <f t="shared" si="140"/>
        <v>0</v>
      </c>
      <c r="AO604" s="58">
        <f t="shared" si="135"/>
        <v>1274.76615690423</v>
      </c>
      <c r="AP604" s="58">
        <f t="shared" si="145"/>
        <v>1775.00473693302</v>
      </c>
      <c r="AQ604" s="58">
        <f t="shared" si="146"/>
        <v>153.634</v>
      </c>
      <c r="AR604" s="58">
        <f t="shared" si="147"/>
        <v>0</v>
      </c>
    </row>
    <row r="605" spans="1:44">
      <c r="A605" s="35" t="s">
        <v>882</v>
      </c>
      <c r="B605" s="93">
        <v>8.5</v>
      </c>
      <c r="C605" s="58">
        <v>598.743619945033</v>
      </c>
      <c r="D605" s="58">
        <v>440.780488631902</v>
      </c>
      <c r="E605" s="58">
        <v>5.13065210285847</v>
      </c>
      <c r="F605" s="58">
        <v>209.865965187054</v>
      </c>
      <c r="G605" s="58">
        <v>51.9028338739228</v>
      </c>
      <c r="H605" s="58">
        <v>156.3835</v>
      </c>
      <c r="I605" s="58">
        <v>156.3835</v>
      </c>
      <c r="J605" s="108">
        <v>3334.92386685859</v>
      </c>
      <c r="K605" s="109">
        <v>0.929899687754747</v>
      </c>
      <c r="L605" s="109">
        <v>7.9941453592054</v>
      </c>
      <c r="M605" s="109">
        <v>8</v>
      </c>
      <c r="N605" s="110">
        <v>0.18158005684762</v>
      </c>
      <c r="O605" s="10">
        <v>11.7</v>
      </c>
      <c r="P605" s="10">
        <v>4.4</v>
      </c>
      <c r="Q605" s="113">
        <v>0.234</v>
      </c>
      <c r="R605" s="110">
        <v>0.11388273369263</v>
      </c>
      <c r="S605" s="58">
        <v>116.849143798518</v>
      </c>
      <c r="T605" s="58">
        <v>1351.85527405751</v>
      </c>
      <c r="U605" s="58">
        <v>125.657794423667</v>
      </c>
      <c r="V605" s="58">
        <v>413.049060044198</v>
      </c>
      <c r="W605" s="58">
        <v>93.6165</v>
      </c>
      <c r="X605" s="10"/>
      <c r="Y605" s="109">
        <f t="shared" si="148"/>
        <v>0.00585464079459452</v>
      </c>
      <c r="Z605" s="10"/>
      <c r="AA605" s="10"/>
      <c r="AB605" s="10"/>
      <c r="AC605" s="58">
        <f t="shared" si="141"/>
        <v>156.3835</v>
      </c>
      <c r="AD605" s="10">
        <f t="shared" si="149"/>
        <v>6.5</v>
      </c>
      <c r="AE605" s="58">
        <f t="shared" si="142"/>
        <v>0</v>
      </c>
      <c r="AF605" s="58">
        <f t="shared" si="136"/>
        <v>0</v>
      </c>
      <c r="AG605" s="58">
        <f t="shared" si="137"/>
        <v>0</v>
      </c>
      <c r="AH605" s="58">
        <f t="shared" si="138"/>
        <v>0</v>
      </c>
      <c r="AI605" s="64">
        <f t="shared" si="139"/>
        <v>-51.9028338739228</v>
      </c>
      <c r="AJ605" s="65"/>
      <c r="AL605" s="58">
        <f t="shared" si="143"/>
        <v>250</v>
      </c>
      <c r="AM605" s="58">
        <f t="shared" si="144"/>
        <v>93.6165</v>
      </c>
      <c r="AN605" s="58">
        <f t="shared" si="140"/>
        <v>0</v>
      </c>
      <c r="AO605" s="58">
        <f t="shared" ref="AO605:AO668" si="150">MAX(0,MIN($AP$2,AO604*$AO$1+IF(AM605&gt;0,AM605*$AP$1,AM605/$AP$1)/6))</f>
        <v>1282.43480111971</v>
      </c>
      <c r="AP605" s="58">
        <f t="shared" si="145"/>
        <v>1782.6733811485</v>
      </c>
      <c r="AQ605" s="58">
        <f t="shared" si="146"/>
        <v>156.3835</v>
      </c>
      <c r="AR605" s="58">
        <f t="shared" si="147"/>
        <v>0</v>
      </c>
    </row>
    <row r="606" spans="1:44">
      <c r="A606" s="35" t="s">
        <v>883</v>
      </c>
      <c r="B606" s="93">
        <v>8.35</v>
      </c>
      <c r="C606" s="58">
        <v>566.169392052784</v>
      </c>
      <c r="D606" s="58">
        <v>407.707270840663</v>
      </c>
      <c r="E606" s="58">
        <v>5.13065210285847</v>
      </c>
      <c r="F606" s="58">
        <v>210.364955086044</v>
      </c>
      <c r="G606" s="58">
        <v>51.9028338739228</v>
      </c>
      <c r="H606" s="58">
        <v>156.8775</v>
      </c>
      <c r="I606" s="58">
        <v>156.8775</v>
      </c>
      <c r="J606" s="108">
        <v>3334.92386685859</v>
      </c>
      <c r="K606" s="109">
        <v>0.955011952049728</v>
      </c>
      <c r="L606" s="109">
        <v>7.9941453592054</v>
      </c>
      <c r="M606" s="109">
        <v>8</v>
      </c>
      <c r="N606" s="110">
        <v>0.192657666896575</v>
      </c>
      <c r="O606" s="10">
        <v>11.2</v>
      </c>
      <c r="P606" s="10">
        <v>4.6</v>
      </c>
      <c r="Q606" s="113">
        <v>0.234</v>
      </c>
      <c r="R606" s="110">
        <v>0.11388273369263</v>
      </c>
      <c r="S606" s="58">
        <v>120.00469554281</v>
      </c>
      <c r="T606" s="58">
        <v>1320.46600756211</v>
      </c>
      <c r="U606" s="58">
        <v>125.657794423667</v>
      </c>
      <c r="V606" s="58">
        <v>413.049060044198</v>
      </c>
      <c r="W606" s="58">
        <v>93.1225</v>
      </c>
      <c r="X606" s="10"/>
      <c r="Y606" s="109">
        <f t="shared" si="148"/>
        <v>0.00585464079459452</v>
      </c>
      <c r="Z606" s="10"/>
      <c r="AA606" s="10"/>
      <c r="AB606" s="10"/>
      <c r="AC606" s="58">
        <f t="shared" si="141"/>
        <v>156.8775</v>
      </c>
      <c r="AD606" s="10">
        <f t="shared" si="149"/>
        <v>6.5</v>
      </c>
      <c r="AE606" s="58">
        <f t="shared" si="142"/>
        <v>0</v>
      </c>
      <c r="AF606" s="58">
        <f t="shared" si="136"/>
        <v>0</v>
      </c>
      <c r="AG606" s="58">
        <f t="shared" si="137"/>
        <v>0</v>
      </c>
      <c r="AH606" s="58">
        <f t="shared" si="138"/>
        <v>0</v>
      </c>
      <c r="AI606" s="64">
        <f t="shared" si="139"/>
        <v>-51.9028338739228</v>
      </c>
      <c r="AJ606" s="65"/>
      <c r="AL606" s="58">
        <f t="shared" si="143"/>
        <v>250</v>
      </c>
      <c r="AM606" s="58">
        <f t="shared" si="144"/>
        <v>93.1225</v>
      </c>
      <c r="AN606" s="58">
        <f t="shared" si="140"/>
        <v>0</v>
      </c>
      <c r="AO606" s="58">
        <f t="shared" si="150"/>
        <v>1289.99100211411</v>
      </c>
      <c r="AP606" s="58">
        <f t="shared" si="145"/>
        <v>1790.2295821429</v>
      </c>
      <c r="AQ606" s="58">
        <f t="shared" si="146"/>
        <v>156.8775</v>
      </c>
      <c r="AR606" s="58">
        <f t="shared" si="147"/>
        <v>0</v>
      </c>
    </row>
    <row r="607" spans="1:44">
      <c r="A607" s="35" t="s">
        <v>884</v>
      </c>
      <c r="B607" s="93">
        <v>8.29</v>
      </c>
      <c r="C607" s="58">
        <v>553.462733340472</v>
      </c>
      <c r="D607" s="58">
        <v>389.170309098047</v>
      </c>
      <c r="E607" s="58">
        <v>5.13065210285847</v>
      </c>
      <c r="F607" s="58">
        <v>216.195258116347</v>
      </c>
      <c r="G607" s="58">
        <v>51.9028338739228</v>
      </c>
      <c r="H607" s="58">
        <v>162.6495</v>
      </c>
      <c r="I607" s="58">
        <v>162.6495</v>
      </c>
      <c r="J607" s="108">
        <v>3334.92386685859</v>
      </c>
      <c r="K607" s="109">
        <v>0.968761538341931</v>
      </c>
      <c r="L607" s="109">
        <v>7.9941453592054</v>
      </c>
      <c r="M607" s="109">
        <v>8</v>
      </c>
      <c r="N607" s="110">
        <v>0.202002440469797</v>
      </c>
      <c r="O607" s="10">
        <v>10.8</v>
      </c>
      <c r="P607" s="10">
        <v>4.7</v>
      </c>
      <c r="Q607" s="113">
        <v>0.234</v>
      </c>
      <c r="R607" s="110">
        <v>0.11388273369263</v>
      </c>
      <c r="S607" s="58">
        <v>121.732438230526</v>
      </c>
      <c r="T607" s="58">
        <v>1349.61910424649</v>
      </c>
      <c r="U607" s="58">
        <v>125.657794423667</v>
      </c>
      <c r="V607" s="58">
        <v>413.049060044198</v>
      </c>
      <c r="W607" s="58">
        <v>87.3505</v>
      </c>
      <c r="X607" s="10"/>
      <c r="Y607" s="109">
        <f t="shared" si="148"/>
        <v>0.00585464079459452</v>
      </c>
      <c r="Z607" s="10"/>
      <c r="AA607" s="10"/>
      <c r="AB607" s="10"/>
      <c r="AC607" s="58">
        <f t="shared" si="141"/>
        <v>162.6495</v>
      </c>
      <c r="AD607" s="10">
        <f t="shared" si="149"/>
        <v>6.5</v>
      </c>
      <c r="AE607" s="58">
        <f t="shared" si="142"/>
        <v>0</v>
      </c>
      <c r="AF607" s="58">
        <f t="shared" si="136"/>
        <v>0</v>
      </c>
      <c r="AG607" s="58">
        <f t="shared" si="137"/>
        <v>0</v>
      </c>
      <c r="AH607" s="58">
        <f t="shared" si="138"/>
        <v>0</v>
      </c>
      <c r="AI607" s="64">
        <f t="shared" si="139"/>
        <v>-51.9028338739228</v>
      </c>
      <c r="AJ607" s="65"/>
      <c r="AL607" s="58">
        <f t="shared" si="143"/>
        <v>250</v>
      </c>
      <c r="AM607" s="58">
        <f t="shared" si="144"/>
        <v>87.3505</v>
      </c>
      <c r="AN607" s="58">
        <f t="shared" si="140"/>
        <v>0</v>
      </c>
      <c r="AO607" s="58">
        <f t="shared" si="150"/>
        <v>1296.64362210354</v>
      </c>
      <c r="AP607" s="58">
        <f t="shared" si="145"/>
        <v>1796.88220213233</v>
      </c>
      <c r="AQ607" s="58">
        <f t="shared" si="146"/>
        <v>162.6495</v>
      </c>
      <c r="AR607" s="58">
        <f t="shared" si="147"/>
        <v>0</v>
      </c>
    </row>
    <row r="608" spans="1:44">
      <c r="A608" s="35" t="s">
        <v>885</v>
      </c>
      <c r="B608" s="93">
        <v>8.05</v>
      </c>
      <c r="C608" s="58">
        <v>504.448957010795</v>
      </c>
      <c r="D608" s="58">
        <v>337.024714586552</v>
      </c>
      <c r="E608" s="58">
        <v>5.13065210285847</v>
      </c>
      <c r="F608" s="58">
        <v>219.327076298165</v>
      </c>
      <c r="G608" s="58">
        <v>51.9028338739228</v>
      </c>
      <c r="H608" s="58">
        <v>165.75</v>
      </c>
      <c r="I608" s="58">
        <v>165.75</v>
      </c>
      <c r="J608" s="108">
        <v>3334.92386685859</v>
      </c>
      <c r="K608" s="109">
        <v>1.02077624814896</v>
      </c>
      <c r="L608" s="109">
        <v>7.9941453592054</v>
      </c>
      <c r="M608" s="109">
        <v>8</v>
      </c>
      <c r="N608" s="110">
        <v>0.224608269714646</v>
      </c>
      <c r="O608" s="10">
        <v>9.9</v>
      </c>
      <c r="P608" s="10">
        <v>5.1</v>
      </c>
      <c r="Q608" s="113">
        <v>0.234</v>
      </c>
      <c r="R608" s="110">
        <v>0.11388273369263</v>
      </c>
      <c r="S608" s="58">
        <v>128.268491942465</v>
      </c>
      <c r="T608" s="58">
        <v>1305.26398095755</v>
      </c>
      <c r="U608" s="58">
        <v>125.657794423667</v>
      </c>
      <c r="V608" s="58">
        <v>413.049060044198</v>
      </c>
      <c r="W608" s="58">
        <v>84.25</v>
      </c>
      <c r="X608" s="10"/>
      <c r="Y608" s="109">
        <f t="shared" si="148"/>
        <v>0.00585464079459452</v>
      </c>
      <c r="Z608" s="10"/>
      <c r="AA608" s="10"/>
      <c r="AB608" s="10"/>
      <c r="AC608" s="58">
        <f t="shared" si="141"/>
        <v>165.75</v>
      </c>
      <c r="AD608" s="10">
        <f t="shared" si="149"/>
        <v>6.5</v>
      </c>
      <c r="AE608" s="58">
        <f t="shared" si="142"/>
        <v>0</v>
      </c>
      <c r="AF608" s="58">
        <f t="shared" si="136"/>
        <v>0</v>
      </c>
      <c r="AG608" s="58">
        <f t="shared" si="137"/>
        <v>0</v>
      </c>
      <c r="AH608" s="58">
        <f t="shared" si="138"/>
        <v>0</v>
      </c>
      <c r="AI608" s="64">
        <f t="shared" si="139"/>
        <v>-51.9028338739228</v>
      </c>
      <c r="AJ608" s="65"/>
      <c r="AL608" s="58">
        <f t="shared" si="143"/>
        <v>250</v>
      </c>
      <c r="AM608" s="58">
        <f t="shared" si="144"/>
        <v>84.25</v>
      </c>
      <c r="AN608" s="58">
        <f t="shared" si="140"/>
        <v>0</v>
      </c>
      <c r="AO608" s="58">
        <f t="shared" si="150"/>
        <v>1302.79790399302</v>
      </c>
      <c r="AP608" s="58">
        <f t="shared" si="145"/>
        <v>1803.03648402181</v>
      </c>
      <c r="AQ608" s="58">
        <f t="shared" si="146"/>
        <v>165.75</v>
      </c>
      <c r="AR608" s="58">
        <f t="shared" si="147"/>
        <v>0</v>
      </c>
    </row>
    <row r="609" spans="1:44">
      <c r="A609" s="35" t="s">
        <v>886</v>
      </c>
      <c r="B609" s="93">
        <v>7.89</v>
      </c>
      <c r="C609" s="58">
        <v>473.354513331192</v>
      </c>
      <c r="D609" s="58">
        <v>304.945422422101</v>
      </c>
      <c r="E609" s="58">
        <v>5.13065210285847</v>
      </c>
      <c r="F609" s="58">
        <v>220.311924783014</v>
      </c>
      <c r="G609" s="58">
        <v>51.9028338739228</v>
      </c>
      <c r="H609" s="58">
        <v>166.725</v>
      </c>
      <c r="I609" s="58">
        <v>166.725</v>
      </c>
      <c r="J609" s="108">
        <v>3334.92386685859</v>
      </c>
      <c r="K609" s="109">
        <v>1.03972233269626</v>
      </c>
      <c r="L609" s="109">
        <v>7.9941453592054</v>
      </c>
      <c r="M609" s="109">
        <v>8</v>
      </c>
      <c r="N609" s="110">
        <v>0.240704917344396</v>
      </c>
      <c r="O609" s="10">
        <v>9.3</v>
      </c>
      <c r="P609" s="10">
        <v>5.3</v>
      </c>
      <c r="Q609" s="113">
        <v>0.234</v>
      </c>
      <c r="R609" s="110">
        <v>0.11388273369263</v>
      </c>
      <c r="S609" s="58">
        <v>130.649215139643</v>
      </c>
      <c r="T609" s="58">
        <v>1289.01724154323</v>
      </c>
      <c r="U609" s="58">
        <v>125.657794423667</v>
      </c>
      <c r="V609" s="58">
        <v>413.049060044198</v>
      </c>
      <c r="W609" s="58">
        <v>83.275</v>
      </c>
      <c r="X609" s="10"/>
      <c r="Y609" s="109">
        <f t="shared" si="148"/>
        <v>0.00585464079459452</v>
      </c>
      <c r="Z609" s="10"/>
      <c r="AA609" s="10"/>
      <c r="AB609" s="10"/>
      <c r="AC609" s="58">
        <f t="shared" si="141"/>
        <v>166.725</v>
      </c>
      <c r="AD609" s="10">
        <f t="shared" si="149"/>
        <v>6.5</v>
      </c>
      <c r="AE609" s="58">
        <f t="shared" si="142"/>
        <v>0</v>
      </c>
      <c r="AF609" s="58">
        <f t="shared" si="136"/>
        <v>0</v>
      </c>
      <c r="AG609" s="58">
        <f t="shared" si="137"/>
        <v>0</v>
      </c>
      <c r="AH609" s="58">
        <f t="shared" si="138"/>
        <v>0</v>
      </c>
      <c r="AI609" s="64">
        <f t="shared" si="139"/>
        <v>-51.9028338739228</v>
      </c>
      <c r="AJ609" s="65"/>
      <c r="AL609" s="58">
        <f t="shared" si="143"/>
        <v>250</v>
      </c>
      <c r="AM609" s="58">
        <f t="shared" si="144"/>
        <v>83.275</v>
      </c>
      <c r="AN609" s="58">
        <f t="shared" si="140"/>
        <v>0</v>
      </c>
      <c r="AO609" s="58">
        <f t="shared" si="150"/>
        <v>1308.77516447306</v>
      </c>
      <c r="AP609" s="58">
        <f t="shared" si="145"/>
        <v>1809.01374450185</v>
      </c>
      <c r="AQ609" s="58">
        <f t="shared" si="146"/>
        <v>166.725</v>
      </c>
      <c r="AR609" s="58">
        <f t="shared" si="147"/>
        <v>0</v>
      </c>
    </row>
    <row r="610" spans="1:44">
      <c r="A610" s="35" t="s">
        <v>887</v>
      </c>
      <c r="B610" s="93">
        <v>7.86</v>
      </c>
      <c r="C610" s="58">
        <v>467.662649717773</v>
      </c>
      <c r="D610" s="58">
        <v>288.426791131915</v>
      </c>
      <c r="E610" s="58">
        <v>5.13065210285847</v>
      </c>
      <c r="F610" s="58">
        <v>231.138692459781</v>
      </c>
      <c r="G610" s="58">
        <v>51.9028338739228</v>
      </c>
      <c r="H610" s="58">
        <v>177.4435</v>
      </c>
      <c r="I610" s="58">
        <v>177.4435</v>
      </c>
      <c r="J610" s="108">
        <v>3334.92386685859</v>
      </c>
      <c r="K610" s="109">
        <v>1.07485463908122</v>
      </c>
      <c r="L610" s="109">
        <v>7.9941453592054</v>
      </c>
      <c r="M610" s="109">
        <v>8</v>
      </c>
      <c r="N610" s="110">
        <v>0.254592804966668</v>
      </c>
      <c r="O610" s="10">
        <v>8.8</v>
      </c>
      <c r="P610" s="10">
        <v>5.5</v>
      </c>
      <c r="Q610" s="113">
        <v>0.234</v>
      </c>
      <c r="R610" s="110">
        <v>0.11388273369263</v>
      </c>
      <c r="S610" s="58">
        <v>135.063863272993</v>
      </c>
      <c r="T610" s="58">
        <v>1327.04525283409</v>
      </c>
      <c r="U610" s="58">
        <v>125.657794423667</v>
      </c>
      <c r="V610" s="58">
        <v>413.049060044198</v>
      </c>
      <c r="W610" s="58">
        <v>72.5565</v>
      </c>
      <c r="X610" s="10"/>
      <c r="Y610" s="109">
        <f t="shared" si="148"/>
        <v>0.00585464079459452</v>
      </c>
      <c r="Z610" s="10"/>
      <c r="AA610" s="10"/>
      <c r="AB610" s="10"/>
      <c r="AC610" s="58">
        <f t="shared" si="141"/>
        <v>177.4435</v>
      </c>
      <c r="AD610" s="10">
        <f t="shared" si="149"/>
        <v>6.5</v>
      </c>
      <c r="AE610" s="58">
        <f t="shared" si="142"/>
        <v>0</v>
      </c>
      <c r="AF610" s="58">
        <f t="shared" si="136"/>
        <v>0</v>
      </c>
      <c r="AG610" s="58">
        <f t="shared" si="137"/>
        <v>0</v>
      </c>
      <c r="AH610" s="58">
        <f t="shared" si="138"/>
        <v>0</v>
      </c>
      <c r="AI610" s="64">
        <f t="shared" si="139"/>
        <v>-51.9028338739228</v>
      </c>
      <c r="AJ610" s="65"/>
      <c r="AL610" s="58">
        <f t="shared" si="143"/>
        <v>250</v>
      </c>
      <c r="AM610" s="58">
        <f t="shared" si="144"/>
        <v>72.5565</v>
      </c>
      <c r="AN610" s="58">
        <f t="shared" si="140"/>
        <v>0</v>
      </c>
      <c r="AO610" s="58">
        <f t="shared" si="150"/>
        <v>1313.11476365069</v>
      </c>
      <c r="AP610" s="58">
        <f t="shared" si="145"/>
        <v>1813.35334367948</v>
      </c>
      <c r="AQ610" s="58">
        <f t="shared" si="146"/>
        <v>177.4435</v>
      </c>
      <c r="AR610" s="58">
        <f t="shared" si="147"/>
        <v>0</v>
      </c>
    </row>
    <row r="611" spans="1:44">
      <c r="A611" s="35" t="s">
        <v>888</v>
      </c>
      <c r="B611" s="93">
        <v>7.76</v>
      </c>
      <c r="C611" s="58">
        <v>449.001449120177</v>
      </c>
      <c r="D611" s="58">
        <v>261.525691544419</v>
      </c>
      <c r="E611" s="58">
        <v>5.13065210285847</v>
      </c>
      <c r="F611" s="58">
        <v>239.37859144968</v>
      </c>
      <c r="G611" s="58">
        <v>51.9028338739228</v>
      </c>
      <c r="H611" s="58">
        <v>185.601</v>
      </c>
      <c r="I611" s="58">
        <v>185.601</v>
      </c>
      <c r="J611" s="108">
        <v>3334.92386685859</v>
      </c>
      <c r="K611" s="109">
        <v>1.09976799435208</v>
      </c>
      <c r="L611" s="109">
        <v>7.9941453592054</v>
      </c>
      <c r="M611" s="109">
        <v>8</v>
      </c>
      <c r="N611" s="110">
        <v>0.274679532331563</v>
      </c>
      <c r="O611" s="10">
        <v>8.1</v>
      </c>
      <c r="P611" s="10">
        <v>5.7</v>
      </c>
      <c r="Q611" s="113">
        <v>0.234</v>
      </c>
      <c r="R611" s="110">
        <v>0.11388273369263</v>
      </c>
      <c r="S611" s="58">
        <v>138.194420548023</v>
      </c>
      <c r="T611" s="58">
        <v>1356.6087316138</v>
      </c>
      <c r="U611" s="58">
        <v>125.657794423667</v>
      </c>
      <c r="V611" s="58">
        <v>413.049060044198</v>
      </c>
      <c r="W611" s="58">
        <v>64.399</v>
      </c>
      <c r="X611" s="10"/>
      <c r="Y611" s="109">
        <f t="shared" si="148"/>
        <v>0.00585464079459452</v>
      </c>
      <c r="Z611" s="10"/>
      <c r="AA611" s="10"/>
      <c r="AB611" s="10"/>
      <c r="AC611" s="58">
        <f t="shared" si="141"/>
        <v>185.601</v>
      </c>
      <c r="AD611" s="10">
        <f t="shared" si="149"/>
        <v>6.5</v>
      </c>
      <c r="AE611" s="58">
        <f t="shared" si="142"/>
        <v>0</v>
      </c>
      <c r="AF611" s="58">
        <f t="shared" si="136"/>
        <v>0</v>
      </c>
      <c r="AG611" s="58">
        <f t="shared" si="137"/>
        <v>0</v>
      </c>
      <c r="AH611" s="58">
        <f t="shared" si="138"/>
        <v>0</v>
      </c>
      <c r="AI611" s="64">
        <f t="shared" si="139"/>
        <v>-51.9028338739228</v>
      </c>
      <c r="AJ611" s="65"/>
      <c r="AL611" s="58">
        <f t="shared" si="143"/>
        <v>250</v>
      </c>
      <c r="AM611" s="58">
        <f t="shared" si="144"/>
        <v>64.399</v>
      </c>
      <c r="AN611" s="58">
        <f t="shared" si="140"/>
        <v>0</v>
      </c>
      <c r="AO611" s="58">
        <f t="shared" si="150"/>
        <v>1316.20903983244</v>
      </c>
      <c r="AP611" s="58">
        <f t="shared" si="145"/>
        <v>1816.44761986123</v>
      </c>
      <c r="AQ611" s="58">
        <f t="shared" si="146"/>
        <v>185.601</v>
      </c>
      <c r="AR611" s="58">
        <f t="shared" si="147"/>
        <v>0</v>
      </c>
    </row>
    <row r="612" spans="1:44">
      <c r="A612" s="35" t="s">
        <v>889</v>
      </c>
      <c r="B612" s="93">
        <v>7.57</v>
      </c>
      <c r="C612" s="58">
        <v>414.84822276271</v>
      </c>
      <c r="D612" s="58">
        <v>227.057313671801</v>
      </c>
      <c r="E612" s="58">
        <v>5.13065210285847</v>
      </c>
      <c r="F612" s="58">
        <v>239.693742964832</v>
      </c>
      <c r="G612" s="58">
        <v>51.9028338739228</v>
      </c>
      <c r="H612" s="58">
        <v>185.913</v>
      </c>
      <c r="I612" s="58">
        <v>185.913</v>
      </c>
      <c r="J612" s="108">
        <v>3334.92386685859</v>
      </c>
      <c r="K612" s="109">
        <v>1.12930598443371</v>
      </c>
      <c r="L612" s="109">
        <v>7.9941453592054</v>
      </c>
      <c r="M612" s="109">
        <v>8</v>
      </c>
      <c r="N612" s="110">
        <v>0.29823234965869</v>
      </c>
      <c r="O612" s="10">
        <v>7.3</v>
      </c>
      <c r="P612" s="10">
        <v>6</v>
      </c>
      <c r="Q612" s="113">
        <v>0.234</v>
      </c>
      <c r="R612" s="110">
        <v>0.11388273369263</v>
      </c>
      <c r="S612" s="58">
        <v>141.906099233388</v>
      </c>
      <c r="T612" s="58">
        <v>1323.34628395398</v>
      </c>
      <c r="U612" s="58">
        <v>125.657794423667</v>
      </c>
      <c r="V612" s="58">
        <v>413.049060044198</v>
      </c>
      <c r="W612" s="58">
        <v>64.087</v>
      </c>
      <c r="X612" s="10"/>
      <c r="Y612" s="109">
        <f t="shared" si="148"/>
        <v>0.00585464079459452</v>
      </c>
      <c r="Z612" s="10"/>
      <c r="AA612" s="10"/>
      <c r="AB612" s="10"/>
      <c r="AC612" s="58">
        <f t="shared" si="141"/>
        <v>185.913</v>
      </c>
      <c r="AD612" s="10">
        <f t="shared" si="149"/>
        <v>6.5</v>
      </c>
      <c r="AE612" s="58">
        <f t="shared" si="142"/>
        <v>0</v>
      </c>
      <c r="AF612" s="58">
        <f t="shared" si="136"/>
        <v>0</v>
      </c>
      <c r="AG612" s="58">
        <f t="shared" si="137"/>
        <v>0</v>
      </c>
      <c r="AH612" s="58">
        <f t="shared" si="138"/>
        <v>0</v>
      </c>
      <c r="AI612" s="64">
        <f t="shared" si="139"/>
        <v>-51.9028338739228</v>
      </c>
      <c r="AJ612" s="65"/>
      <c r="AL612" s="58">
        <f t="shared" si="143"/>
        <v>250</v>
      </c>
      <c r="AM612" s="58">
        <f t="shared" si="144"/>
        <v>64.087</v>
      </c>
      <c r="AN612" s="58">
        <f t="shared" si="140"/>
        <v>0</v>
      </c>
      <c r="AO612" s="58">
        <f t="shared" si="150"/>
        <v>1319.24104463328</v>
      </c>
      <c r="AP612" s="58">
        <f t="shared" si="145"/>
        <v>1819.47962466207</v>
      </c>
      <c r="AQ612" s="58">
        <f t="shared" si="146"/>
        <v>185.913</v>
      </c>
      <c r="AR612" s="58">
        <f t="shared" si="147"/>
        <v>0</v>
      </c>
    </row>
    <row r="613" spans="1:44">
      <c r="A613" s="35" t="s">
        <v>890</v>
      </c>
      <c r="B613" s="93">
        <v>7.19</v>
      </c>
      <c r="C613" s="58">
        <v>351.516129492808</v>
      </c>
      <c r="D613" s="58">
        <v>150.035826462505</v>
      </c>
      <c r="E613" s="58">
        <v>5.13065210285847</v>
      </c>
      <c r="F613" s="58">
        <v>253.383136904226</v>
      </c>
      <c r="G613" s="58">
        <v>51.9028338739228</v>
      </c>
      <c r="H613" s="58">
        <v>199.4655</v>
      </c>
      <c r="I613" s="58">
        <v>199.4655</v>
      </c>
      <c r="J613" s="108">
        <v>3334.92386685859</v>
      </c>
      <c r="K613" s="109">
        <v>1.2692633465292</v>
      </c>
      <c r="L613" s="109">
        <v>7.9941453592054</v>
      </c>
      <c r="M613" s="109">
        <v>8</v>
      </c>
      <c r="N613" s="110">
        <v>0.373605008213704</v>
      </c>
      <c r="O613" s="10">
        <v>4.8</v>
      </c>
      <c r="P613" s="10">
        <v>7.1</v>
      </c>
      <c r="Q613" s="113">
        <v>0.234</v>
      </c>
      <c r="R613" s="110">
        <v>0.11388273369263</v>
      </c>
      <c r="S613" s="58">
        <v>159.492832667662</v>
      </c>
      <c r="T613" s="58">
        <v>1263.25615803771</v>
      </c>
      <c r="U613" s="58">
        <v>125.657794423667</v>
      </c>
      <c r="V613" s="58">
        <v>413.049060044198</v>
      </c>
      <c r="W613" s="58">
        <v>50.5345</v>
      </c>
      <c r="X613" s="10"/>
      <c r="Y613" s="109">
        <f t="shared" si="148"/>
        <v>0.00585464079459452</v>
      </c>
      <c r="Z613" s="10"/>
      <c r="AA613" s="10"/>
      <c r="AB613" s="10"/>
      <c r="AC613" s="58">
        <f t="shared" si="141"/>
        <v>199.4655</v>
      </c>
      <c r="AD613" s="10">
        <f t="shared" si="149"/>
        <v>6.5</v>
      </c>
      <c r="AE613" s="58">
        <f t="shared" si="142"/>
        <v>0</v>
      </c>
      <c r="AF613" s="58">
        <f t="shared" si="136"/>
        <v>0</v>
      </c>
      <c r="AG613" s="58">
        <f t="shared" si="137"/>
        <v>0</v>
      </c>
      <c r="AH613" s="58">
        <f t="shared" si="138"/>
        <v>0</v>
      </c>
      <c r="AI613" s="64">
        <f t="shared" si="139"/>
        <v>-51.9028338739228</v>
      </c>
      <c r="AJ613" s="65"/>
      <c r="AL613" s="58">
        <f t="shared" si="143"/>
        <v>250</v>
      </c>
      <c r="AM613" s="58">
        <f t="shared" si="144"/>
        <v>50.5345</v>
      </c>
      <c r="AN613" s="58">
        <f t="shared" si="140"/>
        <v>0</v>
      </c>
      <c r="AO613" s="58">
        <f t="shared" si="150"/>
        <v>1320.22501441011</v>
      </c>
      <c r="AP613" s="58">
        <f t="shared" si="145"/>
        <v>1820.4635944389</v>
      </c>
      <c r="AQ613" s="58">
        <f t="shared" si="146"/>
        <v>199.4655</v>
      </c>
      <c r="AR613" s="58">
        <f t="shared" si="147"/>
        <v>0</v>
      </c>
    </row>
    <row r="614" spans="1:44">
      <c r="A614" s="35" t="s">
        <v>891</v>
      </c>
      <c r="B614" s="93">
        <v>6.94</v>
      </c>
      <c r="C614" s="58">
        <v>313.335662531422</v>
      </c>
      <c r="D614" s="58">
        <v>107.673036268796</v>
      </c>
      <c r="E614" s="58">
        <v>5.13065210285847</v>
      </c>
      <c r="F614" s="58">
        <v>257.565460136549</v>
      </c>
      <c r="G614" s="58">
        <v>51.9028338739228</v>
      </c>
      <c r="H614" s="58">
        <v>203.606</v>
      </c>
      <c r="I614" s="58">
        <v>203.606</v>
      </c>
      <c r="J614" s="108">
        <v>3334.92386685859</v>
      </c>
      <c r="K614" s="109">
        <v>1.38042862738352</v>
      </c>
      <c r="L614" s="109">
        <v>7.9941453592054</v>
      </c>
      <c r="M614" s="109">
        <v>8</v>
      </c>
      <c r="N614" s="110">
        <v>0.425127787636251</v>
      </c>
      <c r="O614" s="10">
        <v>3.1</v>
      </c>
      <c r="P614" s="10">
        <v>8</v>
      </c>
      <c r="Q614" s="113">
        <v>0.234</v>
      </c>
      <c r="R614" s="110">
        <v>0.11388273369263</v>
      </c>
      <c r="S614" s="58">
        <v>173.461616676303</v>
      </c>
      <c r="T614" s="58">
        <v>1185.63766557309</v>
      </c>
      <c r="U614" s="58">
        <v>125.657794423667</v>
      </c>
      <c r="V614" s="58">
        <v>413.049060044198</v>
      </c>
      <c r="W614" s="58">
        <v>46.394</v>
      </c>
      <c r="X614" s="10"/>
      <c r="Y614" s="109">
        <f t="shared" si="148"/>
        <v>0.00585464079459452</v>
      </c>
      <c r="Z614" s="10"/>
      <c r="AA614" s="10"/>
      <c r="AB614" s="10"/>
      <c r="AC614" s="58">
        <f t="shared" si="141"/>
        <v>203.606</v>
      </c>
      <c r="AD614" s="10">
        <f t="shared" si="149"/>
        <v>6.5</v>
      </c>
      <c r="AE614" s="58">
        <f t="shared" si="142"/>
        <v>0</v>
      </c>
      <c r="AF614" s="58">
        <f t="shared" si="136"/>
        <v>0</v>
      </c>
      <c r="AG614" s="58">
        <f t="shared" si="137"/>
        <v>0</v>
      </c>
      <c r="AH614" s="58">
        <f t="shared" si="138"/>
        <v>0</v>
      </c>
      <c r="AI614" s="64">
        <f t="shared" si="139"/>
        <v>-51.9028338739228</v>
      </c>
      <c r="AJ614" s="65"/>
      <c r="AL614" s="58">
        <f t="shared" si="143"/>
        <v>250</v>
      </c>
      <c r="AM614" s="58">
        <f t="shared" si="144"/>
        <v>46.394</v>
      </c>
      <c r="AN614" s="58">
        <f t="shared" si="140"/>
        <v>0</v>
      </c>
      <c r="AO614" s="58">
        <f t="shared" si="150"/>
        <v>1320.58298933806</v>
      </c>
      <c r="AP614" s="58">
        <f t="shared" si="145"/>
        <v>1820.82156936685</v>
      </c>
      <c r="AQ614" s="58">
        <f t="shared" si="146"/>
        <v>203.606</v>
      </c>
      <c r="AR614" s="58">
        <f t="shared" si="147"/>
        <v>0</v>
      </c>
    </row>
    <row r="615" spans="1:44">
      <c r="A615" s="35" t="s">
        <v>892</v>
      </c>
      <c r="B615" s="93">
        <v>6.79</v>
      </c>
      <c r="C615" s="58">
        <v>291.707421514489</v>
      </c>
      <c r="D615" s="58">
        <v>92.2953003023674</v>
      </c>
      <c r="E615" s="58">
        <v>5.13065210285847</v>
      </c>
      <c r="F615" s="58">
        <v>251.314955086044</v>
      </c>
      <c r="G615" s="58">
        <v>51.9028338739228</v>
      </c>
      <c r="H615" s="58">
        <v>197.418</v>
      </c>
      <c r="I615" s="58">
        <v>197.418</v>
      </c>
      <c r="J615" s="108">
        <v>3334.92386685859</v>
      </c>
      <c r="K615" s="109">
        <v>1.40123948403193</v>
      </c>
      <c r="L615" s="109">
        <v>7.9941453592054</v>
      </c>
      <c r="M615" s="109">
        <v>8</v>
      </c>
      <c r="N615" s="110">
        <v>0.446199421099969</v>
      </c>
      <c r="O615" s="10">
        <v>2.4</v>
      </c>
      <c r="P615" s="10">
        <v>8.3</v>
      </c>
      <c r="Q615" s="113">
        <v>0.234</v>
      </c>
      <c r="R615" s="110">
        <v>0.11388273369263</v>
      </c>
      <c r="S615" s="58">
        <v>176.07666302281</v>
      </c>
      <c r="T615" s="58">
        <v>1132.53010244911</v>
      </c>
      <c r="U615" s="58">
        <v>125.657794423667</v>
      </c>
      <c r="V615" s="58">
        <v>413.049060044198</v>
      </c>
      <c r="W615" s="58">
        <v>52.582</v>
      </c>
      <c r="X615" s="10"/>
      <c r="Y615" s="109">
        <f t="shared" si="148"/>
        <v>0.00585464079459452</v>
      </c>
      <c r="Z615" s="10"/>
      <c r="AA615" s="10"/>
      <c r="AB615" s="10"/>
      <c r="AC615" s="58">
        <f t="shared" si="141"/>
        <v>197.418</v>
      </c>
      <c r="AD615" s="10">
        <f t="shared" si="149"/>
        <v>6.5</v>
      </c>
      <c r="AE615" s="58">
        <f t="shared" si="142"/>
        <v>0</v>
      </c>
      <c r="AF615" s="58">
        <f t="shared" si="136"/>
        <v>0</v>
      </c>
      <c r="AG615" s="58">
        <f t="shared" si="137"/>
        <v>0</v>
      </c>
      <c r="AH615" s="58">
        <f t="shared" si="138"/>
        <v>0</v>
      </c>
      <c r="AI615" s="64">
        <f t="shared" si="139"/>
        <v>-51.9028338739228</v>
      </c>
      <c r="AJ615" s="65"/>
      <c r="AL615" s="58">
        <f t="shared" si="143"/>
        <v>250</v>
      </c>
      <c r="AM615" s="58">
        <f t="shared" si="144"/>
        <v>52.582</v>
      </c>
      <c r="AN615" s="58">
        <f t="shared" si="140"/>
        <v>0</v>
      </c>
      <c r="AO615" s="58">
        <f t="shared" si="150"/>
        <v>1321.86737439137</v>
      </c>
      <c r="AP615" s="58">
        <f t="shared" si="145"/>
        <v>1822.10595442016</v>
      </c>
      <c r="AQ615" s="58">
        <f t="shared" si="146"/>
        <v>197.418</v>
      </c>
      <c r="AR615" s="58">
        <f t="shared" si="147"/>
        <v>0</v>
      </c>
    </row>
    <row r="616" spans="1:44">
      <c r="A616" s="35" t="s">
        <v>893</v>
      </c>
      <c r="B616" s="93">
        <v>6.61</v>
      </c>
      <c r="C616" s="58">
        <v>266.985637291644</v>
      </c>
      <c r="D616" s="58">
        <v>71.2831120391191</v>
      </c>
      <c r="E616" s="58">
        <v>5.13065210285847</v>
      </c>
      <c r="F616" s="58">
        <v>247.605359126448</v>
      </c>
      <c r="G616" s="58">
        <v>51.9028338739228</v>
      </c>
      <c r="H616" s="58">
        <v>193.7455</v>
      </c>
      <c r="I616" s="58">
        <v>193.7455</v>
      </c>
      <c r="J616" s="108">
        <v>3334.92386685859</v>
      </c>
      <c r="K616" s="109">
        <v>1.41339779813119</v>
      </c>
      <c r="L616" s="109">
        <v>7.9941453592054</v>
      </c>
      <c r="M616" s="109">
        <v>8</v>
      </c>
      <c r="N616" s="110">
        <v>0.478792084979727</v>
      </c>
      <c r="O616" s="10">
        <v>1.3</v>
      </c>
      <c r="P616" s="10">
        <v>8.6</v>
      </c>
      <c r="Q616" s="113">
        <v>0.234</v>
      </c>
      <c r="R616" s="110">
        <v>0.11388273369263</v>
      </c>
      <c r="S616" s="58">
        <v>177.604449956433</v>
      </c>
      <c r="T616" s="58">
        <v>1101.90102387937</v>
      </c>
      <c r="U616" s="58">
        <v>125.657794423667</v>
      </c>
      <c r="V616" s="58">
        <v>413.049060044198</v>
      </c>
      <c r="W616" s="58">
        <v>56.2544999999999</v>
      </c>
      <c r="X616" s="10"/>
      <c r="Y616" s="109">
        <f t="shared" si="148"/>
        <v>0.00585464079459452</v>
      </c>
      <c r="Z616" s="10"/>
      <c r="AA616" s="10"/>
      <c r="AB616" s="10"/>
      <c r="AC616" s="58">
        <f t="shared" si="141"/>
        <v>193.7455</v>
      </c>
      <c r="AD616" s="10">
        <f t="shared" si="149"/>
        <v>6.5</v>
      </c>
      <c r="AE616" s="58">
        <f t="shared" si="142"/>
        <v>0</v>
      </c>
      <c r="AF616" s="58">
        <f t="shared" si="136"/>
        <v>0</v>
      </c>
      <c r="AG616" s="58">
        <f t="shared" si="137"/>
        <v>0</v>
      </c>
      <c r="AH616" s="58">
        <f t="shared" si="138"/>
        <v>0</v>
      </c>
      <c r="AI616" s="64">
        <f t="shared" si="139"/>
        <v>-51.9028338739228</v>
      </c>
      <c r="AJ616" s="65"/>
      <c r="AL616" s="58">
        <f t="shared" si="143"/>
        <v>250</v>
      </c>
      <c r="AM616" s="58">
        <f t="shared" si="144"/>
        <v>56.2545</v>
      </c>
      <c r="AN616" s="58">
        <f t="shared" si="140"/>
        <v>0</v>
      </c>
      <c r="AO616" s="58">
        <f t="shared" si="150"/>
        <v>1323.69621251941</v>
      </c>
      <c r="AP616" s="58">
        <f t="shared" si="145"/>
        <v>1823.9347925482</v>
      </c>
      <c r="AQ616" s="58">
        <f t="shared" si="146"/>
        <v>193.7455</v>
      </c>
      <c r="AR616" s="58">
        <f t="shared" si="147"/>
        <v>0</v>
      </c>
    </row>
    <row r="617" spans="1:44">
      <c r="A617" s="35" t="s">
        <v>894</v>
      </c>
      <c r="B617" s="93">
        <v>6.32</v>
      </c>
      <c r="C617" s="58">
        <v>229.897121645532</v>
      </c>
      <c r="D617" s="58">
        <v>35.9410610394709</v>
      </c>
      <c r="E617" s="58">
        <v>5.13065210285847</v>
      </c>
      <c r="F617" s="58">
        <v>229.897121645532</v>
      </c>
      <c r="G617" s="58">
        <v>35.9410610394709</v>
      </c>
      <c r="H617" s="58">
        <v>192.0165</v>
      </c>
      <c r="I617" s="58">
        <v>192.0165</v>
      </c>
      <c r="J617" s="108">
        <v>3334.92386685859</v>
      </c>
      <c r="K617" s="109">
        <v>1.38281553567294</v>
      </c>
      <c r="L617" s="109">
        <v>7.9941453592054</v>
      </c>
      <c r="M617" s="109">
        <v>8</v>
      </c>
      <c r="N617" s="110">
        <v>0.5173235204864</v>
      </c>
      <c r="O617" s="10">
        <v>0</v>
      </c>
      <c r="P617" s="10">
        <v>8.8</v>
      </c>
      <c r="Q617" s="113">
        <v>0.234</v>
      </c>
      <c r="R617" s="110">
        <v>0.11388273369263</v>
      </c>
      <c r="S617" s="58">
        <v>173.761550307444</v>
      </c>
      <c r="T617" s="58">
        <v>1116.2196715147</v>
      </c>
      <c r="U617" s="58">
        <v>125.657794423667</v>
      </c>
      <c r="V617" s="58">
        <v>413.049060044198</v>
      </c>
      <c r="W617" s="58">
        <v>57.9834999999999</v>
      </c>
      <c r="X617" s="10"/>
      <c r="Y617" s="109">
        <f t="shared" si="148"/>
        <v>0.00585464079459452</v>
      </c>
      <c r="Z617" s="10"/>
      <c r="AA617" s="10"/>
      <c r="AB617" s="10"/>
      <c r="AC617" s="58">
        <f t="shared" si="141"/>
        <v>192.0165</v>
      </c>
      <c r="AD617" s="10">
        <f t="shared" si="149"/>
        <v>6.5</v>
      </c>
      <c r="AE617" s="58">
        <f t="shared" si="142"/>
        <v>0</v>
      </c>
      <c r="AF617" s="58">
        <f t="shared" si="136"/>
        <v>0</v>
      </c>
      <c r="AG617" s="58">
        <f t="shared" si="137"/>
        <v>0</v>
      </c>
      <c r="AH617" s="58">
        <f t="shared" si="138"/>
        <v>0</v>
      </c>
      <c r="AI617" s="64">
        <f t="shared" si="139"/>
        <v>-35.9410610394709</v>
      </c>
      <c r="AJ617" s="65"/>
      <c r="AL617" s="58">
        <f t="shared" si="143"/>
        <v>227.598150429076</v>
      </c>
      <c r="AM617" s="58">
        <f t="shared" si="144"/>
        <v>35.5816504290762</v>
      </c>
      <c r="AN617" s="58">
        <f t="shared" si="140"/>
        <v>0</v>
      </c>
      <c r="AO617" s="58">
        <f t="shared" si="150"/>
        <v>1322.41497902118</v>
      </c>
      <c r="AP617" s="58">
        <f t="shared" si="145"/>
        <v>1822.65355904997</v>
      </c>
      <c r="AQ617" s="58">
        <f t="shared" si="146"/>
        <v>192.0165</v>
      </c>
      <c r="AR617" s="58">
        <f t="shared" si="147"/>
        <v>0</v>
      </c>
    </row>
    <row r="618" spans="1:44">
      <c r="A618" s="35" t="s">
        <v>895</v>
      </c>
      <c r="B618" s="93">
        <v>6.03</v>
      </c>
      <c r="C618" s="58">
        <v>196.06078656326</v>
      </c>
      <c r="D618" s="58">
        <v>15.7415946440682</v>
      </c>
      <c r="E618" s="58">
        <v>5.13065210285847</v>
      </c>
      <c r="F618" s="58">
        <v>196.06078656326</v>
      </c>
      <c r="G618" s="58">
        <v>15.7415946440682</v>
      </c>
      <c r="H618" s="58">
        <v>178.516</v>
      </c>
      <c r="I618" s="58">
        <v>178.516</v>
      </c>
      <c r="J618" s="108">
        <v>3334.40592370046</v>
      </c>
      <c r="K618" s="109">
        <v>1.31936355697909</v>
      </c>
      <c r="L618" s="109">
        <v>7.9941453592054</v>
      </c>
      <c r="M618" s="109">
        <v>7.99932721537486</v>
      </c>
      <c r="N618" s="110">
        <v>0.5173235204864</v>
      </c>
      <c r="O618" s="10">
        <v>0</v>
      </c>
      <c r="P618" s="10">
        <v>8.8</v>
      </c>
      <c r="Q618" s="113">
        <v>0.234</v>
      </c>
      <c r="R618" s="110">
        <v>0.11388273369263</v>
      </c>
      <c r="S618" s="58">
        <v>165.788314612957</v>
      </c>
      <c r="T618" s="58">
        <v>1087.64717429065</v>
      </c>
      <c r="U618" s="58">
        <v>125.657794423667</v>
      </c>
      <c r="V618" s="58">
        <v>413.049060044198</v>
      </c>
      <c r="W618" s="58">
        <v>71.484</v>
      </c>
      <c r="X618" s="10"/>
      <c r="Y618" s="109">
        <f t="shared" si="148"/>
        <v>0.00585464079459452</v>
      </c>
      <c r="Z618" s="10"/>
      <c r="AA618" s="10"/>
      <c r="AB618" s="10"/>
      <c r="AC618" s="58">
        <f t="shared" si="141"/>
        <v>178.516</v>
      </c>
      <c r="AD618" s="10">
        <f t="shared" si="149"/>
        <v>6.5</v>
      </c>
      <c r="AE618" s="58">
        <f t="shared" si="142"/>
        <v>0</v>
      </c>
      <c r="AF618" s="58">
        <f t="shared" si="136"/>
        <v>0</v>
      </c>
      <c r="AG618" s="58">
        <f t="shared" si="137"/>
        <v>0</v>
      </c>
      <c r="AH618" s="58">
        <f t="shared" si="138"/>
        <v>0</v>
      </c>
      <c r="AI618" s="64">
        <f t="shared" si="139"/>
        <v>-15.7415946440682</v>
      </c>
      <c r="AJ618" s="65"/>
      <c r="AL618" s="58">
        <f t="shared" si="143"/>
        <v>194.100178697627</v>
      </c>
      <c r="AM618" s="58">
        <f t="shared" si="144"/>
        <v>15.5841786976275</v>
      </c>
      <c r="AN618" s="58">
        <f t="shared" si="140"/>
        <v>0</v>
      </c>
      <c r="AO618" s="58">
        <f t="shared" si="150"/>
        <v>1318.14053093072</v>
      </c>
      <c r="AP618" s="58">
        <f t="shared" si="145"/>
        <v>1818.37911095951</v>
      </c>
      <c r="AQ618" s="58">
        <f t="shared" si="146"/>
        <v>178.516</v>
      </c>
      <c r="AR618" s="58">
        <f t="shared" si="147"/>
        <v>0</v>
      </c>
    </row>
    <row r="619" spans="1:44">
      <c r="A619" s="35" t="s">
        <v>896</v>
      </c>
      <c r="B619" s="93">
        <v>5.92</v>
      </c>
      <c r="C619" s="58">
        <v>184.046102621368</v>
      </c>
      <c r="D619" s="58">
        <v>4.94812282338776</v>
      </c>
      <c r="E619" s="58">
        <v>4.94812282338776</v>
      </c>
      <c r="F619" s="58">
        <v>184.046102621368</v>
      </c>
      <c r="G619" s="58">
        <v>4.94812282338776</v>
      </c>
      <c r="H619" s="58">
        <v>177.307</v>
      </c>
      <c r="I619" s="58">
        <v>177.307</v>
      </c>
      <c r="J619" s="108">
        <v>3332.71922000194</v>
      </c>
      <c r="K619" s="109">
        <v>1.29529556506073</v>
      </c>
      <c r="L619" s="109">
        <v>7.9941453592054</v>
      </c>
      <c r="M619" s="109">
        <v>7.9971361365444</v>
      </c>
      <c r="N619" s="110">
        <v>0.5173235204864</v>
      </c>
      <c r="O619" s="10">
        <v>0</v>
      </c>
      <c r="P619" s="10">
        <v>8.8</v>
      </c>
      <c r="Q619" s="113">
        <v>0.234</v>
      </c>
      <c r="R619" s="110">
        <v>0.11388273369263</v>
      </c>
      <c r="S619" s="58">
        <v>162.763983832289</v>
      </c>
      <c r="T619" s="58">
        <v>1100.35387179095</v>
      </c>
      <c r="U619" s="58">
        <v>125.657794423667</v>
      </c>
      <c r="V619" s="58">
        <v>413.049060044198</v>
      </c>
      <c r="W619" s="58">
        <v>72.6929999999999</v>
      </c>
      <c r="X619" s="10"/>
      <c r="Y619" s="109">
        <f t="shared" si="148"/>
        <v>0.00518185616945299</v>
      </c>
      <c r="Z619" s="10"/>
      <c r="AA619" s="10"/>
      <c r="AB619" s="10"/>
      <c r="AC619" s="58">
        <f t="shared" si="141"/>
        <v>177.307</v>
      </c>
      <c r="AD619" s="10">
        <f t="shared" si="149"/>
        <v>6.5</v>
      </c>
      <c r="AE619" s="58">
        <f t="shared" si="142"/>
        <v>0</v>
      </c>
      <c r="AF619" s="58">
        <f t="shared" si="136"/>
        <v>0</v>
      </c>
      <c r="AG619" s="58">
        <f t="shared" si="137"/>
        <v>0</v>
      </c>
      <c r="AH619" s="58">
        <f t="shared" si="138"/>
        <v>0</v>
      </c>
      <c r="AI619" s="64">
        <f t="shared" si="139"/>
        <v>-4.94812282338776</v>
      </c>
      <c r="AJ619" s="65"/>
      <c r="AL619" s="58">
        <f t="shared" si="143"/>
        <v>182.205641595154</v>
      </c>
      <c r="AM619" s="58">
        <f t="shared" si="144"/>
        <v>4.89864159515386</v>
      </c>
      <c r="AN619" s="58">
        <f t="shared" si="140"/>
        <v>0</v>
      </c>
      <c r="AO619" s="58">
        <f t="shared" si="150"/>
        <v>1312.28462451534</v>
      </c>
      <c r="AP619" s="58">
        <f t="shared" si="145"/>
        <v>1812.52320454412</v>
      </c>
      <c r="AQ619" s="58">
        <f t="shared" si="146"/>
        <v>177.307</v>
      </c>
      <c r="AR619" s="58">
        <f t="shared" si="147"/>
        <v>0</v>
      </c>
    </row>
    <row r="620" spans="1:44">
      <c r="A620" s="35" t="s">
        <v>897</v>
      </c>
      <c r="B620" s="93">
        <v>5.95</v>
      </c>
      <c r="C620" s="58">
        <v>187.279024469837</v>
      </c>
      <c r="D620" s="58">
        <v>8.52245881327154</v>
      </c>
      <c r="E620" s="58">
        <v>8.52245881327154</v>
      </c>
      <c r="F620" s="58">
        <v>187.279024469837</v>
      </c>
      <c r="G620" s="58">
        <v>8.52245881327154</v>
      </c>
      <c r="H620" s="58">
        <v>176.969</v>
      </c>
      <c r="I620" s="58">
        <v>176.969</v>
      </c>
      <c r="J620" s="108">
        <v>3331.42146893111</v>
      </c>
      <c r="K620" s="109">
        <v>1.30185956285665</v>
      </c>
      <c r="L620" s="109">
        <v>7.9941453592054</v>
      </c>
      <c r="M620" s="109">
        <v>7.99545018615681</v>
      </c>
      <c r="N620" s="110">
        <v>0.5173235204864</v>
      </c>
      <c r="O620" s="10">
        <v>0</v>
      </c>
      <c r="P620" s="10">
        <v>8.8</v>
      </c>
      <c r="Q620" s="113">
        <v>0.234</v>
      </c>
      <c r="R620" s="110">
        <v>0.11388273369263</v>
      </c>
      <c r="S620" s="58">
        <v>163.588801317926</v>
      </c>
      <c r="T620" s="58">
        <v>1092.71884271077</v>
      </c>
      <c r="U620" s="58">
        <v>125.657794423667</v>
      </c>
      <c r="V620" s="58">
        <v>413.049060044198</v>
      </c>
      <c r="W620" s="58">
        <v>73.031</v>
      </c>
      <c r="X620" s="10"/>
      <c r="Y620" s="109">
        <f t="shared" si="148"/>
        <v>0.00299077733899367</v>
      </c>
      <c r="Z620" s="10"/>
      <c r="AA620" s="10"/>
      <c r="AB620" s="10"/>
      <c r="AC620" s="58">
        <f t="shared" si="141"/>
        <v>176.969</v>
      </c>
      <c r="AD620" s="10">
        <f t="shared" si="149"/>
        <v>6.5</v>
      </c>
      <c r="AE620" s="58">
        <f t="shared" si="142"/>
        <v>0</v>
      </c>
      <c r="AF620" s="58">
        <f t="shared" ref="AF620:AF683" si="151">H620-I620</f>
        <v>0</v>
      </c>
      <c r="AG620" s="58">
        <f t="shared" ref="AG620:AG683" si="152">IF(H620/I620&lt;$AH$2,1,0)</f>
        <v>0</v>
      </c>
      <c r="AH620" s="58">
        <f t="shared" ref="AH620:AH683" si="153">IF(AC620/I620&lt;$AH$2,1,0)</f>
        <v>0</v>
      </c>
      <c r="AI620" s="64">
        <f t="shared" ref="AI620:AI683" si="154">-G620</f>
        <v>-8.52245881327154</v>
      </c>
      <c r="AJ620" s="65"/>
      <c r="AL620" s="58">
        <f t="shared" si="143"/>
        <v>185.406234225139</v>
      </c>
      <c r="AM620" s="58">
        <f t="shared" si="144"/>
        <v>8.43723422513884</v>
      </c>
      <c r="AN620" s="58">
        <f t="shared" ref="AN620:AN683" si="155">IF(AM620&gt;0,0,(AO619*$AO$1-AO620)*6)*$AP$1</f>
        <v>0</v>
      </c>
      <c r="AO620" s="58">
        <f t="shared" si="150"/>
        <v>1306.98878652653</v>
      </c>
      <c r="AP620" s="58">
        <f t="shared" si="145"/>
        <v>1807.22736655532</v>
      </c>
      <c r="AQ620" s="58">
        <f t="shared" si="146"/>
        <v>176.969</v>
      </c>
      <c r="AR620" s="58">
        <f t="shared" si="147"/>
        <v>0</v>
      </c>
    </row>
    <row r="621" spans="1:44">
      <c r="A621" s="35" t="s">
        <v>898</v>
      </c>
      <c r="B621" s="93">
        <v>5.89</v>
      </c>
      <c r="C621" s="58">
        <v>180.845781387831</v>
      </c>
      <c r="D621" s="58">
        <v>2.43062987267927</v>
      </c>
      <c r="E621" s="58">
        <v>2.43062987267927</v>
      </c>
      <c r="F621" s="58">
        <v>180.845781387831</v>
      </c>
      <c r="G621" s="58">
        <v>2.43062987267927</v>
      </c>
      <c r="H621" s="58">
        <v>176.631</v>
      </c>
      <c r="I621" s="58">
        <v>176.631</v>
      </c>
      <c r="J621" s="108">
        <v>3329.46510263366</v>
      </c>
      <c r="K621" s="109">
        <v>1.28873156726481</v>
      </c>
      <c r="L621" s="109">
        <v>7.9941453592054</v>
      </c>
      <c r="M621" s="109">
        <v>7.99290838916169</v>
      </c>
      <c r="N621" s="110">
        <v>0.5173235204864</v>
      </c>
      <c r="O621" s="10">
        <v>0</v>
      </c>
      <c r="P621" s="10">
        <v>8.8</v>
      </c>
      <c r="Q621" s="113">
        <v>0.234</v>
      </c>
      <c r="R621" s="110">
        <v>0.11388273369263</v>
      </c>
      <c r="S621" s="58">
        <v>161.939166346653</v>
      </c>
      <c r="T621" s="58">
        <v>1101.74181787024</v>
      </c>
      <c r="U621" s="58">
        <v>125.657794423667</v>
      </c>
      <c r="V621" s="58">
        <v>413.049060044198</v>
      </c>
      <c r="W621" s="58">
        <v>73.369</v>
      </c>
      <c r="X621" s="10"/>
      <c r="Y621" s="109">
        <f t="shared" si="148"/>
        <v>0.00130482695140621</v>
      </c>
      <c r="Z621" s="10"/>
      <c r="AA621" s="10"/>
      <c r="AB621" s="10"/>
      <c r="AC621" s="58">
        <f t="shared" si="141"/>
        <v>176.631</v>
      </c>
      <c r="AD621" s="10">
        <f t="shared" si="149"/>
        <v>6.5</v>
      </c>
      <c r="AE621" s="58">
        <f t="shared" si="142"/>
        <v>0</v>
      </c>
      <c r="AF621" s="58">
        <f t="shared" si="151"/>
        <v>0</v>
      </c>
      <c r="AG621" s="58">
        <f t="shared" si="152"/>
        <v>0</v>
      </c>
      <c r="AH621" s="58">
        <f t="shared" si="153"/>
        <v>0</v>
      </c>
      <c r="AI621" s="64">
        <f t="shared" si="154"/>
        <v>-2.43062987267927</v>
      </c>
      <c r="AJ621" s="65"/>
      <c r="AL621" s="58">
        <f t="shared" si="143"/>
        <v>179.037323573952</v>
      </c>
      <c r="AM621" s="58">
        <f t="shared" si="144"/>
        <v>2.40632357395248</v>
      </c>
      <c r="AN621" s="58">
        <f t="shared" si="155"/>
        <v>0</v>
      </c>
      <c r="AO621" s="58">
        <f t="shared" si="150"/>
        <v>1300.81479112999</v>
      </c>
      <c r="AP621" s="58">
        <f t="shared" si="145"/>
        <v>1801.05337115878</v>
      </c>
      <c r="AQ621" s="58">
        <f t="shared" si="146"/>
        <v>176.631</v>
      </c>
      <c r="AR621" s="58">
        <f t="shared" si="147"/>
        <v>0</v>
      </c>
    </row>
    <row r="622" spans="1:44">
      <c r="A622" s="35" t="s">
        <v>899</v>
      </c>
      <c r="B622" s="93">
        <v>5.74</v>
      </c>
      <c r="C622" s="58">
        <v>165.327402240476</v>
      </c>
      <c r="D622" s="58">
        <v>-13.0483553352811</v>
      </c>
      <c r="E622" s="58">
        <v>-13.0483553352811</v>
      </c>
      <c r="F622" s="58">
        <v>165.327402240476</v>
      </c>
      <c r="G622" s="58">
        <v>-13.0483553352811</v>
      </c>
      <c r="H622" s="58">
        <v>176.592</v>
      </c>
      <c r="I622" s="58">
        <v>176.592</v>
      </c>
      <c r="J622" s="108">
        <v>3323.90169470055</v>
      </c>
      <c r="K622" s="109">
        <v>1.25591157828524</v>
      </c>
      <c r="L622" s="109">
        <v>7.9941453592054</v>
      </c>
      <c r="M622" s="109">
        <v>7.98567872961206</v>
      </c>
      <c r="N622" s="110">
        <v>0.5173235204864</v>
      </c>
      <c r="O622" s="10">
        <v>0</v>
      </c>
      <c r="P622" s="10">
        <v>8.8</v>
      </c>
      <c r="Q622" s="113">
        <v>-0.234</v>
      </c>
      <c r="R622" s="110">
        <v>-0.11388273369263</v>
      </c>
      <c r="S622" s="58">
        <v>157.81507891847</v>
      </c>
      <c r="T622" s="58">
        <v>1130.28335947486</v>
      </c>
      <c r="U622" s="58">
        <v>125.657794423667</v>
      </c>
      <c r="V622" s="58">
        <v>-174.513227868673</v>
      </c>
      <c r="W622" s="58">
        <v>73.408</v>
      </c>
      <c r="X622" s="10"/>
      <c r="Y622" s="109">
        <f t="shared" si="148"/>
        <v>-0.00123697004371248</v>
      </c>
      <c r="Z622" s="10"/>
      <c r="AA622" s="10"/>
      <c r="AB622" s="10"/>
      <c r="AC622" s="58">
        <f t="shared" si="141"/>
        <v>163.674128218072</v>
      </c>
      <c r="AD622" s="10">
        <f t="shared" si="149"/>
        <v>6.5</v>
      </c>
      <c r="AE622" s="58">
        <f t="shared" si="142"/>
        <v>-12.9178717819283</v>
      </c>
      <c r="AF622" s="58">
        <f t="shared" si="151"/>
        <v>0</v>
      </c>
      <c r="AG622" s="58">
        <f t="shared" si="152"/>
        <v>0</v>
      </c>
      <c r="AH622" s="58">
        <f t="shared" si="153"/>
        <v>0</v>
      </c>
      <c r="AI622" s="64">
        <f t="shared" si="154"/>
        <v>13.0483553352811</v>
      </c>
      <c r="AJ622" s="65"/>
      <c r="AL622" s="58">
        <f t="shared" si="143"/>
        <v>163.674128218072</v>
      </c>
      <c r="AM622" s="58">
        <f t="shared" si="144"/>
        <v>-12.9178717819283</v>
      </c>
      <c r="AN622" s="58">
        <f t="shared" si="155"/>
        <v>12.9178717819279</v>
      </c>
      <c r="AO622" s="58">
        <f t="shared" si="150"/>
        <v>1291.91851869621</v>
      </c>
      <c r="AP622" s="58">
        <f t="shared" si="145"/>
        <v>1792.15709872499</v>
      </c>
      <c r="AQ622" s="58">
        <f t="shared" si="146"/>
        <v>176.592</v>
      </c>
      <c r="AR622" s="58">
        <f t="shared" si="147"/>
        <v>-4.2632564145606e-13</v>
      </c>
    </row>
    <row r="623" spans="1:44">
      <c r="A623" s="35" t="s">
        <v>900</v>
      </c>
      <c r="B623" s="93">
        <v>5.69</v>
      </c>
      <c r="C623" s="58">
        <v>160.331236647138</v>
      </c>
      <c r="D623" s="58">
        <v>-18.2874502215491</v>
      </c>
      <c r="E623" s="58">
        <v>-18.2874502215491</v>
      </c>
      <c r="F623" s="58">
        <v>160.331236647138</v>
      </c>
      <c r="G623" s="58">
        <v>-18.2874502215491</v>
      </c>
      <c r="H623" s="58">
        <v>176.8325</v>
      </c>
      <c r="I623" s="58">
        <v>176.8325</v>
      </c>
      <c r="J623" s="108">
        <v>3317.0006373116</v>
      </c>
      <c r="K623" s="109">
        <v>1.24497158195871</v>
      </c>
      <c r="L623" s="109">
        <v>7.9941453592054</v>
      </c>
      <c r="M623" s="109">
        <v>7.97670783550172</v>
      </c>
      <c r="N623" s="110">
        <v>0.5173235204864</v>
      </c>
      <c r="O623" s="10">
        <v>0</v>
      </c>
      <c r="P623" s="10">
        <v>8.8</v>
      </c>
      <c r="Q623" s="113">
        <v>-0.234</v>
      </c>
      <c r="R623" s="110">
        <v>-0.11388273369263</v>
      </c>
      <c r="S623" s="58">
        <v>156.440383109075</v>
      </c>
      <c r="T623" s="58">
        <v>1141.76840607804</v>
      </c>
      <c r="U623" s="58">
        <v>125.657794423667</v>
      </c>
      <c r="V623" s="58">
        <v>-174.513227868673</v>
      </c>
      <c r="W623" s="58">
        <v>73.1675</v>
      </c>
      <c r="X623" s="10"/>
      <c r="Y623" s="109">
        <f t="shared" si="148"/>
        <v>-0.00846662959334576</v>
      </c>
      <c r="Z623" s="10"/>
      <c r="AA623" s="10"/>
      <c r="AB623" s="10"/>
      <c r="AC623" s="58">
        <f t="shared" si="141"/>
        <v>158.727924280666</v>
      </c>
      <c r="AD623" s="10">
        <f t="shared" si="149"/>
        <v>6.5</v>
      </c>
      <c r="AE623" s="58">
        <f t="shared" si="142"/>
        <v>-18.1045757193336</v>
      </c>
      <c r="AF623" s="58">
        <f t="shared" si="151"/>
        <v>0</v>
      </c>
      <c r="AG623" s="58">
        <f t="shared" si="152"/>
        <v>0</v>
      </c>
      <c r="AH623" s="58">
        <f t="shared" si="153"/>
        <v>1</v>
      </c>
      <c r="AI623" s="64">
        <f t="shared" si="154"/>
        <v>18.2874502215491</v>
      </c>
      <c r="AJ623" s="65"/>
      <c r="AL623" s="58">
        <f t="shared" si="143"/>
        <v>158.727924280666</v>
      </c>
      <c r="AM623" s="58">
        <f t="shared" si="144"/>
        <v>-18.1045757193337</v>
      </c>
      <c r="AN623" s="58">
        <f t="shared" si="155"/>
        <v>18.1045757193342</v>
      </c>
      <c r="AO623" s="58">
        <f t="shared" si="150"/>
        <v>1282.10622689544</v>
      </c>
      <c r="AP623" s="58">
        <f t="shared" si="145"/>
        <v>1782.34480692423</v>
      </c>
      <c r="AQ623" s="58">
        <f t="shared" si="146"/>
        <v>176.8325</v>
      </c>
      <c r="AR623" s="58">
        <f t="shared" si="147"/>
        <v>4.83169060316868e-13</v>
      </c>
    </row>
    <row r="624" spans="1:44">
      <c r="A624" s="35" t="s">
        <v>901</v>
      </c>
      <c r="B624" s="93">
        <v>5.79</v>
      </c>
      <c r="C624" s="58">
        <v>170.411371667202</v>
      </c>
      <c r="D624" s="58">
        <v>-6.54620409037371</v>
      </c>
      <c r="E624" s="58">
        <v>-6.54620409037371</v>
      </c>
      <c r="F624" s="58">
        <v>170.411371667202</v>
      </c>
      <c r="G624" s="58">
        <v>-6.5462040903737</v>
      </c>
      <c r="H624" s="58">
        <v>175.188</v>
      </c>
      <c r="I624" s="58">
        <v>175.188</v>
      </c>
      <c r="J624" s="108">
        <v>3313.11722802777</v>
      </c>
      <c r="K624" s="109">
        <v>1.26685157461176</v>
      </c>
      <c r="L624" s="109">
        <v>7.9941453592054</v>
      </c>
      <c r="M624" s="109">
        <v>7.97165823185089</v>
      </c>
      <c r="N624" s="110">
        <v>0.5173235204864</v>
      </c>
      <c r="O624" s="10">
        <v>0</v>
      </c>
      <c r="P624" s="10">
        <v>8.8</v>
      </c>
      <c r="Q624" s="113">
        <v>-0.234</v>
      </c>
      <c r="R624" s="110">
        <v>-0.11388273369263</v>
      </c>
      <c r="S624" s="58">
        <v>159.189774727864</v>
      </c>
      <c r="T624" s="58">
        <v>1111.61395925138</v>
      </c>
      <c r="U624" s="58">
        <v>125.657794423667</v>
      </c>
      <c r="V624" s="58">
        <v>-174.513227868673</v>
      </c>
      <c r="W624" s="58">
        <v>74.812</v>
      </c>
      <c r="X624" s="10"/>
      <c r="Y624" s="109">
        <f t="shared" si="148"/>
        <v>-0.0174375237036895</v>
      </c>
      <c r="Z624" s="10"/>
      <c r="AA624" s="10"/>
      <c r="AB624" s="10"/>
      <c r="AC624" s="58">
        <f t="shared" si="141"/>
        <v>168.70725795053</v>
      </c>
      <c r="AD624" s="10">
        <f t="shared" si="149"/>
        <v>6.5</v>
      </c>
      <c r="AE624" s="58">
        <f t="shared" si="142"/>
        <v>-6.48074204946997</v>
      </c>
      <c r="AF624" s="58">
        <f t="shared" si="151"/>
        <v>0</v>
      </c>
      <c r="AG624" s="58">
        <f t="shared" si="152"/>
        <v>0</v>
      </c>
      <c r="AH624" s="58">
        <f t="shared" si="153"/>
        <v>0</v>
      </c>
      <c r="AI624" s="64">
        <f t="shared" si="154"/>
        <v>6.5462040903737</v>
      </c>
      <c r="AJ624" s="65"/>
      <c r="AL624" s="58">
        <f t="shared" si="143"/>
        <v>168.70725795053</v>
      </c>
      <c r="AM624" s="58">
        <f t="shared" si="144"/>
        <v>-6.48074204946997</v>
      </c>
      <c r="AN624" s="58">
        <f t="shared" si="155"/>
        <v>6.48074204947056</v>
      </c>
      <c r="AO624" s="58">
        <f t="shared" si="150"/>
        <v>1274.49555834439</v>
      </c>
      <c r="AP624" s="58">
        <f t="shared" si="145"/>
        <v>1774.73413837318</v>
      </c>
      <c r="AQ624" s="58">
        <f t="shared" si="146"/>
        <v>175.188000000001</v>
      </c>
      <c r="AR624" s="58">
        <f t="shared" si="147"/>
        <v>5.96855898038484e-13</v>
      </c>
    </row>
    <row r="625" spans="1:44">
      <c r="A625" s="35" t="s">
        <v>902</v>
      </c>
      <c r="B625" s="93">
        <v>5.89</v>
      </c>
      <c r="C625" s="58">
        <v>180.845781387831</v>
      </c>
      <c r="D625" s="58">
        <v>6.4488116908611</v>
      </c>
      <c r="E625" s="58">
        <v>6.4488116908611</v>
      </c>
      <c r="F625" s="58">
        <v>180.845781387831</v>
      </c>
      <c r="G625" s="58">
        <v>6.44881169086109</v>
      </c>
      <c r="H625" s="58">
        <v>172.653</v>
      </c>
      <c r="I625" s="58">
        <v>172.653</v>
      </c>
      <c r="J625" s="108">
        <v>3311.61492944229</v>
      </c>
      <c r="K625" s="109">
        <v>1.28876920309971</v>
      </c>
      <c r="L625" s="109">
        <v>7.94508039753731</v>
      </c>
      <c r="M625" s="109">
        <v>7.96970451151955</v>
      </c>
      <c r="N625" s="110">
        <v>0.5173235204864</v>
      </c>
      <c r="O625" s="10">
        <v>0</v>
      </c>
      <c r="P625" s="10">
        <v>8.8</v>
      </c>
      <c r="Q625" s="113">
        <v>0.0405</v>
      </c>
      <c r="R625" s="110">
        <v>0.0196349540849362</v>
      </c>
      <c r="S625" s="58">
        <v>161.939166346653</v>
      </c>
      <c r="T625" s="58">
        <v>1076.9289087462</v>
      </c>
      <c r="U625" s="58">
        <v>125.654124848081</v>
      </c>
      <c r="V625" s="58">
        <v>70.6855099034635</v>
      </c>
      <c r="W625" s="58">
        <v>77.347</v>
      </c>
      <c r="X625" s="10"/>
      <c r="Y625" s="109">
        <f t="shared" si="148"/>
        <v>0.0265778343135743</v>
      </c>
      <c r="Z625" s="10"/>
      <c r="AA625" s="10"/>
      <c r="AB625" s="10"/>
      <c r="AC625" s="58">
        <f t="shared" si="141"/>
        <v>172.653</v>
      </c>
      <c r="AD625" s="10">
        <f t="shared" si="149"/>
        <v>6.5</v>
      </c>
      <c r="AE625" s="58">
        <f t="shared" si="142"/>
        <v>0</v>
      </c>
      <c r="AF625" s="58">
        <f t="shared" si="151"/>
        <v>0</v>
      </c>
      <c r="AG625" s="58">
        <f t="shared" si="152"/>
        <v>0</v>
      </c>
      <c r="AH625" s="58">
        <f t="shared" si="153"/>
        <v>0</v>
      </c>
      <c r="AI625" s="64">
        <f t="shared" si="154"/>
        <v>-6.44881169086109</v>
      </c>
      <c r="AJ625" s="65"/>
      <c r="AL625" s="58">
        <f t="shared" si="143"/>
        <v>179.037323573952</v>
      </c>
      <c r="AM625" s="58">
        <f t="shared" si="144"/>
        <v>6.38432357395249</v>
      </c>
      <c r="AN625" s="58">
        <f t="shared" si="155"/>
        <v>0</v>
      </c>
      <c r="AO625" s="58">
        <f t="shared" si="150"/>
        <v>1269.08072908877</v>
      </c>
      <c r="AP625" s="58">
        <f t="shared" si="145"/>
        <v>1769.31930911755</v>
      </c>
      <c r="AQ625" s="58">
        <f t="shared" si="146"/>
        <v>172.653</v>
      </c>
      <c r="AR625" s="58">
        <f t="shared" si="147"/>
        <v>0</v>
      </c>
    </row>
    <row r="626" spans="1:44">
      <c r="A626" s="35" t="s">
        <v>903</v>
      </c>
      <c r="B626" s="93">
        <v>5.78</v>
      </c>
      <c r="C626" s="58">
        <v>169.387516762782</v>
      </c>
      <c r="D626" s="58">
        <v>-2.19278626752127</v>
      </c>
      <c r="E626" s="58">
        <v>-2.19278626752127</v>
      </c>
      <c r="F626" s="58">
        <v>169.387516762782</v>
      </c>
      <c r="G626" s="58">
        <v>-2.19278626752128</v>
      </c>
      <c r="H626" s="58">
        <v>169.8645</v>
      </c>
      <c r="I626" s="58">
        <v>169.8645</v>
      </c>
      <c r="J626" s="108">
        <v>3308.85329384955</v>
      </c>
      <c r="K626" s="109">
        <v>1.26470050830498</v>
      </c>
      <c r="L626" s="109">
        <v>7.94508039753731</v>
      </c>
      <c r="M626" s="109">
        <v>7.96611263299468</v>
      </c>
      <c r="N626" s="110">
        <v>0.5173235204864</v>
      </c>
      <c r="O626" s="10">
        <v>0</v>
      </c>
      <c r="P626" s="10">
        <v>8.8</v>
      </c>
      <c r="Q626" s="113">
        <v>-0.0405</v>
      </c>
      <c r="R626" s="110">
        <v>-0.0196349540849362</v>
      </c>
      <c r="S626" s="58">
        <v>158.914835565985</v>
      </c>
      <c r="T626" s="58">
        <v>1079.69971726811</v>
      </c>
      <c r="U626" s="58">
        <v>125.654124848081</v>
      </c>
      <c r="V626" s="58">
        <v>-29.8646279342133</v>
      </c>
      <c r="W626" s="58">
        <v>80.1355</v>
      </c>
      <c r="X626" s="10"/>
      <c r="Y626" s="109">
        <f t="shared" si="148"/>
        <v>0.0246241139822301</v>
      </c>
      <c r="Z626" s="10"/>
      <c r="AA626" s="10"/>
      <c r="AB626" s="10"/>
      <c r="AC626" s="58">
        <f t="shared" si="141"/>
        <v>167.693641595154</v>
      </c>
      <c r="AD626" s="10">
        <f t="shared" si="149"/>
        <v>6.5</v>
      </c>
      <c r="AE626" s="58">
        <f t="shared" si="142"/>
        <v>-2.17085840484606</v>
      </c>
      <c r="AF626" s="58">
        <f t="shared" si="151"/>
        <v>0</v>
      </c>
      <c r="AG626" s="58">
        <f t="shared" si="152"/>
        <v>0</v>
      </c>
      <c r="AH626" s="58">
        <f t="shared" si="153"/>
        <v>0</v>
      </c>
      <c r="AI626" s="64">
        <f t="shared" si="154"/>
        <v>2.19278626752128</v>
      </c>
      <c r="AJ626" s="65"/>
      <c r="AL626" s="58">
        <f t="shared" si="143"/>
        <v>167.693641595154</v>
      </c>
      <c r="AM626" s="58">
        <f t="shared" si="144"/>
        <v>-2.17085840484603</v>
      </c>
      <c r="AN626" s="58">
        <f t="shared" si="155"/>
        <v>2.17085840484574</v>
      </c>
      <c r="AO626" s="58">
        <f t="shared" si="150"/>
        <v>1262.33331462761</v>
      </c>
      <c r="AP626" s="58">
        <f t="shared" si="145"/>
        <v>1762.5718946564</v>
      </c>
      <c r="AQ626" s="58">
        <f t="shared" si="146"/>
        <v>169.8645</v>
      </c>
      <c r="AR626" s="58">
        <f t="shared" si="147"/>
        <v>-2.8421709430404e-13</v>
      </c>
    </row>
    <row r="627" spans="1:44">
      <c r="A627" s="35" t="s">
        <v>904</v>
      </c>
      <c r="B627" s="93">
        <v>5.61</v>
      </c>
      <c r="C627" s="58">
        <v>152.518094626222</v>
      </c>
      <c r="D627" s="58">
        <v>-15.8516023434751</v>
      </c>
      <c r="E627" s="58">
        <v>-15.8516023434751</v>
      </c>
      <c r="F627" s="58">
        <v>152.518094626222</v>
      </c>
      <c r="G627" s="58">
        <v>-15.8516023434751</v>
      </c>
      <c r="H627" s="58">
        <v>166.686</v>
      </c>
      <c r="I627" s="58">
        <v>166.686</v>
      </c>
      <c r="J627" s="108">
        <v>3302.59222225941</v>
      </c>
      <c r="K627" s="109">
        <v>1.22792640061629</v>
      </c>
      <c r="L627" s="109">
        <v>7.95530964019201</v>
      </c>
      <c r="M627" s="109">
        <v>7.95796731576107</v>
      </c>
      <c r="N627" s="110">
        <v>0.5173235204864</v>
      </c>
      <c r="O627" s="10">
        <v>0</v>
      </c>
      <c r="P627" s="10">
        <v>8.8</v>
      </c>
      <c r="Q627" s="113">
        <v>-0.2745</v>
      </c>
      <c r="R627" s="110">
        <v>-0.133517687777566</v>
      </c>
      <c r="S627" s="58">
        <v>154.240869814044</v>
      </c>
      <c r="T627" s="58">
        <v>1091.6023565783</v>
      </c>
      <c r="U627" s="58">
        <v>125.610842585217</v>
      </c>
      <c r="V627" s="58">
        <v>-204.407845791183</v>
      </c>
      <c r="W627" s="58">
        <v>83.314</v>
      </c>
      <c r="X627" s="10"/>
      <c r="Y627" s="109">
        <f t="shared" si="148"/>
        <v>0.0108029928026783</v>
      </c>
      <c r="Z627" s="10"/>
      <c r="AA627" s="10"/>
      <c r="AB627" s="10"/>
      <c r="AC627" s="58">
        <f t="shared" si="141"/>
        <v>150.99291367996</v>
      </c>
      <c r="AD627" s="10">
        <f t="shared" si="149"/>
        <v>6.5</v>
      </c>
      <c r="AE627" s="58">
        <f t="shared" si="142"/>
        <v>-15.6930863200404</v>
      </c>
      <c r="AF627" s="58">
        <f t="shared" si="151"/>
        <v>0</v>
      </c>
      <c r="AG627" s="58">
        <f t="shared" si="152"/>
        <v>0</v>
      </c>
      <c r="AH627" s="58">
        <f t="shared" si="153"/>
        <v>1</v>
      </c>
      <c r="AI627" s="64">
        <f t="shared" si="154"/>
        <v>15.8516023434751</v>
      </c>
      <c r="AJ627" s="65"/>
      <c r="AL627" s="58">
        <f t="shared" si="143"/>
        <v>150.99291367996</v>
      </c>
      <c r="AM627" s="58">
        <f t="shared" si="144"/>
        <v>-15.6930863200404</v>
      </c>
      <c r="AN627" s="58">
        <f t="shared" si="155"/>
        <v>15.6930863200409</v>
      </c>
      <c r="AO627" s="58">
        <f t="shared" si="150"/>
        <v>1253.11552095817</v>
      </c>
      <c r="AP627" s="58">
        <f t="shared" si="145"/>
        <v>1753.35410098696</v>
      </c>
      <c r="AQ627" s="58">
        <f t="shared" si="146"/>
        <v>166.686</v>
      </c>
      <c r="AR627" s="58">
        <f t="shared" si="147"/>
        <v>4.54747350886464e-13</v>
      </c>
    </row>
    <row r="628" spans="1:44">
      <c r="A628" s="35" t="s">
        <v>905</v>
      </c>
      <c r="B628" s="93">
        <v>5.59</v>
      </c>
      <c r="C628" s="58">
        <v>150.599257593604</v>
      </c>
      <c r="D628" s="58">
        <v>-15.1310454366992</v>
      </c>
      <c r="E628" s="58">
        <v>-15.1310454366992</v>
      </c>
      <c r="F628" s="58">
        <v>150.599257593604</v>
      </c>
      <c r="G628" s="58">
        <v>-15.1310454366992</v>
      </c>
      <c r="H628" s="58">
        <v>164.073</v>
      </c>
      <c r="I628" s="58">
        <v>164.073</v>
      </c>
      <c r="J628" s="108">
        <v>3296.52230693906</v>
      </c>
      <c r="K628" s="109">
        <v>1.22354876638949</v>
      </c>
      <c r="L628" s="109">
        <v>7.95530964019201</v>
      </c>
      <c r="M628" s="109">
        <v>7.9500680926994</v>
      </c>
      <c r="N628" s="110">
        <v>0.5173235204864</v>
      </c>
      <c r="O628" s="10">
        <v>0</v>
      </c>
      <c r="P628" s="10">
        <v>8.8</v>
      </c>
      <c r="Q628" s="113">
        <v>-0.2745</v>
      </c>
      <c r="R628" s="110">
        <v>-0.133517687777566</v>
      </c>
      <c r="S628" s="58">
        <v>153.690991490287</v>
      </c>
      <c r="T628" s="58">
        <v>1078.33452971625</v>
      </c>
      <c r="U628" s="58">
        <v>125.610842585217</v>
      </c>
      <c r="V628" s="58">
        <v>-204.407845791183</v>
      </c>
      <c r="W628" s="58">
        <v>85.927</v>
      </c>
      <c r="X628" s="10"/>
      <c r="Y628" s="109">
        <f t="shared" si="148"/>
        <v>0.00265767556906216</v>
      </c>
      <c r="Z628" s="10"/>
      <c r="AA628" s="10"/>
      <c r="AB628" s="10"/>
      <c r="AC628" s="58">
        <f t="shared" si="141"/>
        <v>149.093265017668</v>
      </c>
      <c r="AD628" s="10">
        <f t="shared" si="149"/>
        <v>6.5</v>
      </c>
      <c r="AE628" s="58">
        <f t="shared" si="142"/>
        <v>-14.9797349823322</v>
      </c>
      <c r="AF628" s="58">
        <f t="shared" si="151"/>
        <v>0</v>
      </c>
      <c r="AG628" s="58">
        <f t="shared" si="152"/>
        <v>0</v>
      </c>
      <c r="AH628" s="58">
        <f t="shared" si="153"/>
        <v>1</v>
      </c>
      <c r="AI628" s="64">
        <f t="shared" si="154"/>
        <v>15.1310454366992</v>
      </c>
      <c r="AJ628" s="65"/>
      <c r="AL628" s="58">
        <f t="shared" si="143"/>
        <v>149.093265017668</v>
      </c>
      <c r="AM628" s="58">
        <f t="shared" si="144"/>
        <v>-14.9797349823322</v>
      </c>
      <c r="AN628" s="58">
        <f t="shared" si="155"/>
        <v>14.9797349823326</v>
      </c>
      <c r="AO628" s="58">
        <f t="shared" si="150"/>
        <v>1244.07591835665</v>
      </c>
      <c r="AP628" s="58">
        <f t="shared" si="145"/>
        <v>1744.31449838544</v>
      </c>
      <c r="AQ628" s="58">
        <f t="shared" si="146"/>
        <v>164.073</v>
      </c>
      <c r="AR628" s="58">
        <f t="shared" si="147"/>
        <v>3.69482222595252e-13</v>
      </c>
    </row>
    <row r="629" spans="1:44">
      <c r="A629" s="35" t="s">
        <v>906</v>
      </c>
      <c r="B629" s="93">
        <v>5.66</v>
      </c>
      <c r="C629" s="58">
        <v>157.37536495699</v>
      </c>
      <c r="D629" s="58">
        <v>-6.60190777028236</v>
      </c>
      <c r="E629" s="58">
        <v>-6.60190777028236</v>
      </c>
      <c r="F629" s="58">
        <v>157.37536495699</v>
      </c>
      <c r="G629" s="58">
        <v>-3.75261368698712</v>
      </c>
      <c r="H629" s="58">
        <v>159.516698857538</v>
      </c>
      <c r="I629" s="58">
        <v>162.3375</v>
      </c>
      <c r="J629" s="108">
        <v>3293.37613356727</v>
      </c>
      <c r="K629" s="109">
        <v>1.23844375034709</v>
      </c>
      <c r="L629" s="109">
        <v>7.94508039753731</v>
      </c>
      <c r="M629" s="109">
        <v>7.9459727431029</v>
      </c>
      <c r="N629" s="110">
        <v>0.5173235204864</v>
      </c>
      <c r="O629" s="10">
        <v>0</v>
      </c>
      <c r="P629" s="10">
        <v>8.8</v>
      </c>
      <c r="Q629" s="113">
        <v>-0.0405</v>
      </c>
      <c r="R629" s="110">
        <v>-0.0196349540849362</v>
      </c>
      <c r="S629" s="58">
        <v>155.615565623439</v>
      </c>
      <c r="T629" s="58">
        <v>1035.42327529033</v>
      </c>
      <c r="U629" s="58">
        <v>125.654124848081</v>
      </c>
      <c r="V629" s="58">
        <v>-29.8646279342133</v>
      </c>
      <c r="W629" s="58">
        <v>87.6625</v>
      </c>
      <c r="X629" s="10"/>
      <c r="Y629" s="109">
        <f t="shared" si="148"/>
        <v>0.00498769516208597</v>
      </c>
      <c r="Z629" s="10"/>
      <c r="AA629" s="10"/>
      <c r="AB629" s="10"/>
      <c r="AC629" s="58">
        <f t="shared" si="141"/>
        <v>155.80161130742</v>
      </c>
      <c r="AD629" s="10">
        <f t="shared" si="149"/>
        <v>6.5</v>
      </c>
      <c r="AE629" s="58">
        <f t="shared" si="142"/>
        <v>-6.53588869257956</v>
      </c>
      <c r="AF629" s="58">
        <f t="shared" si="151"/>
        <v>-2.8208011424623</v>
      </c>
      <c r="AG629" s="58">
        <f t="shared" si="152"/>
        <v>0</v>
      </c>
      <c r="AH629" s="58">
        <f t="shared" si="153"/>
        <v>0</v>
      </c>
      <c r="AI629" s="64">
        <f t="shared" si="154"/>
        <v>3.75261368698712</v>
      </c>
      <c r="AJ629" s="65"/>
      <c r="AL629" s="58">
        <f t="shared" si="143"/>
        <v>155.801611307421</v>
      </c>
      <c r="AM629" s="58">
        <f t="shared" si="144"/>
        <v>-6.53588869257953</v>
      </c>
      <c r="AN629" s="58">
        <f t="shared" si="155"/>
        <v>6.53588869257937</v>
      </c>
      <c r="AO629" s="58">
        <f t="shared" si="150"/>
        <v>1236.64518900698</v>
      </c>
      <c r="AP629" s="58">
        <f t="shared" si="145"/>
        <v>1736.88376903577</v>
      </c>
      <c r="AQ629" s="58">
        <f t="shared" si="146"/>
        <v>162.3375</v>
      </c>
      <c r="AR629" s="58">
        <f t="shared" si="147"/>
        <v>0</v>
      </c>
    </row>
    <row r="630" spans="1:44">
      <c r="A630" s="35" t="s">
        <v>907</v>
      </c>
      <c r="B630" s="93">
        <v>5.67</v>
      </c>
      <c r="C630" s="58">
        <v>158.357184158598</v>
      </c>
      <c r="D630" s="58">
        <v>-3.9392804878671</v>
      </c>
      <c r="E630" s="58">
        <v>-3.9392804878671</v>
      </c>
      <c r="F630" s="58">
        <v>158.357184158598</v>
      </c>
      <c r="G630" s="58">
        <v>-3.75261368698712</v>
      </c>
      <c r="H630" s="58">
        <v>160.488699867129</v>
      </c>
      <c r="I630" s="58">
        <v>160.6735</v>
      </c>
      <c r="J630" s="108">
        <v>3290.23316851373</v>
      </c>
      <c r="K630" s="109">
        <v>1.24063181351025</v>
      </c>
      <c r="L630" s="109">
        <v>7.94508039753731</v>
      </c>
      <c r="M630" s="109">
        <v>7.94188088374369</v>
      </c>
      <c r="N630" s="110">
        <v>0.5173235204864</v>
      </c>
      <c r="O630" s="10">
        <v>0</v>
      </c>
      <c r="P630" s="10">
        <v>8.8</v>
      </c>
      <c r="Q630" s="113">
        <v>-0.0405</v>
      </c>
      <c r="R630" s="110">
        <v>-0.0196349540849362</v>
      </c>
      <c r="S630" s="58">
        <v>155.890504785318</v>
      </c>
      <c r="T630" s="58">
        <v>1039.89526539049</v>
      </c>
      <c r="U630" s="58">
        <v>125.654124848081</v>
      </c>
      <c r="V630" s="58">
        <v>-29.8646279342133</v>
      </c>
      <c r="W630" s="58">
        <v>89.3265</v>
      </c>
      <c r="X630" s="10"/>
      <c r="Y630" s="109">
        <f t="shared" si="148"/>
        <v>0.00089234556558182</v>
      </c>
      <c r="Z630" s="10"/>
      <c r="AA630" s="10"/>
      <c r="AB630" s="10"/>
      <c r="AC630" s="58">
        <f t="shared" si="141"/>
        <v>156.773612317012</v>
      </c>
      <c r="AD630" s="10">
        <f t="shared" si="149"/>
        <v>6.5</v>
      </c>
      <c r="AE630" s="58">
        <f t="shared" si="142"/>
        <v>-3.89988768298844</v>
      </c>
      <c r="AF630" s="58">
        <f t="shared" si="151"/>
        <v>-0.184800132871175</v>
      </c>
      <c r="AG630" s="58">
        <f t="shared" si="152"/>
        <v>0</v>
      </c>
      <c r="AH630" s="58">
        <f t="shared" si="153"/>
        <v>0</v>
      </c>
      <c r="AI630" s="64">
        <f t="shared" si="154"/>
        <v>3.75261368698712</v>
      </c>
      <c r="AJ630" s="65"/>
      <c r="AL630" s="58">
        <f t="shared" si="143"/>
        <v>156.773612317012</v>
      </c>
      <c r="AM630" s="58">
        <f t="shared" si="144"/>
        <v>-3.89988768298841</v>
      </c>
      <c r="AN630" s="58">
        <f t="shared" si="155"/>
        <v>3.89988768298876</v>
      </c>
      <c r="AO630" s="58">
        <f t="shared" si="150"/>
        <v>1229.73976163917</v>
      </c>
      <c r="AP630" s="58">
        <f t="shared" si="145"/>
        <v>1729.97834166796</v>
      </c>
      <c r="AQ630" s="58">
        <f t="shared" si="146"/>
        <v>160.6735</v>
      </c>
      <c r="AR630" s="58">
        <f t="shared" si="147"/>
        <v>3.69482222595252e-13</v>
      </c>
    </row>
    <row r="631" spans="1:44">
      <c r="A631" s="35" t="s">
        <v>908</v>
      </c>
      <c r="B631" s="93">
        <v>5.47</v>
      </c>
      <c r="C631" s="58">
        <v>139.371833427664</v>
      </c>
      <c r="D631" s="58">
        <v>-21.526146370316</v>
      </c>
      <c r="E631" s="58">
        <v>-21.526146370316</v>
      </c>
      <c r="F631" s="58">
        <v>139.371833427664</v>
      </c>
      <c r="G631" s="58">
        <v>-7.50473761998064</v>
      </c>
      <c r="H631" s="58">
        <v>145.407805337168</v>
      </c>
      <c r="I631" s="58">
        <v>159.289</v>
      </c>
      <c r="J631" s="108">
        <v>3286.13132349096</v>
      </c>
      <c r="K631" s="109">
        <v>1.19697972215176</v>
      </c>
      <c r="L631" s="109">
        <v>7.93968321427274</v>
      </c>
      <c r="M631" s="109">
        <v>7.93653961593569</v>
      </c>
      <c r="N631" s="110">
        <v>0.5173235204864</v>
      </c>
      <c r="O631" s="10">
        <v>0</v>
      </c>
      <c r="P631" s="10">
        <v>8.8</v>
      </c>
      <c r="Q631" s="113">
        <v>-0.081</v>
      </c>
      <c r="R631" s="110">
        <v>-0.0392699081698724</v>
      </c>
      <c r="S631" s="58">
        <v>150.39172154774</v>
      </c>
      <c r="T631" s="58">
        <v>976.62670216206</v>
      </c>
      <c r="U631" s="58">
        <v>125.642664419901</v>
      </c>
      <c r="V631" s="58">
        <v>-59.730806049286</v>
      </c>
      <c r="W631" s="58">
        <v>90.711</v>
      </c>
      <c r="X631" s="10"/>
      <c r="Y631" s="109">
        <f t="shared" si="148"/>
        <v>0.00219766947095135</v>
      </c>
      <c r="Z631" s="10"/>
      <c r="AA631" s="10"/>
      <c r="AB631" s="10"/>
      <c r="AC631" s="58">
        <f t="shared" si="141"/>
        <v>137.978115093387</v>
      </c>
      <c r="AD631" s="10">
        <f t="shared" si="149"/>
        <v>6.5</v>
      </c>
      <c r="AE631" s="58">
        <f t="shared" si="142"/>
        <v>-21.3108849066128</v>
      </c>
      <c r="AF631" s="58">
        <f t="shared" si="151"/>
        <v>-13.881194662832</v>
      </c>
      <c r="AG631" s="58">
        <f t="shared" si="152"/>
        <v>1</v>
      </c>
      <c r="AH631" s="58">
        <f t="shared" si="153"/>
        <v>1</v>
      </c>
      <c r="AI631" s="64">
        <f t="shared" si="154"/>
        <v>7.50473761998064</v>
      </c>
      <c r="AJ631" s="65"/>
      <c r="AL631" s="58">
        <f t="shared" si="143"/>
        <v>137.978115093387</v>
      </c>
      <c r="AM631" s="58">
        <f t="shared" si="144"/>
        <v>-21.3108849066128</v>
      </c>
      <c r="AN631" s="58">
        <f t="shared" si="155"/>
        <v>21.3108849066127</v>
      </c>
      <c r="AO631" s="58">
        <f t="shared" si="150"/>
        <v>1219.64460266308</v>
      </c>
      <c r="AP631" s="58">
        <f t="shared" si="145"/>
        <v>1719.88318269187</v>
      </c>
      <c r="AQ631" s="58">
        <f t="shared" si="146"/>
        <v>159.289</v>
      </c>
      <c r="AR631" s="58">
        <f t="shared" si="147"/>
        <v>0</v>
      </c>
    </row>
    <row r="632" spans="1:44">
      <c r="A632" s="35" t="s">
        <v>909</v>
      </c>
      <c r="B632" s="93">
        <v>5.17</v>
      </c>
      <c r="C632" s="58">
        <v>113.388721133597</v>
      </c>
      <c r="D632" s="58">
        <v>-45.9006728057965</v>
      </c>
      <c r="E632" s="58">
        <v>-45.9006728057965</v>
      </c>
      <c r="F632" s="58">
        <v>113.388721133597</v>
      </c>
      <c r="G632" s="58">
        <v>-45.9006728057965</v>
      </c>
      <c r="H632" s="58">
        <v>157.6965</v>
      </c>
      <c r="I632" s="58">
        <v>157.6965</v>
      </c>
      <c r="J632" s="108">
        <v>3272.18854425476</v>
      </c>
      <c r="K632" s="109">
        <v>1.13250687384947</v>
      </c>
      <c r="L632" s="109">
        <v>7.93542818623948</v>
      </c>
      <c r="M632" s="109">
        <v>7.91837509346801</v>
      </c>
      <c r="N632" s="110">
        <v>0.5173235204864</v>
      </c>
      <c r="O632" s="10">
        <v>0</v>
      </c>
      <c r="P632" s="10">
        <v>8.8</v>
      </c>
      <c r="Q632" s="113">
        <v>-0.5445</v>
      </c>
      <c r="R632" s="110">
        <v>-0.267035375555132</v>
      </c>
      <c r="S632" s="58">
        <v>142.143546691374</v>
      </c>
      <c r="T632" s="58">
        <v>1120.62346583519</v>
      </c>
      <c r="U632" s="58">
        <v>125.512303698624</v>
      </c>
      <c r="V632" s="58">
        <v>-415.775477618091</v>
      </c>
      <c r="W632" s="58">
        <v>92.3035</v>
      </c>
      <c r="X632" s="10"/>
      <c r="Y632" s="109">
        <f t="shared" si="148"/>
        <v>0.0011114296962047</v>
      </c>
      <c r="Z632" s="10"/>
      <c r="AA632" s="10"/>
      <c r="AB632" s="10"/>
      <c r="AC632" s="58">
        <f t="shared" si="141"/>
        <v>112.254833922261</v>
      </c>
      <c r="AD632" s="10">
        <f t="shared" si="149"/>
        <v>6.5</v>
      </c>
      <c r="AE632" s="58">
        <f t="shared" si="142"/>
        <v>-45.4416660777385</v>
      </c>
      <c r="AF632" s="58">
        <f t="shared" si="151"/>
        <v>0</v>
      </c>
      <c r="AG632" s="58">
        <f t="shared" si="152"/>
        <v>0</v>
      </c>
      <c r="AH632" s="58">
        <f t="shared" si="153"/>
        <v>1</v>
      </c>
      <c r="AI632" s="64">
        <f t="shared" si="154"/>
        <v>45.9006728057965</v>
      </c>
      <c r="AJ632" s="65"/>
      <c r="AL632" s="58">
        <f t="shared" si="143"/>
        <v>112.254833922261</v>
      </c>
      <c r="AM632" s="58">
        <f t="shared" si="144"/>
        <v>-45.4416660777385</v>
      </c>
      <c r="AN632" s="58">
        <f t="shared" si="155"/>
        <v>45.4416660777386</v>
      </c>
      <c r="AO632" s="58">
        <f t="shared" si="150"/>
        <v>1205.13125630204</v>
      </c>
      <c r="AP632" s="58">
        <f t="shared" si="145"/>
        <v>1705.36983633083</v>
      </c>
      <c r="AQ632" s="58">
        <f t="shared" si="146"/>
        <v>157.6965</v>
      </c>
      <c r="AR632" s="58">
        <f t="shared" si="147"/>
        <v>0</v>
      </c>
    </row>
    <row r="633" spans="1:44">
      <c r="A633" s="35" t="s">
        <v>910</v>
      </c>
      <c r="B633" s="93">
        <v>4.81</v>
      </c>
      <c r="C633" s="58">
        <v>85.9525502373559</v>
      </c>
      <c r="D633" s="58">
        <v>-72.4504800656745</v>
      </c>
      <c r="E633" s="58">
        <v>-72.4504800656745</v>
      </c>
      <c r="F633" s="58">
        <v>85.9525502373559</v>
      </c>
      <c r="G633" s="58">
        <v>-66.8973985149307</v>
      </c>
      <c r="H633" s="58">
        <v>151.321449264764</v>
      </c>
      <c r="I633" s="58">
        <v>156.819</v>
      </c>
      <c r="J633" s="108">
        <v>3252.87616379253</v>
      </c>
      <c r="K633" s="109">
        <v>1.05426219939355</v>
      </c>
      <c r="L633" s="109">
        <v>7.92372350651424</v>
      </c>
      <c r="M633" s="109">
        <v>7.89319264862642</v>
      </c>
      <c r="N633" s="110">
        <v>0.5173235204864</v>
      </c>
      <c r="O633" s="10">
        <v>0</v>
      </c>
      <c r="P633" s="10">
        <v>8.8</v>
      </c>
      <c r="Q633" s="113">
        <v>-0.684</v>
      </c>
      <c r="R633" s="110">
        <v>-0.337721210260903</v>
      </c>
      <c r="S633" s="58">
        <v>132.245736863735</v>
      </c>
      <c r="T633" s="58">
        <v>1155.80246575193</v>
      </c>
      <c r="U633" s="58">
        <v>125.439133585371</v>
      </c>
      <c r="V633" s="58">
        <v>-533.305648746384</v>
      </c>
      <c r="W633" s="58">
        <v>93.181</v>
      </c>
      <c r="X633" s="10"/>
      <c r="Y633" s="109">
        <f t="shared" si="148"/>
        <v>-0.00534841304622891</v>
      </c>
      <c r="Z633" s="10"/>
      <c r="AA633" s="10"/>
      <c r="AB633" s="10"/>
      <c r="AC633" s="58">
        <f t="shared" si="141"/>
        <v>85.0930247349823</v>
      </c>
      <c r="AD633" s="10">
        <f t="shared" si="149"/>
        <v>6.5</v>
      </c>
      <c r="AE633" s="58">
        <f t="shared" si="142"/>
        <v>-71.7259752650177</v>
      </c>
      <c r="AF633" s="58">
        <f t="shared" si="151"/>
        <v>-5.49755073523633</v>
      </c>
      <c r="AG633" s="58">
        <f t="shared" si="152"/>
        <v>0</v>
      </c>
      <c r="AH633" s="58">
        <f t="shared" si="153"/>
        <v>1</v>
      </c>
      <c r="AI633" s="64">
        <f t="shared" si="154"/>
        <v>66.8973985149307</v>
      </c>
      <c r="AJ633" s="65"/>
      <c r="AL633" s="58">
        <f t="shared" si="143"/>
        <v>85.0930247349823</v>
      </c>
      <c r="AM633" s="58">
        <f t="shared" si="144"/>
        <v>-71.7259752650177</v>
      </c>
      <c r="AN633" s="58">
        <f t="shared" si="155"/>
        <v>71.7259752650181</v>
      </c>
      <c r="AO633" s="58">
        <f t="shared" si="150"/>
        <v>1185.82301200849</v>
      </c>
      <c r="AP633" s="58">
        <f t="shared" si="145"/>
        <v>1686.06159203728</v>
      </c>
      <c r="AQ633" s="58">
        <f t="shared" si="146"/>
        <v>156.819</v>
      </c>
      <c r="AR633" s="58">
        <f t="shared" si="147"/>
        <v>3.69482222595252e-13</v>
      </c>
    </row>
    <row r="634" spans="1:44">
      <c r="A634" s="35" t="s">
        <v>911</v>
      </c>
      <c r="B634" s="93">
        <v>4.46</v>
      </c>
      <c r="C634" s="58">
        <v>62.9378448798943</v>
      </c>
      <c r="D634" s="58">
        <v>-96.5747813827319</v>
      </c>
      <c r="E634" s="58">
        <v>-96.5747813827319</v>
      </c>
      <c r="F634" s="58">
        <v>62.9378448798943</v>
      </c>
      <c r="G634" s="58">
        <v>-93.0424689462692</v>
      </c>
      <c r="H634" s="58">
        <v>154.420510687902</v>
      </c>
      <c r="I634" s="58">
        <v>157.9175</v>
      </c>
      <c r="J634" s="108">
        <v>3226.8794889544</v>
      </c>
      <c r="K634" s="109">
        <v>0.978876786299065</v>
      </c>
      <c r="L634" s="109">
        <v>7.89901833535414</v>
      </c>
      <c r="M634" s="109">
        <v>7.85925274337451</v>
      </c>
      <c r="N634" s="110">
        <v>0.5173235204864</v>
      </c>
      <c r="O634" s="10">
        <v>0</v>
      </c>
      <c r="P634" s="10">
        <v>8.8</v>
      </c>
      <c r="Q634" s="113">
        <v>-0.909</v>
      </c>
      <c r="R634" s="110">
        <v>-0.45553093477052</v>
      </c>
      <c r="S634" s="58">
        <v>122.622866197975</v>
      </c>
      <c r="T634" s="58">
        <v>1272.03284886795</v>
      </c>
      <c r="U634" s="58">
        <v>125.268948977314</v>
      </c>
      <c r="V634" s="58">
        <v>-742.741674659688</v>
      </c>
      <c r="W634" s="58">
        <v>88.9073570343787</v>
      </c>
      <c r="X634" s="10"/>
      <c r="Y634" s="109">
        <f t="shared" si="148"/>
        <v>-0.00582568672772865</v>
      </c>
      <c r="Z634" s="10"/>
      <c r="AA634" s="10"/>
      <c r="AB634" s="10"/>
      <c r="AC634" s="58">
        <f t="shared" si="141"/>
        <v>62.3084664310954</v>
      </c>
      <c r="AD634" s="10">
        <f t="shared" si="149"/>
        <v>6.5</v>
      </c>
      <c r="AE634" s="58">
        <f t="shared" si="142"/>
        <v>-95.6090335689046</v>
      </c>
      <c r="AF634" s="58">
        <f t="shared" si="151"/>
        <v>-3.49698931209809</v>
      </c>
      <c r="AG634" s="58">
        <f t="shared" si="152"/>
        <v>0</v>
      </c>
      <c r="AH634" s="58">
        <f t="shared" si="153"/>
        <v>1</v>
      </c>
      <c r="AI634" s="64">
        <f t="shared" si="154"/>
        <v>93.0424689462692</v>
      </c>
      <c r="AJ634" s="65"/>
      <c r="AL634" s="58">
        <f t="shared" si="143"/>
        <v>62.3084664310954</v>
      </c>
      <c r="AM634" s="58">
        <f t="shared" si="144"/>
        <v>-95.6090335689046</v>
      </c>
      <c r="AN634" s="58">
        <f t="shared" si="155"/>
        <v>95.6090335689052</v>
      </c>
      <c r="AO634" s="58">
        <f t="shared" si="150"/>
        <v>1162.18852036161</v>
      </c>
      <c r="AP634" s="58">
        <f t="shared" si="145"/>
        <v>1662.4271003904</v>
      </c>
      <c r="AQ634" s="58">
        <f t="shared" si="146"/>
        <v>157.917500000001</v>
      </c>
      <c r="AR634" s="58">
        <f t="shared" si="147"/>
        <v>5.96855898038484e-13</v>
      </c>
    </row>
    <row r="635" spans="1:44">
      <c r="A635" s="35" t="s">
        <v>912</v>
      </c>
      <c r="B635" s="93">
        <v>4.12</v>
      </c>
      <c r="C635" s="58">
        <v>43.7841596173752</v>
      </c>
      <c r="D635" s="58">
        <v>-116.312810079595</v>
      </c>
      <c r="E635" s="58">
        <v>-116.312810079595</v>
      </c>
      <c r="F635" s="58">
        <v>43.7841596173752</v>
      </c>
      <c r="G635" s="58">
        <v>-111.894308240727</v>
      </c>
      <c r="H635" s="58">
        <v>154.121683179521</v>
      </c>
      <c r="I635" s="58">
        <v>158.496</v>
      </c>
      <c r="J635" s="108">
        <v>3196.07523556454</v>
      </c>
      <c r="K635" s="109">
        <v>0.905748950162447</v>
      </c>
      <c r="L635" s="109">
        <v>7.86701295081812</v>
      </c>
      <c r="M635" s="109">
        <v>7.81897422334582</v>
      </c>
      <c r="N635" s="110">
        <v>0.5173235204864</v>
      </c>
      <c r="O635" s="10">
        <v>0</v>
      </c>
      <c r="P635" s="10">
        <v>8.8</v>
      </c>
      <c r="Q635" s="113">
        <v>-1.053</v>
      </c>
      <c r="R635" s="110">
        <v>-0.534070751110265</v>
      </c>
      <c r="S635" s="58">
        <v>113.274934694093</v>
      </c>
      <c r="T635" s="58">
        <v>1374.34171362378</v>
      </c>
      <c r="U635" s="58">
        <v>125.062176085081</v>
      </c>
      <c r="V635" s="58">
        <v>-894.709429688828</v>
      </c>
      <c r="W635" s="58">
        <v>72.3417968567278</v>
      </c>
      <c r="X635" s="10"/>
      <c r="Y635" s="109">
        <f t="shared" si="148"/>
        <v>-0.00776020744361272</v>
      </c>
      <c r="Z635" s="10"/>
      <c r="AA635" s="10"/>
      <c r="AB635" s="10"/>
      <c r="AC635" s="58">
        <f t="shared" si="141"/>
        <v>43.3463180212014</v>
      </c>
      <c r="AD635" s="10">
        <f t="shared" si="149"/>
        <v>6.5</v>
      </c>
      <c r="AE635" s="58">
        <f t="shared" si="142"/>
        <v>-115.149681978799</v>
      </c>
      <c r="AF635" s="58">
        <f t="shared" si="151"/>
        <v>-4.37431682047921</v>
      </c>
      <c r="AG635" s="58">
        <f t="shared" si="152"/>
        <v>0</v>
      </c>
      <c r="AH635" s="58">
        <f t="shared" si="153"/>
        <v>1</v>
      </c>
      <c r="AI635" s="64">
        <f t="shared" si="154"/>
        <v>111.894308240727</v>
      </c>
      <c r="AJ635" s="65"/>
      <c r="AL635" s="58">
        <f t="shared" si="143"/>
        <v>43.3463180212014</v>
      </c>
      <c r="AM635" s="58">
        <f t="shared" si="144"/>
        <v>-115.149681978799</v>
      </c>
      <c r="AN635" s="58">
        <f t="shared" si="155"/>
        <v>115.149681978799</v>
      </c>
      <c r="AO635" s="58">
        <f t="shared" si="150"/>
        <v>1135.05356257854</v>
      </c>
      <c r="AP635" s="58">
        <f t="shared" si="145"/>
        <v>1635.29214260733</v>
      </c>
      <c r="AQ635" s="58">
        <f t="shared" si="146"/>
        <v>158.496</v>
      </c>
      <c r="AR635" s="58">
        <f t="shared" si="147"/>
        <v>0</v>
      </c>
    </row>
    <row r="636" spans="1:44">
      <c r="A636" s="35" t="s">
        <v>913</v>
      </c>
      <c r="B636" s="93">
        <v>3.87</v>
      </c>
      <c r="C636" s="58">
        <v>31.5732825478409</v>
      </c>
      <c r="D636" s="58">
        <v>-128.195404320846</v>
      </c>
      <c r="E636" s="58">
        <v>-128.195404320846</v>
      </c>
      <c r="F636" s="58">
        <v>31.5732825478409</v>
      </c>
      <c r="G636" s="58">
        <v>-128.195404320846</v>
      </c>
      <c r="H636" s="58">
        <v>158.171</v>
      </c>
      <c r="I636" s="58">
        <v>158.171</v>
      </c>
      <c r="J636" s="108">
        <v>3161.12211658178</v>
      </c>
      <c r="K636" s="109">
        <v>0.853083071258943</v>
      </c>
      <c r="L636" s="109">
        <v>7.82327540773688</v>
      </c>
      <c r="M636" s="109">
        <v>7.77318840643256</v>
      </c>
      <c r="N636" s="110">
        <v>0.5173235204864</v>
      </c>
      <c r="O636" s="10">
        <v>0</v>
      </c>
      <c r="P636" s="10">
        <v>8.8</v>
      </c>
      <c r="Q636" s="113">
        <v>-1.2375</v>
      </c>
      <c r="R636" s="110">
        <v>-0.64009950316892</v>
      </c>
      <c r="S636" s="58">
        <v>106.401455647122</v>
      </c>
      <c r="T636" s="58">
        <v>1501.56486015151</v>
      </c>
      <c r="U636" s="58">
        <v>124.725784899352</v>
      </c>
      <c r="V636" s="58">
        <v>-1123.31559859182</v>
      </c>
      <c r="W636" s="58">
        <v>52.3185210174904</v>
      </c>
      <c r="X636" s="10"/>
      <c r="Y636" s="109">
        <f t="shared" si="148"/>
        <v>-0.00430118439106231</v>
      </c>
      <c r="Z636" s="10"/>
      <c r="AA636" s="10"/>
      <c r="AB636" s="10"/>
      <c r="AC636" s="58">
        <f t="shared" ref="AC636:AC699" si="156">H636+MIN(0,G636)*0.99</f>
        <v>31.2575497223625</v>
      </c>
      <c r="AD636" s="10">
        <f t="shared" si="149"/>
        <v>6.5</v>
      </c>
      <c r="AE636" s="58">
        <f t="shared" si="142"/>
        <v>-126.913450277638</v>
      </c>
      <c r="AF636" s="58">
        <f t="shared" si="151"/>
        <v>0</v>
      </c>
      <c r="AG636" s="58">
        <f t="shared" si="152"/>
        <v>0</v>
      </c>
      <c r="AH636" s="58">
        <f t="shared" si="153"/>
        <v>1</v>
      </c>
      <c r="AI636" s="64">
        <f t="shared" si="154"/>
        <v>128.195404320846</v>
      </c>
      <c r="AJ636" s="65"/>
      <c r="AL636" s="58">
        <f t="shared" si="143"/>
        <v>31.2575497223624</v>
      </c>
      <c r="AM636" s="58">
        <f t="shared" si="144"/>
        <v>-126.913450277638</v>
      </c>
      <c r="AN636" s="58">
        <f t="shared" si="155"/>
        <v>126.913450277638</v>
      </c>
      <c r="AO636" s="58">
        <f t="shared" si="150"/>
        <v>1105.87580397349</v>
      </c>
      <c r="AP636" s="58">
        <f t="shared" si="145"/>
        <v>1606.11438400228</v>
      </c>
      <c r="AQ636" s="58">
        <f t="shared" si="146"/>
        <v>158.171</v>
      </c>
      <c r="AR636" s="58">
        <f t="shared" si="147"/>
        <v>4.54747350886464e-13</v>
      </c>
    </row>
    <row r="637" spans="1:44">
      <c r="A637" s="35" t="s">
        <v>914</v>
      </c>
      <c r="B637" s="93">
        <v>3.78</v>
      </c>
      <c r="C637" s="58">
        <v>27.5446560506631</v>
      </c>
      <c r="D637" s="58">
        <v>-132.617970211963</v>
      </c>
      <c r="E637" s="58">
        <v>-132.617970211963</v>
      </c>
      <c r="F637" s="58">
        <v>27.5446560506631</v>
      </c>
      <c r="G637" s="58">
        <v>-132.617970211963</v>
      </c>
      <c r="H637" s="58">
        <v>158.561</v>
      </c>
      <c r="I637" s="58">
        <v>158.561</v>
      </c>
      <c r="J637" s="108">
        <v>3125.0698423528</v>
      </c>
      <c r="K637" s="109">
        <v>0.834787131554043</v>
      </c>
      <c r="L637" s="109">
        <v>7.77866213689611</v>
      </c>
      <c r="M637" s="109">
        <v>7.72586997491811</v>
      </c>
      <c r="N637" s="110">
        <v>0.5173235204864</v>
      </c>
      <c r="O637" s="10">
        <v>0</v>
      </c>
      <c r="P637" s="10">
        <v>8.8</v>
      </c>
      <c r="Q637" s="113">
        <v>-1.233</v>
      </c>
      <c r="R637" s="110">
        <v>-0.636172512351933</v>
      </c>
      <c r="S637" s="58">
        <v>103.927003190212</v>
      </c>
      <c r="T637" s="58">
        <v>1541.10694377947</v>
      </c>
      <c r="U637" s="58">
        <v>124.495214722274</v>
      </c>
      <c r="V637" s="58">
        <v>-1110.77038596532</v>
      </c>
      <c r="W637" s="58">
        <v>44.1031038494789</v>
      </c>
      <c r="X637" s="10"/>
      <c r="Y637" s="109">
        <f t="shared" si="148"/>
        <v>-0.00547373046354949</v>
      </c>
      <c r="Z637" s="10"/>
      <c r="AA637" s="10"/>
      <c r="AB637" s="10"/>
      <c r="AC637" s="58">
        <f t="shared" si="156"/>
        <v>27.2692094901565</v>
      </c>
      <c r="AD637" s="10">
        <f t="shared" si="149"/>
        <v>6.5</v>
      </c>
      <c r="AE637" s="58">
        <f t="shared" si="142"/>
        <v>-131.291790509844</v>
      </c>
      <c r="AF637" s="58">
        <f t="shared" si="151"/>
        <v>0</v>
      </c>
      <c r="AG637" s="58">
        <f t="shared" si="152"/>
        <v>0</v>
      </c>
      <c r="AH637" s="58">
        <f t="shared" si="153"/>
        <v>1</v>
      </c>
      <c r="AI637" s="64">
        <f t="shared" si="154"/>
        <v>132.617970211963</v>
      </c>
      <c r="AJ637" s="65"/>
      <c r="AL637" s="58">
        <f t="shared" si="143"/>
        <v>27.2692094901565</v>
      </c>
      <c r="AM637" s="58">
        <f t="shared" si="144"/>
        <v>-131.291790509844</v>
      </c>
      <c r="AN637" s="58">
        <f t="shared" si="155"/>
        <v>131.291790509844</v>
      </c>
      <c r="AO637" s="58">
        <f t="shared" si="150"/>
        <v>1076.03313041477</v>
      </c>
      <c r="AP637" s="58">
        <f t="shared" si="145"/>
        <v>1576.27171044356</v>
      </c>
      <c r="AQ637" s="58">
        <f t="shared" si="146"/>
        <v>158.561</v>
      </c>
      <c r="AR637" s="58">
        <f t="shared" si="147"/>
        <v>2.8421709430404e-13</v>
      </c>
    </row>
    <row r="638" spans="1:44">
      <c r="A638" s="35" t="s">
        <v>915</v>
      </c>
      <c r="B638" s="93">
        <v>3.88</v>
      </c>
      <c r="C638" s="58">
        <v>32.0326658814291</v>
      </c>
      <c r="D638" s="58">
        <v>-129.009758360995</v>
      </c>
      <c r="E638" s="58">
        <v>-129.009758360995</v>
      </c>
      <c r="F638" s="58">
        <v>32.0326658814291</v>
      </c>
      <c r="G638" s="58">
        <v>-129.009758360995</v>
      </c>
      <c r="H638" s="58">
        <v>159.432</v>
      </c>
      <c r="I638" s="58">
        <v>159.432</v>
      </c>
      <c r="J638" s="108">
        <v>3089.97842685998</v>
      </c>
      <c r="K638" s="109">
        <v>0.85884543799822</v>
      </c>
      <c r="L638" s="109">
        <v>7.72591554467467</v>
      </c>
      <c r="M638" s="109">
        <v>7.67972107274591</v>
      </c>
      <c r="N638" s="110">
        <v>0.5173235204864</v>
      </c>
      <c r="O638" s="10">
        <v>0</v>
      </c>
      <c r="P638" s="10">
        <v>8.8</v>
      </c>
      <c r="Q638" s="113">
        <v>-1.242</v>
      </c>
      <c r="R638" s="110">
        <v>-0.64009950316892</v>
      </c>
      <c r="S638" s="58">
        <v>106.676394809</v>
      </c>
      <c r="T638" s="58">
        <v>1509.63504654206</v>
      </c>
      <c r="U638" s="58">
        <v>124.20907195786</v>
      </c>
      <c r="V638" s="58">
        <v>-1115.905133029</v>
      </c>
      <c r="W638" s="58">
        <v>53.7833116093275</v>
      </c>
      <c r="X638" s="10"/>
      <c r="Y638" s="109">
        <f t="shared" si="148"/>
        <v>-4.55697565566737e-5</v>
      </c>
      <c r="Z638" s="10"/>
      <c r="AA638" s="10"/>
      <c r="AB638" s="10"/>
      <c r="AC638" s="58">
        <f t="shared" si="156"/>
        <v>31.7123392226148</v>
      </c>
      <c r="AD638" s="10">
        <f t="shared" si="149"/>
        <v>6.5</v>
      </c>
      <c r="AE638" s="58">
        <f t="shared" si="142"/>
        <v>-127.719660777385</v>
      </c>
      <c r="AF638" s="58">
        <f t="shared" si="151"/>
        <v>0</v>
      </c>
      <c r="AG638" s="58">
        <f t="shared" si="152"/>
        <v>0</v>
      </c>
      <c r="AH638" s="58">
        <f t="shared" si="153"/>
        <v>1</v>
      </c>
      <c r="AI638" s="64">
        <f t="shared" si="154"/>
        <v>129.009758360995</v>
      </c>
      <c r="AJ638" s="65"/>
      <c r="AL638" s="58">
        <f t="shared" si="143"/>
        <v>31.7123392226148</v>
      </c>
      <c r="AM638" s="58">
        <f t="shared" si="144"/>
        <v>-127.719660777385</v>
      </c>
      <c r="AN638" s="58">
        <f t="shared" si="155"/>
        <v>127.719660777385</v>
      </c>
      <c r="AO638" s="58">
        <f t="shared" si="150"/>
        <v>1047.00117572984</v>
      </c>
      <c r="AP638" s="58">
        <f t="shared" si="145"/>
        <v>1547.23975575863</v>
      </c>
      <c r="AQ638" s="58">
        <f t="shared" si="146"/>
        <v>159.432</v>
      </c>
      <c r="AR638" s="58">
        <f t="shared" si="147"/>
        <v>0</v>
      </c>
    </row>
    <row r="639" spans="1:44">
      <c r="A639" s="35" t="s">
        <v>916</v>
      </c>
      <c r="B639" s="93">
        <v>4</v>
      </c>
      <c r="C639" s="58">
        <v>37.732193209225</v>
      </c>
      <c r="D639" s="58">
        <v>-123.336493659462</v>
      </c>
      <c r="E639" s="58">
        <v>-123.336493659462</v>
      </c>
      <c r="F639" s="58">
        <v>37.732193209225</v>
      </c>
      <c r="G639" s="58">
        <v>-117.729753476237</v>
      </c>
      <c r="H639" s="58">
        <v>153.907327218608</v>
      </c>
      <c r="I639" s="58">
        <v>159.458</v>
      </c>
      <c r="J639" s="108">
        <v>3057.8137962141</v>
      </c>
      <c r="K639" s="109">
        <v>0.885767074865324</v>
      </c>
      <c r="L639" s="109">
        <v>7.68389837989552</v>
      </c>
      <c r="M639" s="109">
        <v>7.63734090242031</v>
      </c>
      <c r="N639" s="110">
        <v>0.5173235204864</v>
      </c>
      <c r="O639" s="10">
        <v>0</v>
      </c>
      <c r="P639" s="10">
        <v>8.8</v>
      </c>
      <c r="Q639" s="113">
        <v>-1.116</v>
      </c>
      <c r="R639" s="110">
        <v>-0.565486677646163</v>
      </c>
      <c r="S639" s="58">
        <v>109.975664751547</v>
      </c>
      <c r="T639" s="58">
        <v>1413.60315517689</v>
      </c>
      <c r="U639" s="58">
        <v>124.158673168415</v>
      </c>
      <c r="V639" s="58">
        <v>-948.220132125146</v>
      </c>
      <c r="W639" s="58">
        <v>61.1355187225866</v>
      </c>
      <c r="X639" s="10"/>
      <c r="Y639" s="109">
        <f t="shared" si="148"/>
        <v>-0.00417730714961095</v>
      </c>
      <c r="Z639" s="10"/>
      <c r="AA639" s="10"/>
      <c r="AB639" s="10"/>
      <c r="AC639" s="58">
        <f t="shared" si="156"/>
        <v>37.3548712771328</v>
      </c>
      <c r="AD639" s="10">
        <f t="shared" si="149"/>
        <v>6.5</v>
      </c>
      <c r="AE639" s="58">
        <f t="shared" si="142"/>
        <v>-122.103128722867</v>
      </c>
      <c r="AF639" s="58">
        <f t="shared" si="151"/>
        <v>-5.55067278139231</v>
      </c>
      <c r="AG639" s="58">
        <f t="shared" si="152"/>
        <v>0</v>
      </c>
      <c r="AH639" s="58">
        <f t="shared" si="153"/>
        <v>1</v>
      </c>
      <c r="AI639" s="64">
        <f t="shared" si="154"/>
        <v>117.729753476237</v>
      </c>
      <c r="AJ639" s="65"/>
      <c r="AL639" s="58">
        <f t="shared" si="143"/>
        <v>37.3548712771328</v>
      </c>
      <c r="AM639" s="58">
        <f t="shared" si="144"/>
        <v>-122.103128722867</v>
      </c>
      <c r="AN639" s="58">
        <f t="shared" si="155"/>
        <v>122.103128722868</v>
      </c>
      <c r="AO639" s="58">
        <f t="shared" si="150"/>
        <v>1019.15447934696</v>
      </c>
      <c r="AP639" s="58">
        <f t="shared" si="145"/>
        <v>1519.39305937575</v>
      </c>
      <c r="AQ639" s="58">
        <f t="shared" si="146"/>
        <v>159.458</v>
      </c>
      <c r="AR639" s="58">
        <f t="shared" si="147"/>
        <v>2.8421709430404e-13</v>
      </c>
    </row>
    <row r="640" spans="1:44">
      <c r="A640" s="35" t="s">
        <v>917</v>
      </c>
      <c r="B640" s="93">
        <v>4.09</v>
      </c>
      <c r="C640" s="58">
        <v>42.2375486311882</v>
      </c>
      <c r="D640" s="58">
        <v>-118.955885712246</v>
      </c>
      <c r="E640" s="58">
        <v>-118.955885712246</v>
      </c>
      <c r="F640" s="58">
        <v>42.2375486311882</v>
      </c>
      <c r="G640" s="58">
        <v>-118.124899993017</v>
      </c>
      <c r="H640" s="58">
        <v>158.758824137963</v>
      </c>
      <c r="I640" s="58">
        <v>159.5815</v>
      </c>
      <c r="J640" s="108">
        <v>3025.57922978697</v>
      </c>
      <c r="K640" s="109">
        <v>0.907470288662126</v>
      </c>
      <c r="L640" s="109">
        <v>7.6351911004478</v>
      </c>
      <c r="M640" s="109">
        <v>7.59479065133588</v>
      </c>
      <c r="N640" s="110">
        <v>0.5173235204864</v>
      </c>
      <c r="O640" s="10">
        <v>0</v>
      </c>
      <c r="P640" s="10">
        <v>8.8</v>
      </c>
      <c r="Q640" s="113">
        <v>-1.125</v>
      </c>
      <c r="R640" s="110">
        <v>-0.56941366846315</v>
      </c>
      <c r="S640" s="58">
        <v>112.450117208457</v>
      </c>
      <c r="T640" s="58">
        <v>1426.07631370388</v>
      </c>
      <c r="U640" s="58">
        <v>123.91603186727</v>
      </c>
      <c r="V640" s="58">
        <v>-953.265676870155</v>
      </c>
      <c r="W640" s="58">
        <v>62.8416840169282</v>
      </c>
      <c r="X640" s="10"/>
      <c r="Y640" s="109">
        <f t="shared" si="148"/>
        <v>0.00214980197250814</v>
      </c>
      <c r="Z640" s="10"/>
      <c r="AA640" s="10"/>
      <c r="AB640" s="10"/>
      <c r="AC640" s="58">
        <f t="shared" si="156"/>
        <v>41.8151731448763</v>
      </c>
      <c r="AD640" s="10">
        <f t="shared" si="149"/>
        <v>6.5</v>
      </c>
      <c r="AE640" s="58">
        <f t="shared" si="142"/>
        <v>-117.766326855124</v>
      </c>
      <c r="AF640" s="58">
        <f t="shared" si="151"/>
        <v>-0.822675862037158</v>
      </c>
      <c r="AG640" s="58">
        <f t="shared" si="152"/>
        <v>0</v>
      </c>
      <c r="AH640" s="58">
        <f t="shared" si="153"/>
        <v>1</v>
      </c>
      <c r="AI640" s="64">
        <f t="shared" si="154"/>
        <v>118.124899993017</v>
      </c>
      <c r="AJ640" s="65"/>
      <c r="AL640" s="58">
        <f t="shared" si="143"/>
        <v>41.8151731448763</v>
      </c>
      <c r="AM640" s="58">
        <f t="shared" si="144"/>
        <v>-117.766326855124</v>
      </c>
      <c r="AN640" s="58">
        <f t="shared" si="155"/>
        <v>117.766326855123</v>
      </c>
      <c r="AO640" s="58">
        <f t="shared" si="150"/>
        <v>992.250127902981</v>
      </c>
      <c r="AP640" s="58">
        <f t="shared" si="145"/>
        <v>1492.48870793177</v>
      </c>
      <c r="AQ640" s="58">
        <f t="shared" si="146"/>
        <v>159.5815</v>
      </c>
      <c r="AR640" s="58">
        <f t="shared" si="147"/>
        <v>-2.8421709430404e-13</v>
      </c>
    </row>
    <row r="641" spans="1:44">
      <c r="A641" s="35" t="s">
        <v>918</v>
      </c>
      <c r="B641" s="93">
        <v>4.02</v>
      </c>
      <c r="C641" s="58">
        <v>38.7160938001927</v>
      </c>
      <c r="D641" s="58">
        <v>-122.871279937181</v>
      </c>
      <c r="E641" s="58">
        <v>-122.871279937181</v>
      </c>
      <c r="F641" s="58">
        <v>38.7160938001927</v>
      </c>
      <c r="G641" s="58">
        <v>-122.735502112308</v>
      </c>
      <c r="H641" s="58">
        <v>159.837079953376</v>
      </c>
      <c r="I641" s="58">
        <v>159.9715</v>
      </c>
      <c r="J641" s="108">
        <v>2992.19370148227</v>
      </c>
      <c r="K641" s="109">
        <v>0.893675539512265</v>
      </c>
      <c r="L641" s="109">
        <v>7.59720614145455</v>
      </c>
      <c r="M641" s="109">
        <v>7.55063793215991</v>
      </c>
      <c r="N641" s="110">
        <v>0.5173235204864</v>
      </c>
      <c r="O641" s="10">
        <v>0</v>
      </c>
      <c r="P641" s="10">
        <v>8.8</v>
      </c>
      <c r="Q641" s="113">
        <v>-1.161</v>
      </c>
      <c r="R641" s="110">
        <v>-0.589048622548086</v>
      </c>
      <c r="S641" s="58">
        <v>110.525543075305</v>
      </c>
      <c r="T641" s="58">
        <v>1460.76274696518</v>
      </c>
      <c r="U641" s="58">
        <v>123.675246986871</v>
      </c>
      <c r="V641" s="58">
        <v>-992.401512044988</v>
      </c>
      <c r="W641" s="58">
        <v>58.483930918387</v>
      </c>
      <c r="X641" s="10"/>
      <c r="Y641" s="109">
        <f t="shared" si="148"/>
        <v>-0.00241549011867281</v>
      </c>
      <c r="Z641" s="10"/>
      <c r="AA641" s="10"/>
      <c r="AB641" s="10"/>
      <c r="AC641" s="58">
        <f t="shared" si="156"/>
        <v>38.3289328621908</v>
      </c>
      <c r="AD641" s="10">
        <f t="shared" si="149"/>
        <v>6.5</v>
      </c>
      <c r="AE641" s="58">
        <f t="shared" si="142"/>
        <v>-121.642567137809</v>
      </c>
      <c r="AF641" s="58">
        <f t="shared" si="151"/>
        <v>-0.134420046624257</v>
      </c>
      <c r="AG641" s="58">
        <f t="shared" si="152"/>
        <v>0</v>
      </c>
      <c r="AH641" s="58">
        <f t="shared" si="153"/>
        <v>1</v>
      </c>
      <c r="AI641" s="64">
        <f t="shared" si="154"/>
        <v>122.735502112308</v>
      </c>
      <c r="AJ641" s="65"/>
      <c r="AL641" s="58">
        <f t="shared" si="143"/>
        <v>38.3289328621908</v>
      </c>
      <c r="AM641" s="58">
        <f t="shared" si="144"/>
        <v>-121.642567137809</v>
      </c>
      <c r="AN641" s="58">
        <f t="shared" si="155"/>
        <v>121.642567137809</v>
      </c>
      <c r="AO641" s="58">
        <f t="shared" si="150"/>
        <v>964.762475941649</v>
      </c>
      <c r="AP641" s="58">
        <f t="shared" si="145"/>
        <v>1465.00105597044</v>
      </c>
      <c r="AQ641" s="58">
        <f t="shared" si="146"/>
        <v>159.9715</v>
      </c>
      <c r="AR641" s="58">
        <f t="shared" si="147"/>
        <v>0</v>
      </c>
    </row>
    <row r="642" spans="1:44">
      <c r="A642" s="35" t="s">
        <v>919</v>
      </c>
      <c r="B642" s="93">
        <v>3.79</v>
      </c>
      <c r="C642" s="58">
        <v>27.9829481080364</v>
      </c>
      <c r="D642" s="58">
        <v>-134.195334720246</v>
      </c>
      <c r="E642" s="58">
        <v>-134.195334720246</v>
      </c>
      <c r="F642" s="58">
        <v>27.9829481080364</v>
      </c>
      <c r="G642" s="58">
        <v>-131.532260754944</v>
      </c>
      <c r="H642" s="58">
        <v>157.920056774351</v>
      </c>
      <c r="I642" s="58">
        <v>160.5565</v>
      </c>
      <c r="J642" s="108">
        <v>2956.58473317064</v>
      </c>
      <c r="K642" s="109">
        <v>0.844973696111473</v>
      </c>
      <c r="L642" s="109">
        <v>7.54877452739744</v>
      </c>
      <c r="M642" s="109">
        <v>7.50345031035093</v>
      </c>
      <c r="N642" s="110">
        <v>0.5173235204864</v>
      </c>
      <c r="O642" s="10">
        <v>0</v>
      </c>
      <c r="P642" s="10">
        <v>8.8</v>
      </c>
      <c r="Q642" s="113">
        <v>-1.224</v>
      </c>
      <c r="R642" s="110">
        <v>-0.624391539900971</v>
      </c>
      <c r="S642" s="58">
        <v>104.201942352091</v>
      </c>
      <c r="T642" s="58">
        <v>1530.8275955547</v>
      </c>
      <c r="U642" s="58">
        <v>123.319746912387</v>
      </c>
      <c r="V642" s="58">
        <v>-1066.59528622283</v>
      </c>
      <c r="W642" s="58">
        <v>46.0260379909672</v>
      </c>
      <c r="X642" s="10"/>
      <c r="Y642" s="109">
        <f t="shared" si="148"/>
        <v>0.00186340476247437</v>
      </c>
      <c r="Z642" s="10"/>
      <c r="AA642" s="10"/>
      <c r="AB642" s="10"/>
      <c r="AC642" s="58">
        <f t="shared" si="156"/>
        <v>27.7031186269561</v>
      </c>
      <c r="AD642" s="10">
        <f t="shared" si="149"/>
        <v>6.5</v>
      </c>
      <c r="AE642" s="58">
        <f t="shared" si="142"/>
        <v>-132.853381373044</v>
      </c>
      <c r="AF642" s="58">
        <f t="shared" si="151"/>
        <v>-2.63644322564929</v>
      </c>
      <c r="AG642" s="58">
        <f t="shared" si="152"/>
        <v>0</v>
      </c>
      <c r="AH642" s="58">
        <f t="shared" si="153"/>
        <v>1</v>
      </c>
      <c r="AI642" s="64">
        <f t="shared" si="154"/>
        <v>131.532260754944</v>
      </c>
      <c r="AJ642" s="65"/>
      <c r="AL642" s="58">
        <f t="shared" si="143"/>
        <v>27.7031186269561</v>
      </c>
      <c r="AM642" s="58">
        <f t="shared" si="144"/>
        <v>-132.853381373044</v>
      </c>
      <c r="AN642" s="58">
        <f t="shared" si="155"/>
        <v>132.853381373044</v>
      </c>
      <c r="AO642" s="58">
        <f t="shared" si="150"/>
        <v>935.336185529896</v>
      </c>
      <c r="AP642" s="58">
        <f t="shared" si="145"/>
        <v>1435.57476555868</v>
      </c>
      <c r="AQ642" s="58">
        <f t="shared" si="146"/>
        <v>160.5565</v>
      </c>
      <c r="AR642" s="58">
        <f t="shared" si="147"/>
        <v>0</v>
      </c>
    </row>
    <row r="643" spans="1:44">
      <c r="A643" s="35" t="s">
        <v>920</v>
      </c>
      <c r="B643" s="93">
        <v>3.53</v>
      </c>
      <c r="C643" s="58">
        <v>17.3231323839098</v>
      </c>
      <c r="D643" s="58">
        <v>-144.441514080737</v>
      </c>
      <c r="E643" s="58">
        <v>-144.441514080737</v>
      </c>
      <c r="F643" s="58">
        <v>17.3231323839098</v>
      </c>
      <c r="G643" s="58">
        <v>-144.14355720875</v>
      </c>
      <c r="H643" s="58">
        <v>159.852022696733</v>
      </c>
      <c r="I643" s="58">
        <v>160.147</v>
      </c>
      <c r="J643" s="108">
        <v>2917.77613115405</v>
      </c>
      <c r="K643" s="109">
        <v>0.78956818486064</v>
      </c>
      <c r="L643" s="109">
        <v>7.50366943728004</v>
      </c>
      <c r="M643" s="109">
        <v>7.4519103043687</v>
      </c>
      <c r="N643" s="110">
        <v>0.5173235204864</v>
      </c>
      <c r="O643" s="10">
        <v>0</v>
      </c>
      <c r="P643" s="10">
        <v>8.8</v>
      </c>
      <c r="Q643" s="113">
        <v>-1.305</v>
      </c>
      <c r="R643" s="110">
        <v>-0.671515429704818</v>
      </c>
      <c r="S643" s="58">
        <v>97.0535241432401</v>
      </c>
      <c r="T643" s="58">
        <v>1663.68703267645</v>
      </c>
      <c r="U643" s="58">
        <v>122.919750319436</v>
      </c>
      <c r="V643" s="58">
        <v>-1172.66392775904</v>
      </c>
      <c r="W643" s="58">
        <v>33.7784328005959</v>
      </c>
      <c r="X643" s="10"/>
      <c r="Y643" s="109">
        <f t="shared" si="148"/>
        <v>-0.000219126929109414</v>
      </c>
      <c r="Z643" s="10"/>
      <c r="AA643" s="10"/>
      <c r="AB643" s="10"/>
      <c r="AC643" s="58">
        <f t="shared" si="156"/>
        <v>17.1499010600706</v>
      </c>
      <c r="AD643" s="10">
        <f t="shared" si="149"/>
        <v>6.5</v>
      </c>
      <c r="AE643" s="58">
        <f t="shared" si="142"/>
        <v>-142.997098939929</v>
      </c>
      <c r="AF643" s="58">
        <f t="shared" si="151"/>
        <v>-0.294977303267103</v>
      </c>
      <c r="AG643" s="58">
        <f t="shared" si="152"/>
        <v>0</v>
      </c>
      <c r="AH643" s="58">
        <f t="shared" si="153"/>
        <v>1</v>
      </c>
      <c r="AI643" s="64">
        <f t="shared" si="154"/>
        <v>144.14355720875</v>
      </c>
      <c r="AJ643" s="65"/>
      <c r="AL643" s="58">
        <f t="shared" si="143"/>
        <v>17.1499010600707</v>
      </c>
      <c r="AM643" s="58">
        <f t="shared" si="144"/>
        <v>-142.997098939929</v>
      </c>
      <c r="AN643" s="58">
        <f t="shared" si="155"/>
        <v>142.997098939929</v>
      </c>
      <c r="AO643" s="58">
        <f t="shared" si="150"/>
        <v>904.178560354111</v>
      </c>
      <c r="AP643" s="58">
        <f t="shared" si="145"/>
        <v>1404.4171403829</v>
      </c>
      <c r="AQ643" s="58">
        <f t="shared" si="146"/>
        <v>160.147</v>
      </c>
      <c r="AR643" s="58">
        <f t="shared" si="147"/>
        <v>0</v>
      </c>
    </row>
    <row r="644" spans="1:44">
      <c r="A644" s="35" t="s">
        <v>921</v>
      </c>
      <c r="B644" s="93">
        <v>3.29</v>
      </c>
      <c r="C644" s="58">
        <v>8.78169784671552</v>
      </c>
      <c r="D644" s="58">
        <v>-150.86880720379</v>
      </c>
      <c r="E644" s="58">
        <v>-150.86880720379</v>
      </c>
      <c r="F644" s="58">
        <v>8.78169784671552</v>
      </c>
      <c r="G644" s="58">
        <v>-150.86880720379</v>
      </c>
      <c r="H644" s="58">
        <v>158.054</v>
      </c>
      <c r="I644" s="58">
        <v>158.054</v>
      </c>
      <c r="J644" s="108">
        <v>2877.27990444649</v>
      </c>
      <c r="K644" s="109">
        <v>0.738461814004082</v>
      </c>
      <c r="L644" s="109">
        <v>7.44768785612772</v>
      </c>
      <c r="M644" s="109">
        <v>7.39800238968333</v>
      </c>
      <c r="N644" s="110">
        <v>0.5173235204864</v>
      </c>
      <c r="O644" s="10">
        <v>0</v>
      </c>
      <c r="P644" s="10">
        <v>8.8</v>
      </c>
      <c r="Q644" s="113">
        <v>-1.359</v>
      </c>
      <c r="R644" s="110">
        <v>-0.702931356240716</v>
      </c>
      <c r="S644" s="58">
        <v>90.4549842581472</v>
      </c>
      <c r="T644" s="58">
        <v>1764.97189579827</v>
      </c>
      <c r="U644" s="58">
        <v>122.49107881108</v>
      </c>
      <c r="V644" s="58">
        <v>-1245.33636730375</v>
      </c>
      <c r="W644" s="58">
        <v>27.3679147175494</v>
      </c>
      <c r="X644" s="10"/>
      <c r="Y644" s="109">
        <f t="shared" si="148"/>
        <v>0.00422244824097895</v>
      </c>
      <c r="Z644" s="10"/>
      <c r="AA644" s="10"/>
      <c r="AB644" s="10"/>
      <c r="AC644" s="58">
        <f t="shared" si="156"/>
        <v>8.69388086824836</v>
      </c>
      <c r="AD644" s="10">
        <f t="shared" si="149"/>
        <v>6.5</v>
      </c>
      <c r="AE644" s="58">
        <f t="shared" si="142"/>
        <v>-149.360119131752</v>
      </c>
      <c r="AF644" s="58">
        <f t="shared" si="151"/>
        <v>0</v>
      </c>
      <c r="AG644" s="58">
        <f t="shared" si="152"/>
        <v>0</v>
      </c>
      <c r="AH644" s="58">
        <f t="shared" si="153"/>
        <v>1</v>
      </c>
      <c r="AI644" s="64">
        <f t="shared" si="154"/>
        <v>150.86880720379</v>
      </c>
      <c r="AJ644" s="65"/>
      <c r="AL644" s="58">
        <f t="shared" si="143"/>
        <v>8.69388086824836</v>
      </c>
      <c r="AM644" s="58">
        <f t="shared" si="144"/>
        <v>-149.360119131752</v>
      </c>
      <c r="AN644" s="58">
        <f t="shared" si="155"/>
        <v>149.360119131752</v>
      </c>
      <c r="AO644" s="58">
        <f t="shared" si="150"/>
        <v>871.998386231646</v>
      </c>
      <c r="AP644" s="58">
        <f t="shared" si="145"/>
        <v>1372.23696626043</v>
      </c>
      <c r="AQ644" s="58">
        <f t="shared" si="146"/>
        <v>158.054</v>
      </c>
      <c r="AR644" s="58">
        <f t="shared" si="147"/>
        <v>0</v>
      </c>
    </row>
    <row r="645" spans="1:44">
      <c r="A645" s="35" t="s">
        <v>922</v>
      </c>
      <c r="B645" s="93">
        <v>3.17</v>
      </c>
      <c r="C645" s="58">
        <v>4.95108887971079</v>
      </c>
      <c r="D645" s="58">
        <v>-153.845880817259</v>
      </c>
      <c r="E645" s="58">
        <v>-153.845880817259</v>
      </c>
      <c r="F645" s="58">
        <v>4.95108887971079</v>
      </c>
      <c r="G645" s="58">
        <v>-152.86419672344</v>
      </c>
      <c r="H645" s="58">
        <v>156.23713274712</v>
      </c>
      <c r="I645" s="58">
        <v>157.209</v>
      </c>
      <c r="J645" s="108">
        <v>2836.31011293461</v>
      </c>
      <c r="K645" s="109">
        <v>0.713242726495692</v>
      </c>
      <c r="L645" s="109">
        <v>7.3991732610545</v>
      </c>
      <c r="M645" s="109">
        <v>7.34333054755246</v>
      </c>
      <c r="N645" s="110">
        <v>0.5173235204864</v>
      </c>
      <c r="O645" s="10">
        <v>0</v>
      </c>
      <c r="P645" s="10">
        <v>8.8</v>
      </c>
      <c r="Q645" s="113">
        <v>-1.368</v>
      </c>
      <c r="R645" s="110">
        <v>-0.706858347057703</v>
      </c>
      <c r="S645" s="58">
        <v>87.1557143156008</v>
      </c>
      <c r="T645" s="58">
        <v>1810.72792349202</v>
      </c>
      <c r="U645" s="58">
        <v>122.196429178906</v>
      </c>
      <c r="V645" s="58">
        <v>-1250.97106151632</v>
      </c>
      <c r="W645" s="58">
        <v>21.7280531345563</v>
      </c>
      <c r="X645" s="10"/>
      <c r="Y645" s="109">
        <f t="shared" si="148"/>
        <v>-0.00117087137116734</v>
      </c>
      <c r="Z645" s="10"/>
      <c r="AA645" s="10"/>
      <c r="AB645" s="10"/>
      <c r="AC645" s="58">
        <f t="shared" si="156"/>
        <v>4.90157799091364</v>
      </c>
      <c r="AD645" s="10">
        <f t="shared" si="149"/>
        <v>6.5</v>
      </c>
      <c r="AE645" s="58">
        <f t="shared" ref="AE645:AE708" si="157">AC645-I645</f>
        <v>-152.307422009086</v>
      </c>
      <c r="AF645" s="58">
        <f t="shared" si="151"/>
        <v>-0.971867252880287</v>
      </c>
      <c r="AG645" s="58">
        <f t="shared" si="152"/>
        <v>0</v>
      </c>
      <c r="AH645" s="58">
        <f t="shared" si="153"/>
        <v>1</v>
      </c>
      <c r="AI645" s="64">
        <f t="shared" si="154"/>
        <v>152.86419672344</v>
      </c>
      <c r="AJ645" s="65"/>
      <c r="AL645" s="58">
        <f t="shared" ref="AL645:AL708" si="158">MIN(C645*0.99,$I$2)</f>
        <v>4.90157799091368</v>
      </c>
      <c r="AM645" s="58">
        <f t="shared" ref="AM645:AM708" si="159">AL645-I645</f>
        <v>-152.307422009086</v>
      </c>
      <c r="AN645" s="58">
        <f t="shared" si="155"/>
        <v>152.307422009086</v>
      </c>
      <c r="AO645" s="58">
        <f t="shared" si="150"/>
        <v>839.433316150657</v>
      </c>
      <c r="AP645" s="58">
        <f t="shared" ref="AP645:AP708" si="160">AO645+$AP$2*0.15</f>
        <v>1339.67189617945</v>
      </c>
      <c r="AQ645" s="58">
        <f t="shared" ref="AQ645:AQ708" si="161">IF(AM645&gt;=0,I645,AL645+AN645)</f>
        <v>157.209</v>
      </c>
      <c r="AR645" s="58">
        <f t="shared" ref="AR645:AR708" si="162">AQ645-I645</f>
        <v>0</v>
      </c>
    </row>
    <row r="646" spans="1:44">
      <c r="A646" s="35" t="s">
        <v>923</v>
      </c>
      <c r="B646" s="93">
        <v>3.14</v>
      </c>
      <c r="C646" s="58">
        <v>4.03749152300389</v>
      </c>
      <c r="D646" s="58">
        <v>-154.017558982047</v>
      </c>
      <c r="E646" s="58">
        <v>-154.017558982047</v>
      </c>
      <c r="F646" s="58">
        <v>4.03749152300389</v>
      </c>
      <c r="G646" s="58">
        <v>-154.017558982047</v>
      </c>
      <c r="H646" s="58">
        <v>156.4745</v>
      </c>
      <c r="I646" s="58">
        <v>156.4745</v>
      </c>
      <c r="J646" s="108">
        <v>2795.08276758645</v>
      </c>
      <c r="K646" s="109">
        <v>0.708894784426228</v>
      </c>
      <c r="L646" s="109">
        <v>7.34530351797605</v>
      </c>
      <c r="M646" s="109">
        <v>7.28817741987999</v>
      </c>
      <c r="N646" s="110">
        <v>0.5173235204864</v>
      </c>
      <c r="O646" s="10">
        <v>0</v>
      </c>
      <c r="P646" s="10">
        <v>8.8</v>
      </c>
      <c r="Q646" s="113">
        <v>-1.4085</v>
      </c>
      <c r="R646" s="110">
        <v>-0.730420291959627</v>
      </c>
      <c r="S646" s="58">
        <v>86.3308968299643</v>
      </c>
      <c r="T646" s="58">
        <v>1830.805149822</v>
      </c>
      <c r="U646" s="58">
        <v>121.78238396808</v>
      </c>
      <c r="V646" s="58">
        <v>-1306.85642956725</v>
      </c>
      <c r="W646" s="58">
        <v>19.0553605584094</v>
      </c>
      <c r="X646" s="10"/>
      <c r="Y646" s="109">
        <f t="shared" ref="Y646:Y709" si="163">M645-L646</f>
        <v>-0.00197297042359512</v>
      </c>
      <c r="Z646" s="10"/>
      <c r="AA646" s="10"/>
      <c r="AB646" s="10"/>
      <c r="AC646" s="58">
        <f t="shared" si="156"/>
        <v>3.99711660777388</v>
      </c>
      <c r="AD646" s="10">
        <f t="shared" ref="AD646:AD709" si="164">AD645</f>
        <v>6.5</v>
      </c>
      <c r="AE646" s="58">
        <f t="shared" si="157"/>
        <v>-152.477383392226</v>
      </c>
      <c r="AF646" s="58">
        <f t="shared" si="151"/>
        <v>0</v>
      </c>
      <c r="AG646" s="58">
        <f t="shared" si="152"/>
        <v>0</v>
      </c>
      <c r="AH646" s="58">
        <f t="shared" si="153"/>
        <v>1</v>
      </c>
      <c r="AI646" s="64">
        <f t="shared" si="154"/>
        <v>154.017558982047</v>
      </c>
      <c r="AJ646" s="65"/>
      <c r="AL646" s="58">
        <f t="shared" si="158"/>
        <v>3.99711660777385</v>
      </c>
      <c r="AM646" s="58">
        <f t="shared" si="159"/>
        <v>-152.477383392226</v>
      </c>
      <c r="AN646" s="58">
        <f t="shared" si="155"/>
        <v>152.477383392226</v>
      </c>
      <c r="AO646" s="58">
        <f t="shared" si="150"/>
        <v>806.999597089862</v>
      </c>
      <c r="AP646" s="58">
        <f t="shared" si="160"/>
        <v>1307.23817711865</v>
      </c>
      <c r="AQ646" s="58">
        <f t="shared" si="161"/>
        <v>156.4745</v>
      </c>
      <c r="AR646" s="58">
        <f t="shared" si="162"/>
        <v>-2.27373675443232e-13</v>
      </c>
    </row>
    <row r="647" spans="1:44">
      <c r="A647" s="35" t="s">
        <v>924</v>
      </c>
      <c r="B647" s="93">
        <v>3.13</v>
      </c>
      <c r="C647" s="58">
        <v>3.73680979405361</v>
      </c>
      <c r="D647" s="58">
        <v>-153.031372024128</v>
      </c>
      <c r="E647" s="58">
        <v>-153.031372024128</v>
      </c>
      <c r="F647" s="58">
        <v>3.73680979405361</v>
      </c>
      <c r="G647" s="58">
        <v>-153.031372024128</v>
      </c>
      <c r="H647" s="58">
        <v>155.2005</v>
      </c>
      <c r="I647" s="58">
        <v>155.2005</v>
      </c>
      <c r="J647" s="108">
        <v>2754.14636598748</v>
      </c>
      <c r="K647" s="109">
        <v>0.708409382206431</v>
      </c>
      <c r="L647" s="109">
        <v>7.28764505158274</v>
      </c>
      <c r="M647" s="109">
        <v>7.23327487375812</v>
      </c>
      <c r="N647" s="110">
        <v>0.5173235204864</v>
      </c>
      <c r="O647" s="10">
        <v>0</v>
      </c>
      <c r="P647" s="10">
        <v>8.8</v>
      </c>
      <c r="Q647" s="113">
        <v>-1.3995</v>
      </c>
      <c r="R647" s="110">
        <v>-0.722566310325652</v>
      </c>
      <c r="S647" s="58">
        <v>86.0559576680854</v>
      </c>
      <c r="T647" s="58">
        <v>1821.70050820689</v>
      </c>
      <c r="U647" s="58">
        <v>121.477721540126</v>
      </c>
      <c r="V647" s="58">
        <v>-1281.02416837504</v>
      </c>
      <c r="W647" s="58">
        <v>20.3245026551831</v>
      </c>
      <c r="X647" s="10"/>
      <c r="Y647" s="109">
        <f t="shared" si="163"/>
        <v>0.00053236829725023</v>
      </c>
      <c r="Z647" s="10"/>
      <c r="AA647" s="10"/>
      <c r="AB647" s="10"/>
      <c r="AC647" s="58">
        <f t="shared" si="156"/>
        <v>3.69944169611307</v>
      </c>
      <c r="AD647" s="10">
        <f t="shared" si="164"/>
        <v>6.5</v>
      </c>
      <c r="AE647" s="58">
        <f t="shared" si="157"/>
        <v>-151.501058303887</v>
      </c>
      <c r="AF647" s="58">
        <f t="shared" si="151"/>
        <v>0</v>
      </c>
      <c r="AG647" s="58">
        <f t="shared" si="152"/>
        <v>0</v>
      </c>
      <c r="AH647" s="58">
        <f t="shared" si="153"/>
        <v>1</v>
      </c>
      <c r="AI647" s="64">
        <f t="shared" si="154"/>
        <v>153.031372024128</v>
      </c>
      <c r="AJ647" s="65"/>
      <c r="AL647" s="58">
        <f t="shared" si="158"/>
        <v>3.69944169611307</v>
      </c>
      <c r="AM647" s="58">
        <f t="shared" si="159"/>
        <v>-151.501058303887</v>
      </c>
      <c r="AN647" s="58">
        <f t="shared" si="155"/>
        <v>151.501058303887</v>
      </c>
      <c r="AO647" s="58">
        <f t="shared" si="150"/>
        <v>774.908847566656</v>
      </c>
      <c r="AP647" s="58">
        <f t="shared" si="160"/>
        <v>1275.14742759544</v>
      </c>
      <c r="AQ647" s="58">
        <f t="shared" si="161"/>
        <v>155.2005</v>
      </c>
      <c r="AR647" s="58">
        <f t="shared" si="162"/>
        <v>0</v>
      </c>
    </row>
    <row r="648" spans="1:44">
      <c r="A648" s="35" t="s">
        <v>925</v>
      </c>
      <c r="B648" s="93">
        <v>3.18</v>
      </c>
      <c r="C648" s="58">
        <v>5.25949245101189</v>
      </c>
      <c r="D648" s="58">
        <v>-150.326871185352</v>
      </c>
      <c r="E648" s="58">
        <v>-150.326871185352</v>
      </c>
      <c r="F648" s="58">
        <v>5.25949245101189</v>
      </c>
      <c r="G648" s="58">
        <v>-150.326871185352</v>
      </c>
      <c r="H648" s="58">
        <v>154.0305</v>
      </c>
      <c r="I648" s="58">
        <v>154.0305</v>
      </c>
      <c r="J648" s="108">
        <v>2713.94088959252</v>
      </c>
      <c r="K648" s="109">
        <v>0.721546804450145</v>
      </c>
      <c r="L648" s="109">
        <v>7.22857724625083</v>
      </c>
      <c r="M648" s="109">
        <v>7.17921610430637</v>
      </c>
      <c r="N648" s="110">
        <v>0.5173235204864</v>
      </c>
      <c r="O648" s="10">
        <v>0</v>
      </c>
      <c r="P648" s="10">
        <v>8.8</v>
      </c>
      <c r="Q648" s="113">
        <v>-1.3905</v>
      </c>
      <c r="R648" s="110">
        <v>-0.714712328691678</v>
      </c>
      <c r="S648" s="58">
        <v>87.4306534774797</v>
      </c>
      <c r="T648" s="58">
        <v>1779.5402121344</v>
      </c>
      <c r="U648" s="58">
        <v>121.171146401385</v>
      </c>
      <c r="V648" s="58">
        <v>-1255.49586130886</v>
      </c>
      <c r="W648" s="58">
        <v>23.3032764669927</v>
      </c>
      <c r="X648" s="10"/>
      <c r="Y648" s="109">
        <f t="shared" si="163"/>
        <v>0.00469762750728719</v>
      </c>
      <c r="Z648" s="10"/>
      <c r="AA648" s="10"/>
      <c r="AB648" s="10"/>
      <c r="AC648" s="58">
        <f t="shared" si="156"/>
        <v>5.20689752650176</v>
      </c>
      <c r="AD648" s="10">
        <f t="shared" si="164"/>
        <v>6.5</v>
      </c>
      <c r="AE648" s="58">
        <f t="shared" si="157"/>
        <v>-148.823602473498</v>
      </c>
      <c r="AF648" s="58">
        <f t="shared" si="151"/>
        <v>0</v>
      </c>
      <c r="AG648" s="58">
        <f t="shared" si="152"/>
        <v>0</v>
      </c>
      <c r="AH648" s="58">
        <f t="shared" si="153"/>
        <v>1</v>
      </c>
      <c r="AI648" s="64">
        <f t="shared" si="154"/>
        <v>150.326871185352</v>
      </c>
      <c r="AJ648" s="65"/>
      <c r="AL648" s="58">
        <f t="shared" si="158"/>
        <v>5.20689752650177</v>
      </c>
      <c r="AM648" s="58">
        <f t="shared" si="159"/>
        <v>-148.823602473498</v>
      </c>
      <c r="AN648" s="58">
        <f t="shared" si="155"/>
        <v>148.823602473498</v>
      </c>
      <c r="AO648" s="58">
        <f t="shared" si="150"/>
        <v>743.474376944841</v>
      </c>
      <c r="AP648" s="58">
        <f t="shared" si="160"/>
        <v>1243.71295697363</v>
      </c>
      <c r="AQ648" s="58">
        <f t="shared" si="161"/>
        <v>154.0305</v>
      </c>
      <c r="AR648" s="58">
        <f t="shared" si="162"/>
        <v>0</v>
      </c>
    </row>
    <row r="649" spans="1:44">
      <c r="A649" s="35" t="s">
        <v>926</v>
      </c>
      <c r="B649" s="93">
        <v>3.31</v>
      </c>
      <c r="C649" s="58">
        <v>9.44803002258833</v>
      </c>
      <c r="D649" s="58">
        <v>-145.770656846099</v>
      </c>
      <c r="E649" s="58">
        <v>-145.770656846099</v>
      </c>
      <c r="F649" s="58">
        <v>9.44803002258833</v>
      </c>
      <c r="G649" s="58">
        <v>-145.770656846099</v>
      </c>
      <c r="H649" s="58">
        <v>153.6665</v>
      </c>
      <c r="I649" s="58">
        <v>153.6665</v>
      </c>
      <c r="J649" s="108">
        <v>2674.94013408179</v>
      </c>
      <c r="K649" s="109">
        <v>0.7522345906106</v>
      </c>
      <c r="L649" s="109">
        <v>7.18071510087794</v>
      </c>
      <c r="M649" s="109">
        <v>7.12664593648684</v>
      </c>
      <c r="N649" s="110">
        <v>0.5173235204864</v>
      </c>
      <c r="O649" s="10">
        <v>0</v>
      </c>
      <c r="P649" s="10">
        <v>8.8</v>
      </c>
      <c r="Q649" s="113">
        <v>-1.368</v>
      </c>
      <c r="R649" s="110">
        <v>-0.699004365423729</v>
      </c>
      <c r="S649" s="58">
        <v>91.004862581905</v>
      </c>
      <c r="T649" s="58">
        <v>1705.6087165561</v>
      </c>
      <c r="U649" s="58">
        <v>120.979364307131</v>
      </c>
      <c r="V649" s="58">
        <v>-1211.94874115659</v>
      </c>
      <c r="W649" s="58">
        <v>26.3531890745207</v>
      </c>
      <c r="X649" s="10"/>
      <c r="Y649" s="109">
        <f t="shared" si="163"/>
        <v>-0.00149899657156993</v>
      </c>
      <c r="Z649" s="10"/>
      <c r="AA649" s="10"/>
      <c r="AB649" s="10"/>
      <c r="AC649" s="58">
        <f t="shared" si="156"/>
        <v>9.35354972236246</v>
      </c>
      <c r="AD649" s="10">
        <f t="shared" si="164"/>
        <v>6.5</v>
      </c>
      <c r="AE649" s="58">
        <f t="shared" si="157"/>
        <v>-144.312950277638</v>
      </c>
      <c r="AF649" s="58">
        <f t="shared" si="151"/>
        <v>0</v>
      </c>
      <c r="AG649" s="58">
        <f t="shared" si="152"/>
        <v>0</v>
      </c>
      <c r="AH649" s="58">
        <f t="shared" si="153"/>
        <v>1</v>
      </c>
      <c r="AI649" s="64">
        <f t="shared" si="154"/>
        <v>145.770656846099</v>
      </c>
      <c r="AJ649" s="65"/>
      <c r="AL649" s="58">
        <f t="shared" si="158"/>
        <v>9.35354972236244</v>
      </c>
      <c r="AM649" s="58">
        <f t="shared" si="159"/>
        <v>-144.312950277638</v>
      </c>
      <c r="AN649" s="58">
        <f t="shared" si="155"/>
        <v>144.312950277637</v>
      </c>
      <c r="AO649" s="58">
        <f t="shared" si="150"/>
        <v>713.032384638332</v>
      </c>
      <c r="AP649" s="58">
        <f t="shared" si="160"/>
        <v>1213.27096466712</v>
      </c>
      <c r="AQ649" s="58">
        <f t="shared" si="161"/>
        <v>153.6665</v>
      </c>
      <c r="AR649" s="58">
        <f t="shared" si="162"/>
        <v>0</v>
      </c>
    </row>
    <row r="650" spans="1:44">
      <c r="A650" s="35" t="s">
        <v>927</v>
      </c>
      <c r="B650" s="93">
        <v>3.74</v>
      </c>
      <c r="C650" s="58">
        <v>25.8145554484777</v>
      </c>
      <c r="D650" s="58">
        <v>-128.498070814149</v>
      </c>
      <c r="E650" s="58">
        <v>-128.498070814149</v>
      </c>
      <c r="F650" s="58">
        <v>25.8145554484777</v>
      </c>
      <c r="G650" s="58">
        <v>-127.210938049972</v>
      </c>
      <c r="H650" s="58">
        <v>151.495238563465</v>
      </c>
      <c r="I650" s="58">
        <v>152.7695</v>
      </c>
      <c r="J650" s="108">
        <v>2640.73333223513</v>
      </c>
      <c r="K650" s="109">
        <v>0.849671968747175</v>
      </c>
      <c r="L650" s="109">
        <v>7.11565948207427</v>
      </c>
      <c r="M650" s="109">
        <v>7.08042975909086</v>
      </c>
      <c r="N650" s="110">
        <v>0.5173235204864</v>
      </c>
      <c r="O650" s="10">
        <v>0</v>
      </c>
      <c r="P650" s="10">
        <v>8.8</v>
      </c>
      <c r="Q650" s="113">
        <v>-1.26</v>
      </c>
      <c r="R650" s="110">
        <v>-0.632245521534946</v>
      </c>
      <c r="S650" s="58">
        <v>102.827246542696</v>
      </c>
      <c r="T650" s="58">
        <v>1488.18040590934</v>
      </c>
      <c r="U650" s="58">
        <v>121.019935133688</v>
      </c>
      <c r="V650" s="58">
        <v>-1051.15688509868</v>
      </c>
      <c r="W650" s="58">
        <v>41.21966522767</v>
      </c>
      <c r="X650" s="10"/>
      <c r="Y650" s="109">
        <f t="shared" si="163"/>
        <v>0.010986454412568</v>
      </c>
      <c r="Z650" s="10"/>
      <c r="AA650" s="10"/>
      <c r="AB650" s="10"/>
      <c r="AC650" s="58">
        <f t="shared" si="156"/>
        <v>25.5564098939929</v>
      </c>
      <c r="AD650" s="10">
        <f t="shared" si="164"/>
        <v>6.5</v>
      </c>
      <c r="AE650" s="58">
        <f t="shared" si="157"/>
        <v>-127.213090106007</v>
      </c>
      <c r="AF650" s="58">
        <f t="shared" si="151"/>
        <v>-1.27426143653491</v>
      </c>
      <c r="AG650" s="58">
        <f t="shared" si="152"/>
        <v>0</v>
      </c>
      <c r="AH650" s="58">
        <f t="shared" si="153"/>
        <v>1</v>
      </c>
      <c r="AI650" s="64">
        <f t="shared" si="154"/>
        <v>127.210938049972</v>
      </c>
      <c r="AJ650" s="65"/>
      <c r="AL650" s="58">
        <f t="shared" si="158"/>
        <v>25.5564098939929</v>
      </c>
      <c r="AM650" s="58">
        <f t="shared" si="159"/>
        <v>-127.213090106007</v>
      </c>
      <c r="AN650" s="58">
        <f t="shared" si="155"/>
        <v>127.213090106007</v>
      </c>
      <c r="AO650" s="58">
        <f t="shared" si="150"/>
        <v>685.90924306588</v>
      </c>
      <c r="AP650" s="58">
        <f t="shared" si="160"/>
        <v>1186.14782309467</v>
      </c>
      <c r="AQ650" s="58">
        <f t="shared" si="161"/>
        <v>152.7695</v>
      </c>
      <c r="AR650" s="58">
        <f t="shared" si="162"/>
        <v>0</v>
      </c>
    </row>
    <row r="651" spans="1:44">
      <c r="A651" s="35" t="s">
        <v>928</v>
      </c>
      <c r="B651" s="93">
        <v>4.41</v>
      </c>
      <c r="C651" s="58">
        <v>59.9290441007756</v>
      </c>
      <c r="D651" s="58">
        <v>-95.0729761012446</v>
      </c>
      <c r="E651" s="58">
        <v>-95.0729761012446</v>
      </c>
      <c r="F651" s="58">
        <v>59.9290441007756</v>
      </c>
      <c r="G651" s="58">
        <v>-94.890841574855</v>
      </c>
      <c r="H651" s="58">
        <v>153.271686818874</v>
      </c>
      <c r="I651" s="58">
        <v>153.452</v>
      </c>
      <c r="J651" s="108">
        <v>2614.84421997666</v>
      </c>
      <c r="K651" s="109">
        <v>0.995889387144217</v>
      </c>
      <c r="L651" s="109">
        <v>7.0788362487404</v>
      </c>
      <c r="M651" s="109">
        <v>7.04538356349777</v>
      </c>
      <c r="N651" s="110">
        <v>0.5173235204864</v>
      </c>
      <c r="O651" s="10">
        <v>0</v>
      </c>
      <c r="P651" s="10">
        <v>8.8</v>
      </c>
      <c r="Q651" s="113">
        <v>-1.0215</v>
      </c>
      <c r="R651" s="110">
        <v>-0.49872783375738</v>
      </c>
      <c r="S651" s="58">
        <v>121.24817038858</v>
      </c>
      <c r="T651" s="58">
        <v>1276.88430414627</v>
      </c>
      <c r="U651" s="58">
        <v>121.74863187996</v>
      </c>
      <c r="V651" s="58">
        <v>-779.399654103826</v>
      </c>
      <c r="W651" s="58">
        <v>75.2977911032838</v>
      </c>
      <c r="X651" s="10"/>
      <c r="Y651" s="109">
        <f t="shared" si="163"/>
        <v>0.0015935103504594</v>
      </c>
      <c r="Z651" s="10"/>
      <c r="AA651" s="10"/>
      <c r="AB651" s="10"/>
      <c r="AC651" s="58">
        <f t="shared" si="156"/>
        <v>59.3297536597678</v>
      </c>
      <c r="AD651" s="10">
        <f t="shared" si="164"/>
        <v>6.5</v>
      </c>
      <c r="AE651" s="58">
        <f t="shared" si="157"/>
        <v>-94.1222463402322</v>
      </c>
      <c r="AF651" s="58">
        <f t="shared" si="151"/>
        <v>-0.180313181125712</v>
      </c>
      <c r="AG651" s="58">
        <f t="shared" si="152"/>
        <v>0</v>
      </c>
      <c r="AH651" s="58">
        <f t="shared" si="153"/>
        <v>1</v>
      </c>
      <c r="AI651" s="64">
        <f t="shared" si="154"/>
        <v>94.890841574855</v>
      </c>
      <c r="AJ651" s="65"/>
      <c r="AL651" s="58">
        <f t="shared" si="158"/>
        <v>59.3297536597678</v>
      </c>
      <c r="AM651" s="58">
        <f t="shared" si="159"/>
        <v>-94.1222463402322</v>
      </c>
      <c r="AN651" s="58">
        <f t="shared" si="155"/>
        <v>94.1222463402321</v>
      </c>
      <c r="AO651" s="58">
        <f t="shared" si="150"/>
        <v>665.049651231989</v>
      </c>
      <c r="AP651" s="58">
        <f t="shared" si="160"/>
        <v>1165.28823126078</v>
      </c>
      <c r="AQ651" s="58">
        <f t="shared" si="161"/>
        <v>153.452</v>
      </c>
      <c r="AR651" s="58">
        <f t="shared" si="162"/>
        <v>0</v>
      </c>
    </row>
    <row r="652" spans="1:44">
      <c r="A652" s="35" t="s">
        <v>929</v>
      </c>
      <c r="B652" s="93">
        <v>4.85</v>
      </c>
      <c r="C652" s="58">
        <v>88.8074332420622</v>
      </c>
      <c r="D652" s="58">
        <v>-67.5733748387459</v>
      </c>
      <c r="E652" s="58">
        <v>-67.5733748387459</v>
      </c>
      <c r="F652" s="58">
        <v>88.8074332420622</v>
      </c>
      <c r="G652" s="58">
        <v>-66.1722914488191</v>
      </c>
      <c r="H652" s="58">
        <v>153.429927443972</v>
      </c>
      <c r="I652" s="58">
        <v>154.817</v>
      </c>
      <c r="J652" s="108">
        <v>2596.3417507183</v>
      </c>
      <c r="K652" s="109">
        <v>1.08703381015211</v>
      </c>
      <c r="L652" s="109">
        <v>7.04658550355544</v>
      </c>
      <c r="M652" s="109">
        <v>7.02030048930895</v>
      </c>
      <c r="N652" s="110">
        <v>0.5173235204864</v>
      </c>
      <c r="O652" s="10">
        <v>0</v>
      </c>
      <c r="P652" s="10">
        <v>8.8</v>
      </c>
      <c r="Q652" s="113">
        <v>-0.756</v>
      </c>
      <c r="R652" s="110">
        <v>-0.361283155162826</v>
      </c>
      <c r="S652" s="58">
        <v>133.34549351125</v>
      </c>
      <c r="T652" s="58">
        <v>1162.24193716607</v>
      </c>
      <c r="U652" s="58">
        <v>122.669131600048</v>
      </c>
      <c r="V652" s="58">
        <v>-539.437188359399</v>
      </c>
      <c r="W652" s="58">
        <v>95.183</v>
      </c>
      <c r="X652" s="10"/>
      <c r="Y652" s="109">
        <f t="shared" si="163"/>
        <v>-0.00120194005767349</v>
      </c>
      <c r="Z652" s="10"/>
      <c r="AA652" s="10"/>
      <c r="AB652" s="10"/>
      <c r="AC652" s="58">
        <f t="shared" si="156"/>
        <v>87.9193589096416</v>
      </c>
      <c r="AD652" s="10">
        <f t="shared" si="164"/>
        <v>6.5</v>
      </c>
      <c r="AE652" s="58">
        <f t="shared" si="157"/>
        <v>-66.8976410903584</v>
      </c>
      <c r="AF652" s="58">
        <f t="shared" si="151"/>
        <v>-1.38707255602756</v>
      </c>
      <c r="AG652" s="58">
        <f t="shared" si="152"/>
        <v>0</v>
      </c>
      <c r="AH652" s="58">
        <f t="shared" si="153"/>
        <v>1</v>
      </c>
      <c r="AI652" s="64">
        <f t="shared" si="154"/>
        <v>66.1722914488191</v>
      </c>
      <c r="AJ652" s="65"/>
      <c r="AL652" s="58">
        <f t="shared" si="158"/>
        <v>87.9193589096416</v>
      </c>
      <c r="AM652" s="58">
        <f t="shared" si="159"/>
        <v>-66.8976410903584</v>
      </c>
      <c r="AN652" s="58">
        <f t="shared" si="155"/>
        <v>66.8976410903582</v>
      </c>
      <c r="AO652" s="58">
        <f t="shared" si="150"/>
        <v>649.335950922059</v>
      </c>
      <c r="AP652" s="58">
        <f t="shared" si="160"/>
        <v>1149.57453095085</v>
      </c>
      <c r="AQ652" s="58">
        <f t="shared" si="161"/>
        <v>154.817</v>
      </c>
      <c r="AR652" s="58">
        <f t="shared" si="162"/>
        <v>-2.27373675443232e-13</v>
      </c>
    </row>
    <row r="653" spans="1:44">
      <c r="A653" s="35" t="s">
        <v>930</v>
      </c>
      <c r="B653" s="93">
        <v>5.4</v>
      </c>
      <c r="C653" s="58">
        <v>133.045752833739</v>
      </c>
      <c r="D653" s="58">
        <v>-24.6744491864633</v>
      </c>
      <c r="E653" s="58">
        <v>-24.6744491864633</v>
      </c>
      <c r="F653" s="58">
        <v>133.045752833739</v>
      </c>
      <c r="G653" s="58">
        <v>-24.6744491864634</v>
      </c>
      <c r="H653" s="58">
        <v>156.143</v>
      </c>
      <c r="I653" s="58">
        <v>156.143</v>
      </c>
      <c r="J653" s="108">
        <v>2588.49604393704</v>
      </c>
      <c r="K653" s="109">
        <v>1.19732424462828</v>
      </c>
      <c r="L653" s="109">
        <v>7.0204198616009</v>
      </c>
      <c r="M653" s="109">
        <v>7.00965519693817</v>
      </c>
      <c r="N653" s="110">
        <v>0.5173235204864</v>
      </c>
      <c r="O653" s="10">
        <v>0</v>
      </c>
      <c r="P653" s="10">
        <v>8.8</v>
      </c>
      <c r="Q653" s="113">
        <v>-0.4095</v>
      </c>
      <c r="R653" s="110">
        <v>-0.192422550032375</v>
      </c>
      <c r="S653" s="58">
        <v>148.467147414588</v>
      </c>
      <c r="T653" s="58">
        <v>1062.32391991593</v>
      </c>
      <c r="U653" s="58">
        <v>123.999115595192</v>
      </c>
      <c r="V653" s="58">
        <v>-277.597233713143</v>
      </c>
      <c r="W653" s="58">
        <v>93.857</v>
      </c>
      <c r="X653" s="10"/>
      <c r="Y653" s="109">
        <f t="shared" si="163"/>
        <v>-0.000119372291944586</v>
      </c>
      <c r="Z653" s="10"/>
      <c r="AA653" s="10"/>
      <c r="AB653" s="10"/>
      <c r="AC653" s="58">
        <f t="shared" si="156"/>
        <v>131.715295305401</v>
      </c>
      <c r="AD653" s="10">
        <f t="shared" si="164"/>
        <v>6.5</v>
      </c>
      <c r="AE653" s="58">
        <f t="shared" si="157"/>
        <v>-24.4277046945987</v>
      </c>
      <c r="AF653" s="58">
        <f t="shared" si="151"/>
        <v>0</v>
      </c>
      <c r="AG653" s="58">
        <f t="shared" si="152"/>
        <v>0</v>
      </c>
      <c r="AH653" s="58">
        <f t="shared" si="153"/>
        <v>1</v>
      </c>
      <c r="AI653" s="64">
        <f t="shared" si="154"/>
        <v>24.6744491864634</v>
      </c>
      <c r="AJ653" s="65"/>
      <c r="AL653" s="58">
        <f t="shared" si="158"/>
        <v>131.715295305401</v>
      </c>
      <c r="AM653" s="58">
        <f t="shared" si="159"/>
        <v>-24.4277046945987</v>
      </c>
      <c r="AN653" s="58">
        <f t="shared" si="155"/>
        <v>24.4277046945989</v>
      </c>
      <c r="AO653" s="58">
        <f t="shared" si="150"/>
        <v>641.56562214993</v>
      </c>
      <c r="AP653" s="58">
        <f t="shared" si="160"/>
        <v>1141.80420217872</v>
      </c>
      <c r="AQ653" s="58">
        <f t="shared" si="161"/>
        <v>156.143</v>
      </c>
      <c r="AR653" s="58">
        <f t="shared" si="162"/>
        <v>2.8421709430404e-13</v>
      </c>
    </row>
    <row r="654" spans="1:44">
      <c r="A654" s="35" t="s">
        <v>931</v>
      </c>
      <c r="B654" s="93">
        <v>5.8</v>
      </c>
      <c r="C654" s="58">
        <v>171.438769318628</v>
      </c>
      <c r="D654" s="58">
        <v>12.7205875004461</v>
      </c>
      <c r="E654" s="58">
        <v>12.7205875004461</v>
      </c>
      <c r="F654" s="58">
        <v>171.438769318628</v>
      </c>
      <c r="G654" s="58">
        <v>12.7205875004461</v>
      </c>
      <c r="H654" s="58">
        <v>157.131</v>
      </c>
      <c r="I654" s="58">
        <v>157.131</v>
      </c>
      <c r="J654" s="108">
        <v>2588.36206885403</v>
      </c>
      <c r="K654" s="109">
        <v>1.27411913355827</v>
      </c>
      <c r="L654" s="109">
        <v>7.03104052362946</v>
      </c>
      <c r="M654" s="109">
        <v>7.00947336788137</v>
      </c>
      <c r="N654" s="110">
        <v>0.5173235204864</v>
      </c>
      <c r="O654" s="10">
        <v>0</v>
      </c>
      <c r="P654" s="10">
        <v>8.8</v>
      </c>
      <c r="Q654" s="113">
        <v>0.126</v>
      </c>
      <c r="R654" s="110">
        <v>0.0589048622548086</v>
      </c>
      <c r="S654" s="58">
        <v>159.464713889743</v>
      </c>
      <c r="T654" s="58">
        <v>995.318512457388</v>
      </c>
      <c r="U654" s="58">
        <v>125.156831641325</v>
      </c>
      <c r="V654" s="58">
        <v>199.032464258807</v>
      </c>
      <c r="W654" s="58">
        <v>92.869</v>
      </c>
      <c r="X654" s="10"/>
      <c r="Y654" s="109">
        <f t="shared" si="163"/>
        <v>-0.0213853266912913</v>
      </c>
      <c r="Z654" s="10"/>
      <c r="AA654" s="10"/>
      <c r="AB654" s="10"/>
      <c r="AC654" s="58">
        <f t="shared" si="156"/>
        <v>157.131</v>
      </c>
      <c r="AD654" s="10">
        <f t="shared" si="164"/>
        <v>6.5</v>
      </c>
      <c r="AE654" s="58">
        <f t="shared" si="157"/>
        <v>0</v>
      </c>
      <c r="AF654" s="58">
        <f t="shared" si="151"/>
        <v>0</v>
      </c>
      <c r="AG654" s="58">
        <f t="shared" si="152"/>
        <v>0</v>
      </c>
      <c r="AH654" s="58">
        <f t="shared" si="153"/>
        <v>0</v>
      </c>
      <c r="AI654" s="64">
        <f t="shared" si="154"/>
        <v>-12.7205875004461</v>
      </c>
      <c r="AJ654" s="65"/>
      <c r="AL654" s="58">
        <f t="shared" si="158"/>
        <v>169.724381625442</v>
      </c>
      <c r="AM654" s="58">
        <f t="shared" si="159"/>
        <v>12.5933816254416</v>
      </c>
      <c r="AN654" s="58">
        <f t="shared" si="155"/>
        <v>0</v>
      </c>
      <c r="AO654" s="58">
        <f t="shared" si="150"/>
        <v>640.246801282997</v>
      </c>
      <c r="AP654" s="58">
        <f t="shared" si="160"/>
        <v>1140.48538131179</v>
      </c>
      <c r="AQ654" s="58">
        <f t="shared" si="161"/>
        <v>157.131</v>
      </c>
      <c r="AR654" s="58">
        <f t="shared" si="162"/>
        <v>0</v>
      </c>
    </row>
    <row r="655" spans="1:44">
      <c r="A655" s="35" t="s">
        <v>932</v>
      </c>
      <c r="B655" s="93">
        <v>6.27</v>
      </c>
      <c r="C655" s="58">
        <v>223.835409113854</v>
      </c>
      <c r="D655" s="58">
        <v>64.5263182047633</v>
      </c>
      <c r="E655" s="58">
        <v>64.5263182047633</v>
      </c>
      <c r="F655" s="58">
        <v>223.835409113854</v>
      </c>
      <c r="G655" s="58">
        <v>64.5263182047633</v>
      </c>
      <c r="H655" s="58">
        <v>157.716</v>
      </c>
      <c r="I655" s="58">
        <v>157.716</v>
      </c>
      <c r="J655" s="108">
        <v>2593.84049874388</v>
      </c>
      <c r="K655" s="109">
        <v>1.38810137450735</v>
      </c>
      <c r="L655" s="109">
        <v>7.01244250793547</v>
      </c>
      <c r="M655" s="109">
        <v>7.01690730983825</v>
      </c>
      <c r="N655" s="110">
        <v>0.5173235204864</v>
      </c>
      <c r="O655" s="10">
        <v>0</v>
      </c>
      <c r="P655" s="10">
        <v>8.8</v>
      </c>
      <c r="Q655" s="113">
        <v>0.36</v>
      </c>
      <c r="R655" s="110">
        <v>0.168860605130451</v>
      </c>
      <c r="S655" s="58">
        <v>172.38685449805</v>
      </c>
      <c r="T655" s="58">
        <v>924.137118070644</v>
      </c>
      <c r="U655" s="58">
        <v>124.188951660127</v>
      </c>
      <c r="V655" s="58">
        <v>574.579681722263</v>
      </c>
      <c r="W655" s="58">
        <v>92.284</v>
      </c>
      <c r="X655" s="10"/>
      <c r="Y655" s="109">
        <f t="shared" si="163"/>
        <v>-0.00296914005410276</v>
      </c>
      <c r="Z655" s="10"/>
      <c r="AA655" s="10"/>
      <c r="AB655" s="10"/>
      <c r="AC655" s="58">
        <f t="shared" si="156"/>
        <v>157.716</v>
      </c>
      <c r="AD655" s="10">
        <f t="shared" si="164"/>
        <v>6.5</v>
      </c>
      <c r="AE655" s="58">
        <f t="shared" si="157"/>
        <v>0</v>
      </c>
      <c r="AF655" s="58">
        <f t="shared" si="151"/>
        <v>0</v>
      </c>
      <c r="AG655" s="58">
        <f t="shared" si="152"/>
        <v>0</v>
      </c>
      <c r="AH655" s="58">
        <f t="shared" si="153"/>
        <v>0</v>
      </c>
      <c r="AI655" s="64">
        <f t="shared" si="154"/>
        <v>-64.5263182047633</v>
      </c>
      <c r="AJ655" s="65"/>
      <c r="AL655" s="58">
        <f t="shared" si="158"/>
        <v>221.597055022716</v>
      </c>
      <c r="AM655" s="58">
        <f t="shared" si="159"/>
        <v>63.8810550227157</v>
      </c>
      <c r="AN655" s="58">
        <f t="shared" si="155"/>
        <v>0</v>
      </c>
      <c r="AO655" s="58">
        <f t="shared" si="150"/>
        <v>646.627725529989</v>
      </c>
      <c r="AP655" s="58">
        <f t="shared" si="160"/>
        <v>1146.86630555878</v>
      </c>
      <c r="AQ655" s="58">
        <f t="shared" si="161"/>
        <v>157.716</v>
      </c>
      <c r="AR655" s="58">
        <f t="shared" si="162"/>
        <v>0</v>
      </c>
    </row>
    <row r="656" spans="1:44">
      <c r="A656" s="35" t="s">
        <v>933</v>
      </c>
      <c r="B656" s="93">
        <v>6.8</v>
      </c>
      <c r="C656" s="58">
        <v>293.11999347335</v>
      </c>
      <c r="D656" s="58">
        <v>134.139185392542</v>
      </c>
      <c r="E656" s="58">
        <v>134.139185392542</v>
      </c>
      <c r="F656" s="58">
        <v>293.11999347335</v>
      </c>
      <c r="G656" s="58">
        <v>134.139185392542</v>
      </c>
      <c r="H656" s="58">
        <v>157.391</v>
      </c>
      <c r="I656" s="58">
        <v>157.391</v>
      </c>
      <c r="J656" s="108">
        <v>2606.85551563172</v>
      </c>
      <c r="K656" s="109">
        <v>1.52008237014556</v>
      </c>
      <c r="L656" s="109">
        <v>7.02716103002702</v>
      </c>
      <c r="M656" s="109">
        <v>7.03455730809096</v>
      </c>
      <c r="N656" s="110">
        <v>0.5173235204864</v>
      </c>
      <c r="O656" s="10">
        <v>0</v>
      </c>
      <c r="P656" s="10">
        <v>8.8</v>
      </c>
      <c r="Q656" s="113">
        <v>0.6615</v>
      </c>
      <c r="R656" s="110">
        <v>0.314159265358979</v>
      </c>
      <c r="S656" s="58">
        <v>186.95863007763</v>
      </c>
      <c r="T656" s="58">
        <v>850.352872262679</v>
      </c>
      <c r="U656" s="58">
        <v>122.992433666425</v>
      </c>
      <c r="V656" s="58">
        <v>1096.27701963014</v>
      </c>
      <c r="W656" s="58">
        <v>92.609</v>
      </c>
      <c r="X656" s="10"/>
      <c r="Y656" s="109">
        <f t="shared" si="163"/>
        <v>-0.0102537201887722</v>
      </c>
      <c r="Z656" s="10"/>
      <c r="AA656" s="10"/>
      <c r="AB656" s="10"/>
      <c r="AC656" s="58">
        <f t="shared" si="156"/>
        <v>157.391</v>
      </c>
      <c r="AD656" s="10">
        <f t="shared" si="164"/>
        <v>6.5</v>
      </c>
      <c r="AE656" s="58">
        <f t="shared" si="157"/>
        <v>0</v>
      </c>
      <c r="AF656" s="58">
        <f t="shared" si="151"/>
        <v>0</v>
      </c>
      <c r="AG656" s="58">
        <f t="shared" si="152"/>
        <v>0</v>
      </c>
      <c r="AH656" s="58">
        <f t="shared" si="153"/>
        <v>0</v>
      </c>
      <c r="AI656" s="64">
        <f t="shared" si="154"/>
        <v>-134.139185392542</v>
      </c>
      <c r="AJ656" s="65"/>
      <c r="AL656" s="58">
        <f t="shared" si="158"/>
        <v>250</v>
      </c>
      <c r="AM656" s="58">
        <f t="shared" si="159"/>
        <v>92.609</v>
      </c>
      <c r="AN656" s="58">
        <f t="shared" si="155"/>
        <v>0</v>
      </c>
      <c r="AO656" s="58">
        <f t="shared" si="150"/>
        <v>657.285936902339</v>
      </c>
      <c r="AP656" s="58">
        <f t="shared" si="160"/>
        <v>1157.52451693113</v>
      </c>
      <c r="AQ656" s="58">
        <f t="shared" si="161"/>
        <v>157.391</v>
      </c>
      <c r="AR656" s="58">
        <f t="shared" si="162"/>
        <v>0</v>
      </c>
    </row>
    <row r="657" spans="1:44">
      <c r="A657" s="35" t="s">
        <v>934</v>
      </c>
      <c r="B657" s="93">
        <v>7.27</v>
      </c>
      <c r="C657" s="58">
        <v>364.310018917086</v>
      </c>
      <c r="D657" s="58">
        <v>205.670624977692</v>
      </c>
      <c r="E657" s="58">
        <v>205.670624977692</v>
      </c>
      <c r="F657" s="58">
        <v>361.918823321742</v>
      </c>
      <c r="G657" s="58">
        <v>203.279429382348</v>
      </c>
      <c r="H657" s="58">
        <v>157.053</v>
      </c>
      <c r="I657" s="58">
        <v>157.053</v>
      </c>
      <c r="J657" s="108">
        <v>2627.34928093826</v>
      </c>
      <c r="K657" s="109">
        <v>1.6408927211908</v>
      </c>
      <c r="L657" s="109">
        <v>7.02258781687001</v>
      </c>
      <c r="M657" s="109">
        <v>7.06231906336763</v>
      </c>
      <c r="N657" s="110">
        <v>0.514295357862504</v>
      </c>
      <c r="O657" s="10">
        <v>0.1</v>
      </c>
      <c r="P657" s="10">
        <v>8.8</v>
      </c>
      <c r="Q657" s="113">
        <v>0.9495</v>
      </c>
      <c r="R657" s="110">
        <v>0.459457925587507</v>
      </c>
      <c r="S657" s="58">
        <v>199.880770685936</v>
      </c>
      <c r="T657" s="58">
        <v>793.670113413045</v>
      </c>
      <c r="U657" s="58">
        <v>121.812211185191</v>
      </c>
      <c r="V657" s="58">
        <v>1668.79352574351</v>
      </c>
      <c r="W657" s="58">
        <v>92.947</v>
      </c>
      <c r="X657" s="10"/>
      <c r="Y657" s="109">
        <f t="shared" si="163"/>
        <v>0.0119694912209489</v>
      </c>
      <c r="Z657" s="10"/>
      <c r="AA657" s="10"/>
      <c r="AB657" s="10"/>
      <c r="AC657" s="58">
        <f t="shared" si="156"/>
        <v>157.053</v>
      </c>
      <c r="AD657" s="10">
        <f t="shared" si="164"/>
        <v>6.5</v>
      </c>
      <c r="AE657" s="58">
        <f t="shared" si="157"/>
        <v>0</v>
      </c>
      <c r="AF657" s="58">
        <f t="shared" si="151"/>
        <v>0</v>
      </c>
      <c r="AG657" s="58">
        <f t="shared" si="152"/>
        <v>0</v>
      </c>
      <c r="AH657" s="58">
        <f t="shared" si="153"/>
        <v>0</v>
      </c>
      <c r="AI657" s="64">
        <f t="shared" si="154"/>
        <v>-203.279429382348</v>
      </c>
      <c r="AJ657" s="65"/>
      <c r="AL657" s="58">
        <f t="shared" si="158"/>
        <v>250</v>
      </c>
      <c r="AM657" s="58">
        <f t="shared" si="159"/>
        <v>92.947</v>
      </c>
      <c r="AN657" s="58">
        <f t="shared" si="155"/>
        <v>0</v>
      </c>
      <c r="AO657" s="58">
        <f t="shared" si="150"/>
        <v>667.941557217827</v>
      </c>
      <c r="AP657" s="58">
        <f t="shared" si="160"/>
        <v>1168.18013724662</v>
      </c>
      <c r="AQ657" s="58">
        <f t="shared" si="161"/>
        <v>157.053</v>
      </c>
      <c r="AR657" s="58">
        <f t="shared" si="162"/>
        <v>0</v>
      </c>
    </row>
    <row r="658" spans="1:44">
      <c r="A658" s="35" t="s">
        <v>935</v>
      </c>
      <c r="B658" s="93">
        <v>7.2</v>
      </c>
      <c r="C658" s="58">
        <v>353.099903629939</v>
      </c>
      <c r="D658" s="58">
        <v>194.972630902666</v>
      </c>
      <c r="E658" s="58">
        <v>194.972630902666</v>
      </c>
      <c r="F658" s="58">
        <v>353.099903629939</v>
      </c>
      <c r="G658" s="58">
        <v>194.972630902666</v>
      </c>
      <c r="H658" s="58">
        <v>156.546</v>
      </c>
      <c r="I658" s="58">
        <v>156.546</v>
      </c>
      <c r="J658" s="108">
        <v>2646.92505104331</v>
      </c>
      <c r="K658" s="109">
        <v>1.62195352439868</v>
      </c>
      <c r="L658" s="109">
        <v>7.0522215322455</v>
      </c>
      <c r="M658" s="109">
        <v>7.08880281444177</v>
      </c>
      <c r="N658" s="110">
        <v>0.5173235204864</v>
      </c>
      <c r="O658" s="10">
        <v>0</v>
      </c>
      <c r="P658" s="10">
        <v>8.8</v>
      </c>
      <c r="Q658" s="113">
        <v>0.918</v>
      </c>
      <c r="R658" s="110">
        <v>0.443749962319558</v>
      </c>
      <c r="S658" s="58">
        <v>197.956196552784</v>
      </c>
      <c r="T658" s="58">
        <v>798.799307528162</v>
      </c>
      <c r="U658" s="58">
        <v>122.048007896018</v>
      </c>
      <c r="V658" s="58">
        <v>1606.89408159111</v>
      </c>
      <c r="W658" s="58">
        <v>93.454</v>
      </c>
      <c r="X658" s="10"/>
      <c r="Y658" s="109">
        <f t="shared" si="163"/>
        <v>0.0100975311221312</v>
      </c>
      <c r="Z658" s="10"/>
      <c r="AA658" s="10"/>
      <c r="AB658" s="10"/>
      <c r="AC658" s="58">
        <f t="shared" si="156"/>
        <v>156.546</v>
      </c>
      <c r="AD658" s="10">
        <f t="shared" si="164"/>
        <v>6.5</v>
      </c>
      <c r="AE658" s="58">
        <f t="shared" si="157"/>
        <v>0</v>
      </c>
      <c r="AF658" s="58">
        <f t="shared" si="151"/>
        <v>0</v>
      </c>
      <c r="AG658" s="58">
        <f t="shared" si="152"/>
        <v>0</v>
      </c>
      <c r="AH658" s="58">
        <f t="shared" si="153"/>
        <v>0</v>
      </c>
      <c r="AI658" s="64">
        <f t="shared" si="154"/>
        <v>-194.972630902666</v>
      </c>
      <c r="AJ658" s="65"/>
      <c r="AL658" s="58">
        <f t="shared" si="158"/>
        <v>250</v>
      </c>
      <c r="AM658" s="58">
        <f t="shared" si="159"/>
        <v>93.454</v>
      </c>
      <c r="AN658" s="58">
        <f t="shared" si="155"/>
        <v>0</v>
      </c>
      <c r="AO658" s="58">
        <f t="shared" si="150"/>
        <v>678.619949431738</v>
      </c>
      <c r="AP658" s="58">
        <f t="shared" si="160"/>
        <v>1178.85852946053</v>
      </c>
      <c r="AQ658" s="58">
        <f t="shared" si="161"/>
        <v>156.546</v>
      </c>
      <c r="AR658" s="58">
        <f t="shared" si="162"/>
        <v>0</v>
      </c>
    </row>
    <row r="659" spans="1:44">
      <c r="A659" s="35" t="s">
        <v>936</v>
      </c>
      <c r="B659" s="93">
        <v>6.7</v>
      </c>
      <c r="C659" s="58">
        <v>279.180497555056</v>
      </c>
      <c r="D659" s="58">
        <v>121.427467252026</v>
      </c>
      <c r="E659" s="58">
        <v>121.427467252026</v>
      </c>
      <c r="F659" s="58">
        <v>273.980235504285</v>
      </c>
      <c r="G659" s="58">
        <v>116.227205201255</v>
      </c>
      <c r="H659" s="58">
        <v>156.1755</v>
      </c>
      <c r="I659" s="58">
        <v>156.1755</v>
      </c>
      <c r="J659" s="108">
        <v>2657.95270412749</v>
      </c>
      <c r="K659" s="109">
        <v>1.49176038227165</v>
      </c>
      <c r="L659" s="109">
        <v>7.08372021113645</v>
      </c>
      <c r="M659" s="109">
        <v>7.1037072286168</v>
      </c>
      <c r="N659" s="110">
        <v>0.508285805877957</v>
      </c>
      <c r="O659" s="10">
        <v>0.3</v>
      </c>
      <c r="P659" s="10">
        <v>8.8</v>
      </c>
      <c r="Q659" s="113">
        <v>0.5715</v>
      </c>
      <c r="R659" s="110">
        <v>0.27096236637212</v>
      </c>
      <c r="S659" s="58">
        <v>184.209238458841</v>
      </c>
      <c r="T659" s="58">
        <v>856.379580214584</v>
      </c>
      <c r="U659" s="58">
        <v>123.484468851712</v>
      </c>
      <c r="V659" s="58">
        <v>941.22934067788</v>
      </c>
      <c r="W659" s="58">
        <v>93.8245</v>
      </c>
      <c r="X659" s="10"/>
      <c r="Y659" s="109">
        <f t="shared" si="163"/>
        <v>0.00508260330532284</v>
      </c>
      <c r="Z659" s="10"/>
      <c r="AA659" s="10"/>
      <c r="AB659" s="10"/>
      <c r="AC659" s="58">
        <f t="shared" si="156"/>
        <v>156.1755</v>
      </c>
      <c r="AD659" s="10">
        <f t="shared" si="164"/>
        <v>6.5</v>
      </c>
      <c r="AE659" s="58">
        <f t="shared" si="157"/>
        <v>0</v>
      </c>
      <c r="AF659" s="58">
        <f t="shared" si="151"/>
        <v>0</v>
      </c>
      <c r="AG659" s="58">
        <f t="shared" si="152"/>
        <v>0</v>
      </c>
      <c r="AH659" s="58">
        <f t="shared" si="153"/>
        <v>0</v>
      </c>
      <c r="AI659" s="64">
        <f t="shared" si="154"/>
        <v>-116.227205201255</v>
      </c>
      <c r="AJ659" s="65"/>
      <c r="AL659" s="58">
        <f t="shared" si="158"/>
        <v>250</v>
      </c>
      <c r="AM659" s="58">
        <f t="shared" si="159"/>
        <v>93.8245</v>
      </c>
      <c r="AN659" s="58">
        <f t="shared" si="155"/>
        <v>0</v>
      </c>
      <c r="AO659" s="58">
        <f t="shared" si="150"/>
        <v>689.30052468458</v>
      </c>
      <c r="AP659" s="58">
        <f t="shared" si="160"/>
        <v>1189.53910471337</v>
      </c>
      <c r="AQ659" s="58">
        <f t="shared" si="161"/>
        <v>156.1755</v>
      </c>
      <c r="AR659" s="58">
        <f t="shared" si="162"/>
        <v>0</v>
      </c>
    </row>
    <row r="660" spans="1:44">
      <c r="A660" s="35" t="s">
        <v>937</v>
      </c>
      <c r="B660" s="93">
        <v>6.21</v>
      </c>
      <c r="C660" s="58">
        <v>216.687889495663</v>
      </c>
      <c r="D660" s="58">
        <v>59.2106167683906</v>
      </c>
      <c r="E660" s="58">
        <v>59.2106167683906</v>
      </c>
      <c r="F660" s="58">
        <v>216.687889495663</v>
      </c>
      <c r="G660" s="58">
        <v>59.2106167683906</v>
      </c>
      <c r="H660" s="58">
        <v>155.9025</v>
      </c>
      <c r="I660" s="58">
        <v>155.9025</v>
      </c>
      <c r="J660" s="108">
        <v>2662.79374445759</v>
      </c>
      <c r="K660" s="109">
        <v>1.37264164083729</v>
      </c>
      <c r="L660" s="109">
        <v>7.10295167065279</v>
      </c>
      <c r="M660" s="109">
        <v>7.11024679570218</v>
      </c>
      <c r="N660" s="110">
        <v>0.5173235204864</v>
      </c>
      <c r="O660" s="10">
        <v>0</v>
      </c>
      <c r="P660" s="10">
        <v>8.8</v>
      </c>
      <c r="Q660" s="113">
        <v>0.342</v>
      </c>
      <c r="R660" s="110">
        <v>0.161006623496477</v>
      </c>
      <c r="S660" s="58">
        <v>170.737219526776</v>
      </c>
      <c r="T660" s="58">
        <v>922.337104725873</v>
      </c>
      <c r="U660" s="58">
        <v>124.385866235727</v>
      </c>
      <c r="V660" s="58">
        <v>551.07346550105</v>
      </c>
      <c r="W660" s="58">
        <v>94.0975</v>
      </c>
      <c r="X660" s="10"/>
      <c r="Y660" s="109">
        <f t="shared" si="163"/>
        <v>0.000755557964013498</v>
      </c>
      <c r="Z660" s="10"/>
      <c r="AA660" s="10"/>
      <c r="AB660" s="10"/>
      <c r="AC660" s="58">
        <f t="shared" si="156"/>
        <v>155.9025</v>
      </c>
      <c r="AD660" s="10">
        <f t="shared" si="164"/>
        <v>6.5</v>
      </c>
      <c r="AE660" s="58">
        <f t="shared" si="157"/>
        <v>0</v>
      </c>
      <c r="AF660" s="58">
        <f t="shared" si="151"/>
        <v>0</v>
      </c>
      <c r="AG660" s="58">
        <f t="shared" si="152"/>
        <v>0</v>
      </c>
      <c r="AH660" s="58">
        <f t="shared" si="153"/>
        <v>0</v>
      </c>
      <c r="AI660" s="64">
        <f t="shared" si="154"/>
        <v>-59.2106167683906</v>
      </c>
      <c r="AJ660" s="65"/>
      <c r="AL660" s="58">
        <f t="shared" si="158"/>
        <v>214.521010600707</v>
      </c>
      <c r="AM660" s="58">
        <f t="shared" si="159"/>
        <v>58.6185106007067</v>
      </c>
      <c r="AN660" s="58">
        <f t="shared" si="155"/>
        <v>0</v>
      </c>
      <c r="AO660" s="58">
        <f t="shared" si="150"/>
        <v>694.646798651263</v>
      </c>
      <c r="AP660" s="58">
        <f t="shared" si="160"/>
        <v>1194.88537868005</v>
      </c>
      <c r="AQ660" s="58">
        <f t="shared" si="161"/>
        <v>155.9025</v>
      </c>
      <c r="AR660" s="58">
        <f t="shared" si="162"/>
        <v>0</v>
      </c>
    </row>
    <row r="661" spans="1:44">
      <c r="A661" s="35" t="s">
        <v>938</v>
      </c>
      <c r="B661" s="93">
        <v>5.8</v>
      </c>
      <c r="C661" s="58">
        <v>171.438769318628</v>
      </c>
      <c r="D661" s="58">
        <v>14.4210925509511</v>
      </c>
      <c r="E661" s="58">
        <v>14.4210925509511</v>
      </c>
      <c r="F661" s="58">
        <v>171.438769318628</v>
      </c>
      <c r="G661" s="58">
        <v>14.4210925509511</v>
      </c>
      <c r="H661" s="58">
        <v>155.4475</v>
      </c>
      <c r="I661" s="58">
        <v>155.4475</v>
      </c>
      <c r="J661" s="108">
        <v>2662.77826942652</v>
      </c>
      <c r="K661" s="109">
        <v>1.27777828570747</v>
      </c>
      <c r="L661" s="109">
        <v>7.11259602083202</v>
      </c>
      <c r="M661" s="109">
        <v>7.11022589434049</v>
      </c>
      <c r="N661" s="110">
        <v>0.5173235204864</v>
      </c>
      <c r="O661" s="10">
        <v>0</v>
      </c>
      <c r="P661" s="10">
        <v>8.8</v>
      </c>
      <c r="Q661" s="113">
        <v>0.234</v>
      </c>
      <c r="R661" s="110">
        <v>0.109955742875643</v>
      </c>
      <c r="S661" s="58">
        <v>159.464713889743</v>
      </c>
      <c r="T661" s="58">
        <v>984.654679631771</v>
      </c>
      <c r="U661" s="58">
        <v>124.798422131154</v>
      </c>
      <c r="V661" s="58">
        <v>374.863136427888</v>
      </c>
      <c r="W661" s="58">
        <v>94.5525</v>
      </c>
      <c r="X661" s="10"/>
      <c r="Y661" s="109">
        <f t="shared" si="163"/>
        <v>-0.00234922512984426</v>
      </c>
      <c r="Z661" s="10"/>
      <c r="AA661" s="10"/>
      <c r="AB661" s="10"/>
      <c r="AC661" s="58">
        <f t="shared" si="156"/>
        <v>155.4475</v>
      </c>
      <c r="AD661" s="10">
        <f t="shared" si="164"/>
        <v>6.5</v>
      </c>
      <c r="AE661" s="58">
        <f t="shared" si="157"/>
        <v>0</v>
      </c>
      <c r="AF661" s="58">
        <f t="shared" si="151"/>
        <v>0</v>
      </c>
      <c r="AG661" s="58">
        <f t="shared" si="152"/>
        <v>0</v>
      </c>
      <c r="AH661" s="58">
        <f t="shared" si="153"/>
        <v>0</v>
      </c>
      <c r="AI661" s="64">
        <f t="shared" si="154"/>
        <v>-14.4210925509511</v>
      </c>
      <c r="AJ661" s="65"/>
      <c r="AL661" s="58">
        <f t="shared" si="158"/>
        <v>169.724381625442</v>
      </c>
      <c r="AM661" s="58">
        <f t="shared" si="159"/>
        <v>14.2768816254417</v>
      </c>
      <c r="AN661" s="58">
        <f t="shared" si="155"/>
        <v>0</v>
      </c>
      <c r="AO661" s="58">
        <f t="shared" si="150"/>
        <v>693.315096901823</v>
      </c>
      <c r="AP661" s="58">
        <f t="shared" si="160"/>
        <v>1193.55367693061</v>
      </c>
      <c r="AQ661" s="58">
        <f t="shared" si="161"/>
        <v>155.4475</v>
      </c>
      <c r="AR661" s="58">
        <f t="shared" si="162"/>
        <v>0</v>
      </c>
    </row>
    <row r="662" spans="1:44">
      <c r="A662" s="35" t="s">
        <v>939</v>
      </c>
      <c r="B662" s="93">
        <v>5.79</v>
      </c>
      <c r="C662" s="58">
        <v>170.411371667202</v>
      </c>
      <c r="D662" s="58">
        <v>15.4421797480101</v>
      </c>
      <c r="E662" s="58">
        <v>15.4421797480101</v>
      </c>
      <c r="F662" s="58">
        <v>170.411371667202</v>
      </c>
      <c r="G662" s="58">
        <v>15.4421797480101</v>
      </c>
      <c r="H662" s="58">
        <v>153.4195</v>
      </c>
      <c r="I662" s="58">
        <v>153.4195</v>
      </c>
      <c r="J662" s="108">
        <v>2662.87342598237</v>
      </c>
      <c r="K662" s="109">
        <v>1.27557521969763</v>
      </c>
      <c r="L662" s="109">
        <v>7.11259602083202</v>
      </c>
      <c r="M662" s="109">
        <v>7.11035441728163</v>
      </c>
      <c r="N662" s="110">
        <v>0.5173235204864</v>
      </c>
      <c r="O662" s="10">
        <v>0</v>
      </c>
      <c r="P662" s="10">
        <v>8.8</v>
      </c>
      <c r="Q662" s="113">
        <v>0.234</v>
      </c>
      <c r="R662" s="110">
        <v>0.109955742875643</v>
      </c>
      <c r="S662" s="58">
        <v>159.189774727864</v>
      </c>
      <c r="T662" s="58">
        <v>973.487098553364</v>
      </c>
      <c r="U662" s="58">
        <v>124.798422131154</v>
      </c>
      <c r="V662" s="58">
        <v>374.863136427888</v>
      </c>
      <c r="W662" s="58">
        <v>96.5805</v>
      </c>
      <c r="X662" s="10"/>
      <c r="Y662" s="109">
        <f t="shared" si="163"/>
        <v>-0.00237012649152923</v>
      </c>
      <c r="Z662" s="10"/>
      <c r="AA662" s="10"/>
      <c r="AB662" s="10"/>
      <c r="AC662" s="58">
        <f t="shared" si="156"/>
        <v>153.4195</v>
      </c>
      <c r="AD662" s="10">
        <f t="shared" si="164"/>
        <v>6.5</v>
      </c>
      <c r="AE662" s="58">
        <f t="shared" si="157"/>
        <v>0</v>
      </c>
      <c r="AF662" s="58">
        <f t="shared" si="151"/>
        <v>0</v>
      </c>
      <c r="AG662" s="58">
        <f t="shared" si="152"/>
        <v>0</v>
      </c>
      <c r="AH662" s="58">
        <f t="shared" si="153"/>
        <v>0</v>
      </c>
      <c r="AI662" s="64">
        <f t="shared" si="154"/>
        <v>-15.4421797480101</v>
      </c>
      <c r="AJ662" s="65"/>
      <c r="AL662" s="58">
        <f t="shared" si="158"/>
        <v>168.70725795053</v>
      </c>
      <c r="AM662" s="58">
        <f t="shared" si="159"/>
        <v>15.28775795053</v>
      </c>
      <c r="AN662" s="58">
        <f t="shared" si="155"/>
        <v>0</v>
      </c>
      <c r="AO662" s="58">
        <f t="shared" si="150"/>
        <v>692.141685109893</v>
      </c>
      <c r="AP662" s="58">
        <f t="shared" si="160"/>
        <v>1192.38026513868</v>
      </c>
      <c r="AQ662" s="58">
        <f t="shared" si="161"/>
        <v>153.4195</v>
      </c>
      <c r="AR662" s="58">
        <f t="shared" si="162"/>
        <v>0</v>
      </c>
    </row>
    <row r="663" spans="1:44">
      <c r="A663" s="35" t="s">
        <v>940</v>
      </c>
      <c r="B663" s="93">
        <v>5.84</v>
      </c>
      <c r="C663" s="58">
        <v>175.583909769069</v>
      </c>
      <c r="D663" s="58">
        <v>23.8712835064425</v>
      </c>
      <c r="E663" s="58">
        <v>23.8712835064425</v>
      </c>
      <c r="F663" s="58">
        <v>175.583909769069</v>
      </c>
      <c r="G663" s="58">
        <v>23.8712835064425</v>
      </c>
      <c r="H663" s="58">
        <v>150.1955</v>
      </c>
      <c r="I663" s="58">
        <v>150.1955</v>
      </c>
      <c r="J663" s="108">
        <v>2663.88165054331</v>
      </c>
      <c r="K663" s="109">
        <v>1.28659054974683</v>
      </c>
      <c r="L663" s="109">
        <v>7.11259602083202</v>
      </c>
      <c r="M663" s="109">
        <v>7.11171612483851</v>
      </c>
      <c r="N663" s="110">
        <v>0.5173235204864</v>
      </c>
      <c r="O663" s="10">
        <v>0</v>
      </c>
      <c r="P663" s="10">
        <v>8.8</v>
      </c>
      <c r="Q663" s="113">
        <v>0.234</v>
      </c>
      <c r="R663" s="110">
        <v>0.109955742875643</v>
      </c>
      <c r="S663" s="58">
        <v>160.564470537258</v>
      </c>
      <c r="T663" s="58">
        <v>944.870467015441</v>
      </c>
      <c r="U663" s="58">
        <v>124.798422131154</v>
      </c>
      <c r="V663" s="58">
        <v>374.863136427888</v>
      </c>
      <c r="W663" s="58">
        <v>99.8045</v>
      </c>
      <c r="X663" s="10"/>
      <c r="Y663" s="109">
        <f t="shared" si="163"/>
        <v>-0.0022416035503916</v>
      </c>
      <c r="Z663" s="10"/>
      <c r="AA663" s="10"/>
      <c r="AB663" s="10"/>
      <c r="AC663" s="58">
        <f t="shared" si="156"/>
        <v>150.1955</v>
      </c>
      <c r="AD663" s="10">
        <f t="shared" si="164"/>
        <v>6.5</v>
      </c>
      <c r="AE663" s="58">
        <f t="shared" si="157"/>
        <v>0</v>
      </c>
      <c r="AF663" s="58">
        <f t="shared" si="151"/>
        <v>0</v>
      </c>
      <c r="AG663" s="58">
        <f t="shared" si="152"/>
        <v>0</v>
      </c>
      <c r="AH663" s="58">
        <f t="shared" si="153"/>
        <v>0</v>
      </c>
      <c r="AI663" s="64">
        <f t="shared" si="154"/>
        <v>-23.8712835064425</v>
      </c>
      <c r="AJ663" s="65"/>
      <c r="AL663" s="58">
        <f t="shared" si="158"/>
        <v>173.828070671378</v>
      </c>
      <c r="AM663" s="58">
        <f t="shared" si="159"/>
        <v>23.632570671378</v>
      </c>
      <c r="AN663" s="58">
        <f t="shared" si="155"/>
        <v>0</v>
      </c>
      <c r="AO663" s="58">
        <f t="shared" si="150"/>
        <v>692.22586228505</v>
      </c>
      <c r="AP663" s="58">
        <f t="shared" si="160"/>
        <v>1192.46444231384</v>
      </c>
      <c r="AQ663" s="58">
        <f t="shared" si="161"/>
        <v>150.1955</v>
      </c>
      <c r="AR663" s="58">
        <f t="shared" si="162"/>
        <v>0</v>
      </c>
    </row>
    <row r="664" spans="1:44">
      <c r="A664" s="35" t="s">
        <v>941</v>
      </c>
      <c r="B664" s="93">
        <v>6.03</v>
      </c>
      <c r="C664" s="58">
        <v>196.06078656326</v>
      </c>
      <c r="D664" s="58">
        <v>44.45977646225</v>
      </c>
      <c r="E664" s="58">
        <v>44.45977646225</v>
      </c>
      <c r="F664" s="58">
        <v>196.06078656326</v>
      </c>
      <c r="G664" s="58">
        <v>44.45977646225</v>
      </c>
      <c r="H664" s="58">
        <v>150.085</v>
      </c>
      <c r="I664" s="58">
        <v>150.085</v>
      </c>
      <c r="J664" s="108">
        <v>2667.11939548599</v>
      </c>
      <c r="K664" s="109">
        <v>1.3284488039338</v>
      </c>
      <c r="L664" s="109">
        <v>7.11259602083202</v>
      </c>
      <c r="M664" s="109">
        <v>7.11608842636778</v>
      </c>
      <c r="N664" s="110">
        <v>0.5173235204864</v>
      </c>
      <c r="O664" s="10">
        <v>0</v>
      </c>
      <c r="P664" s="10">
        <v>8.8</v>
      </c>
      <c r="Q664" s="113">
        <v>0.234</v>
      </c>
      <c r="R664" s="110">
        <v>0.109955742875643</v>
      </c>
      <c r="S664" s="58">
        <v>165.788314612957</v>
      </c>
      <c r="T664" s="58">
        <v>914.425184036234</v>
      </c>
      <c r="U664" s="58">
        <v>124.798422131154</v>
      </c>
      <c r="V664" s="58">
        <v>374.863136427888</v>
      </c>
      <c r="W664" s="58">
        <v>99.915</v>
      </c>
      <c r="X664" s="10"/>
      <c r="Y664" s="109">
        <f t="shared" si="163"/>
        <v>-0.000879895993515234</v>
      </c>
      <c r="Z664" s="10"/>
      <c r="AA664" s="10"/>
      <c r="AB664" s="10"/>
      <c r="AC664" s="58">
        <f t="shared" si="156"/>
        <v>150.085</v>
      </c>
      <c r="AD664" s="10">
        <f t="shared" si="164"/>
        <v>6.5</v>
      </c>
      <c r="AE664" s="58">
        <f t="shared" si="157"/>
        <v>0</v>
      </c>
      <c r="AF664" s="58">
        <f t="shared" si="151"/>
        <v>0</v>
      </c>
      <c r="AG664" s="58">
        <f t="shared" si="152"/>
        <v>0</v>
      </c>
      <c r="AH664" s="58">
        <f t="shared" si="153"/>
        <v>0</v>
      </c>
      <c r="AI664" s="64">
        <f t="shared" si="154"/>
        <v>-44.45977646225</v>
      </c>
      <c r="AJ664" s="65"/>
      <c r="AL664" s="58">
        <f t="shared" si="158"/>
        <v>194.100178697627</v>
      </c>
      <c r="AM664" s="58">
        <f t="shared" si="159"/>
        <v>44.0151786976275</v>
      </c>
      <c r="AN664" s="58">
        <f t="shared" si="155"/>
        <v>0</v>
      </c>
      <c r="AO664" s="58">
        <f t="shared" si="150"/>
        <v>695.367009778269</v>
      </c>
      <c r="AP664" s="58">
        <f t="shared" si="160"/>
        <v>1195.60558980706</v>
      </c>
      <c r="AQ664" s="58">
        <f t="shared" si="161"/>
        <v>150.085</v>
      </c>
      <c r="AR664" s="58">
        <f t="shared" si="162"/>
        <v>0</v>
      </c>
    </row>
    <row r="665" spans="1:44">
      <c r="A665" s="35" t="s">
        <v>942</v>
      </c>
      <c r="B665" s="93">
        <v>6.34</v>
      </c>
      <c r="C665" s="58">
        <v>232.34883310643</v>
      </c>
      <c r="D665" s="58">
        <v>79.7498432074403</v>
      </c>
      <c r="E665" s="58">
        <v>79.7498432074403</v>
      </c>
      <c r="F665" s="58">
        <v>231.28149828461</v>
      </c>
      <c r="G665" s="58">
        <v>78.6825083856203</v>
      </c>
      <c r="H665" s="58">
        <v>151.073</v>
      </c>
      <c r="I665" s="58">
        <v>151.073</v>
      </c>
      <c r="J665" s="108">
        <v>2674.06171243927</v>
      </c>
      <c r="K665" s="109">
        <v>1.40344709880999</v>
      </c>
      <c r="L665" s="109">
        <v>7.10386831889317</v>
      </c>
      <c r="M665" s="109">
        <v>7.12546038519287</v>
      </c>
      <c r="N665" s="110">
        <v>0.514295357862504</v>
      </c>
      <c r="O665" s="10">
        <v>0.1</v>
      </c>
      <c r="P665" s="10">
        <v>8.8</v>
      </c>
      <c r="Q665" s="113">
        <v>0.3915</v>
      </c>
      <c r="R665" s="110">
        <v>0.1845685683984</v>
      </c>
      <c r="S665" s="58">
        <v>174.311428631202</v>
      </c>
      <c r="T665" s="58">
        <v>875.438811426704</v>
      </c>
      <c r="U665" s="58">
        <v>124.202350611579</v>
      </c>
      <c r="V665" s="58">
        <v>633.50257058891</v>
      </c>
      <c r="W665" s="58">
        <v>98.927</v>
      </c>
      <c r="X665" s="10"/>
      <c r="Y665" s="109">
        <f t="shared" si="163"/>
        <v>0.0122201074746107</v>
      </c>
      <c r="Z665" s="10"/>
      <c r="AA665" s="10"/>
      <c r="AB665" s="10"/>
      <c r="AC665" s="58">
        <f t="shared" si="156"/>
        <v>151.073</v>
      </c>
      <c r="AD665" s="10">
        <f t="shared" si="164"/>
        <v>6.5</v>
      </c>
      <c r="AE665" s="58">
        <f t="shared" si="157"/>
        <v>0</v>
      </c>
      <c r="AF665" s="58">
        <f t="shared" si="151"/>
        <v>0</v>
      </c>
      <c r="AG665" s="58">
        <f t="shared" si="152"/>
        <v>0</v>
      </c>
      <c r="AH665" s="58">
        <f t="shared" si="153"/>
        <v>0</v>
      </c>
      <c r="AI665" s="64">
        <f t="shared" si="154"/>
        <v>-78.6825083856203</v>
      </c>
      <c r="AJ665" s="65"/>
      <c r="AL665" s="58">
        <f t="shared" si="158"/>
        <v>230.025344775366</v>
      </c>
      <c r="AM665" s="58">
        <f t="shared" si="159"/>
        <v>78.9523447753659</v>
      </c>
      <c r="AN665" s="58">
        <f t="shared" si="155"/>
        <v>0</v>
      </c>
      <c r="AO665" s="58">
        <f t="shared" si="150"/>
        <v>703.733026445683</v>
      </c>
      <c r="AP665" s="58">
        <f t="shared" si="160"/>
        <v>1203.97160647447</v>
      </c>
      <c r="AQ665" s="58">
        <f t="shared" si="161"/>
        <v>151.073</v>
      </c>
      <c r="AR665" s="58">
        <f t="shared" si="162"/>
        <v>0</v>
      </c>
    </row>
    <row r="666" spans="1:44">
      <c r="A666" s="35" t="s">
        <v>943</v>
      </c>
      <c r="B666" s="93">
        <v>6.55</v>
      </c>
      <c r="C666" s="58">
        <v>259.038007536241</v>
      </c>
      <c r="D666" s="58">
        <v>104.521845920079</v>
      </c>
      <c r="E666" s="58">
        <v>104.521845920079</v>
      </c>
      <c r="F666" s="58">
        <v>259.038007536241</v>
      </c>
      <c r="G666" s="58">
        <v>104.521845920079</v>
      </c>
      <c r="H666" s="58">
        <v>152.971</v>
      </c>
      <c r="I666" s="58">
        <v>152.971</v>
      </c>
      <c r="J666" s="108">
        <v>2683.79708568065</v>
      </c>
      <c r="K666" s="109">
        <v>1.45521965213596</v>
      </c>
      <c r="L666" s="109">
        <v>7.12107632712081</v>
      </c>
      <c r="M666" s="109">
        <v>7.1385959016245</v>
      </c>
      <c r="N666" s="110">
        <v>0.5173235204864</v>
      </c>
      <c r="O666" s="10">
        <v>0</v>
      </c>
      <c r="P666" s="10">
        <v>8.8</v>
      </c>
      <c r="Q666" s="113">
        <v>0.522</v>
      </c>
      <c r="R666" s="110">
        <v>0.247400421470196</v>
      </c>
      <c r="S666" s="58">
        <v>180.085151030658</v>
      </c>
      <c r="T666" s="58">
        <v>858.017225361666</v>
      </c>
      <c r="U666" s="58">
        <v>123.751181319143</v>
      </c>
      <c r="V666" s="58">
        <v>858.14611322041</v>
      </c>
      <c r="W666" s="58">
        <v>97.029</v>
      </c>
      <c r="X666" s="10"/>
      <c r="Y666" s="109">
        <f t="shared" si="163"/>
        <v>0.00438405807206532</v>
      </c>
      <c r="Z666" s="10"/>
      <c r="AA666" s="10"/>
      <c r="AB666" s="10"/>
      <c r="AC666" s="58">
        <f t="shared" si="156"/>
        <v>152.971</v>
      </c>
      <c r="AD666" s="10">
        <f t="shared" si="164"/>
        <v>6.5</v>
      </c>
      <c r="AE666" s="58">
        <f t="shared" si="157"/>
        <v>0</v>
      </c>
      <c r="AF666" s="58">
        <f t="shared" si="151"/>
        <v>0</v>
      </c>
      <c r="AG666" s="58">
        <f t="shared" si="152"/>
        <v>0</v>
      </c>
      <c r="AH666" s="58">
        <f t="shared" si="153"/>
        <v>0</v>
      </c>
      <c r="AI666" s="64">
        <f t="shared" si="154"/>
        <v>-104.521845920079</v>
      </c>
      <c r="AJ666" s="65"/>
      <c r="AL666" s="58">
        <f t="shared" si="158"/>
        <v>250</v>
      </c>
      <c r="AM666" s="58">
        <f t="shared" si="159"/>
        <v>97.029</v>
      </c>
      <c r="AN666" s="58">
        <f t="shared" si="155"/>
        <v>0</v>
      </c>
      <c r="AO666" s="58">
        <f t="shared" si="150"/>
        <v>714.768711313454</v>
      </c>
      <c r="AP666" s="58">
        <f t="shared" si="160"/>
        <v>1215.00729134224</v>
      </c>
      <c r="AQ666" s="58">
        <f t="shared" si="161"/>
        <v>152.971</v>
      </c>
      <c r="AR666" s="58">
        <f t="shared" si="162"/>
        <v>0</v>
      </c>
    </row>
    <row r="667" spans="1:44">
      <c r="A667" s="35" t="s">
        <v>944</v>
      </c>
      <c r="B667" s="93">
        <v>7.01</v>
      </c>
      <c r="C667" s="58">
        <v>323.754558201908</v>
      </c>
      <c r="D667" s="58">
        <v>166.152537999888</v>
      </c>
      <c r="E667" s="58">
        <v>166.152537999888</v>
      </c>
      <c r="F667" s="58">
        <v>323.754558201908</v>
      </c>
      <c r="G667" s="58">
        <v>166.152537999888</v>
      </c>
      <c r="H667" s="58">
        <v>156.026</v>
      </c>
      <c r="I667" s="58">
        <v>156.026</v>
      </c>
      <c r="J667" s="108">
        <v>2700.20039872425</v>
      </c>
      <c r="K667" s="109">
        <v>1.56941648861146</v>
      </c>
      <c r="L667" s="109">
        <v>7.13467083663918</v>
      </c>
      <c r="M667" s="109">
        <v>7.16070977088597</v>
      </c>
      <c r="N667" s="110">
        <v>0.5173235204864</v>
      </c>
      <c r="O667" s="10">
        <v>0</v>
      </c>
      <c r="P667" s="10">
        <v>8.8</v>
      </c>
      <c r="Q667" s="113">
        <v>0.792</v>
      </c>
      <c r="R667" s="110">
        <v>0.380918109247762</v>
      </c>
      <c r="S667" s="58">
        <v>192.732352477086</v>
      </c>
      <c r="T667" s="58">
        <v>817.724778307564</v>
      </c>
      <c r="U667" s="58">
        <v>122.805102326665</v>
      </c>
      <c r="V667" s="58">
        <v>1362.02426439626</v>
      </c>
      <c r="W667" s="58">
        <v>93.974</v>
      </c>
      <c r="X667" s="10"/>
      <c r="Y667" s="109">
        <f t="shared" si="163"/>
        <v>0.00392506498531553</v>
      </c>
      <c r="Z667" s="10"/>
      <c r="AA667" s="10"/>
      <c r="AB667" s="10"/>
      <c r="AC667" s="58">
        <f t="shared" si="156"/>
        <v>156.026</v>
      </c>
      <c r="AD667" s="10">
        <f t="shared" si="164"/>
        <v>6.5</v>
      </c>
      <c r="AE667" s="58">
        <f t="shared" si="157"/>
        <v>0</v>
      </c>
      <c r="AF667" s="58">
        <f t="shared" si="151"/>
        <v>0</v>
      </c>
      <c r="AG667" s="58">
        <f t="shared" si="152"/>
        <v>0</v>
      </c>
      <c r="AH667" s="58">
        <f t="shared" si="153"/>
        <v>0</v>
      </c>
      <c r="AI667" s="64">
        <f t="shared" si="154"/>
        <v>-166.152537999888</v>
      </c>
      <c r="AJ667" s="65"/>
      <c r="AL667" s="58">
        <f t="shared" si="158"/>
        <v>250</v>
      </c>
      <c r="AM667" s="58">
        <f t="shared" si="159"/>
        <v>93.974</v>
      </c>
      <c r="AN667" s="58">
        <f t="shared" si="155"/>
        <v>0</v>
      </c>
      <c r="AO667" s="58">
        <f t="shared" si="150"/>
        <v>725.290967756887</v>
      </c>
      <c r="AP667" s="58">
        <f t="shared" si="160"/>
        <v>1225.52954778568</v>
      </c>
      <c r="AQ667" s="58">
        <f t="shared" si="161"/>
        <v>156.026</v>
      </c>
      <c r="AR667" s="58">
        <f t="shared" si="162"/>
        <v>0</v>
      </c>
    </row>
    <row r="668" spans="1:44">
      <c r="A668" s="35" t="s">
        <v>945</v>
      </c>
      <c r="B668" s="93">
        <v>7.37</v>
      </c>
      <c r="C668" s="58">
        <v>380.703096589316</v>
      </c>
      <c r="D668" s="58">
        <v>218.597035983255</v>
      </c>
      <c r="E668" s="58">
        <v>218.597035983255</v>
      </c>
      <c r="F668" s="58">
        <v>378.400317960713</v>
      </c>
      <c r="G668" s="58">
        <v>216.294257354652</v>
      </c>
      <c r="H668" s="58">
        <v>160.485</v>
      </c>
      <c r="I668" s="58">
        <v>160.485</v>
      </c>
      <c r="J668" s="108">
        <v>2722.02099732279</v>
      </c>
      <c r="K668" s="109">
        <v>1.6579612252118</v>
      </c>
      <c r="L668" s="109">
        <v>7.15841140101612</v>
      </c>
      <c r="M668" s="109">
        <v>7.19009127418239</v>
      </c>
      <c r="N668" s="110">
        <v>0.514295357862504</v>
      </c>
      <c r="O668" s="10">
        <v>0.1</v>
      </c>
      <c r="P668" s="10">
        <v>8.8</v>
      </c>
      <c r="Q668" s="113">
        <v>0.981</v>
      </c>
      <c r="R668" s="110">
        <v>0.479092879672443</v>
      </c>
      <c r="S668" s="58">
        <v>202.630162304725</v>
      </c>
      <c r="T668" s="58">
        <v>800.009528503845</v>
      </c>
      <c r="U668" s="58">
        <v>122.216466358458</v>
      </c>
      <c r="V668" s="58">
        <v>1769.76363168828</v>
      </c>
      <c r="W668" s="58">
        <v>89.515</v>
      </c>
      <c r="X668" s="10"/>
      <c r="Y668" s="109">
        <f t="shared" si="163"/>
        <v>0.00229836986984644</v>
      </c>
      <c r="Z668" s="10"/>
      <c r="AA668" s="10"/>
      <c r="AB668" s="10"/>
      <c r="AC668" s="58">
        <f t="shared" si="156"/>
        <v>160.485</v>
      </c>
      <c r="AD668" s="10">
        <f t="shared" si="164"/>
        <v>6.5</v>
      </c>
      <c r="AE668" s="58">
        <f t="shared" si="157"/>
        <v>0</v>
      </c>
      <c r="AF668" s="58">
        <f t="shared" si="151"/>
        <v>0</v>
      </c>
      <c r="AG668" s="58">
        <f t="shared" si="152"/>
        <v>0</v>
      </c>
      <c r="AH668" s="58">
        <f t="shared" si="153"/>
        <v>0</v>
      </c>
      <c r="AI668" s="64">
        <f t="shared" si="154"/>
        <v>-216.294257354652</v>
      </c>
      <c r="AJ668" s="65"/>
      <c r="AL668" s="58">
        <f t="shared" si="158"/>
        <v>250</v>
      </c>
      <c r="AM668" s="58">
        <f t="shared" si="159"/>
        <v>89.515</v>
      </c>
      <c r="AN668" s="58">
        <f t="shared" si="155"/>
        <v>0</v>
      </c>
      <c r="AO668" s="58">
        <f t="shared" si="150"/>
        <v>735.091762918103</v>
      </c>
      <c r="AP668" s="58">
        <f t="shared" si="160"/>
        <v>1235.33034294689</v>
      </c>
      <c r="AQ668" s="58">
        <f t="shared" si="161"/>
        <v>160.485</v>
      </c>
      <c r="AR668" s="58">
        <f t="shared" si="162"/>
        <v>0</v>
      </c>
    </row>
    <row r="669" spans="1:44">
      <c r="A669" s="35" t="s">
        <v>946</v>
      </c>
      <c r="B669" s="93">
        <v>7.68</v>
      </c>
      <c r="C669" s="58">
        <v>434.414648249277</v>
      </c>
      <c r="D669" s="58">
        <v>271.835860370489</v>
      </c>
      <c r="E669" s="58">
        <v>271.835860370489</v>
      </c>
      <c r="F669" s="58">
        <v>426.67849924944</v>
      </c>
      <c r="G669" s="58">
        <v>264.099711370652</v>
      </c>
      <c r="H669" s="58">
        <v>160.953</v>
      </c>
      <c r="I669" s="58">
        <v>160.953</v>
      </c>
      <c r="J669" s="108">
        <v>2749.0008344362</v>
      </c>
      <c r="K669" s="109">
        <v>1.73320964788833</v>
      </c>
      <c r="L669" s="109">
        <v>7.19436493823583</v>
      </c>
      <c r="M669" s="109">
        <v>7.22636397815014</v>
      </c>
      <c r="N669" s="110">
        <v>0.508285805877957</v>
      </c>
      <c r="O669" s="10">
        <v>0.3</v>
      </c>
      <c r="P669" s="10">
        <v>8.8</v>
      </c>
      <c r="Q669" s="113">
        <v>1.1385</v>
      </c>
      <c r="R669" s="110">
        <v>0.565486677646163</v>
      </c>
      <c r="S669" s="58">
        <v>211.15327632297</v>
      </c>
      <c r="T669" s="58">
        <v>769.956264519975</v>
      </c>
      <c r="U669" s="58">
        <v>121.827891149943</v>
      </c>
      <c r="V669" s="58">
        <v>2167.80992330898</v>
      </c>
      <c r="W669" s="58">
        <v>89.047</v>
      </c>
      <c r="X669" s="10"/>
      <c r="Y669" s="109">
        <f t="shared" si="163"/>
        <v>-0.00427366405343577</v>
      </c>
      <c r="Z669" s="10"/>
      <c r="AA669" s="10"/>
      <c r="AB669" s="10"/>
      <c r="AC669" s="58">
        <f t="shared" si="156"/>
        <v>160.953</v>
      </c>
      <c r="AD669" s="10">
        <f t="shared" si="164"/>
        <v>6.5</v>
      </c>
      <c r="AE669" s="58">
        <f t="shared" si="157"/>
        <v>0</v>
      </c>
      <c r="AF669" s="58">
        <f t="shared" si="151"/>
        <v>0</v>
      </c>
      <c r="AG669" s="58">
        <f t="shared" si="152"/>
        <v>0</v>
      </c>
      <c r="AH669" s="58">
        <f t="shared" si="153"/>
        <v>0</v>
      </c>
      <c r="AI669" s="64">
        <f t="shared" si="154"/>
        <v>-264.099711370652</v>
      </c>
      <c r="AJ669" s="65"/>
      <c r="AL669" s="58">
        <f t="shared" si="158"/>
        <v>250</v>
      </c>
      <c r="AM669" s="58">
        <f t="shared" si="159"/>
        <v>89.047</v>
      </c>
      <c r="AN669" s="58">
        <f t="shared" si="155"/>
        <v>0</v>
      </c>
      <c r="AO669" s="58">
        <f t="shared" ref="AO669:AO732" si="165">MAX(0,MIN($AP$2,AO668*$AO$1+IF(AM669&gt;0,AM669*$AP$1,AM669/$AP$1)/6))</f>
        <v>744.773354103512</v>
      </c>
      <c r="AP669" s="58">
        <f t="shared" si="160"/>
        <v>1245.0119341323</v>
      </c>
      <c r="AQ669" s="58">
        <f t="shared" si="161"/>
        <v>160.953</v>
      </c>
      <c r="AR669" s="58">
        <f t="shared" si="162"/>
        <v>0</v>
      </c>
    </row>
    <row r="670" spans="1:44">
      <c r="A670" s="35" t="s">
        <v>947</v>
      </c>
      <c r="B670" s="93">
        <v>8.04</v>
      </c>
      <c r="C670" s="58">
        <v>502.468872470286</v>
      </c>
      <c r="D670" s="58">
        <v>340.323417924831</v>
      </c>
      <c r="E670" s="58">
        <v>340.323417924831</v>
      </c>
      <c r="F670" s="58">
        <v>502.468872470286</v>
      </c>
      <c r="G670" s="58">
        <v>340.323417924831</v>
      </c>
      <c r="H670" s="58">
        <v>160.524</v>
      </c>
      <c r="I670" s="58">
        <v>160.524</v>
      </c>
      <c r="J670" s="108">
        <v>2784.2137646609</v>
      </c>
      <c r="K670" s="109">
        <v>1.8230803572548</v>
      </c>
      <c r="L670" s="109">
        <v>7.22466955858799</v>
      </c>
      <c r="M670" s="109">
        <v>7.27361382968721</v>
      </c>
      <c r="N670" s="110">
        <v>0.5173235204864</v>
      </c>
      <c r="O670" s="10">
        <v>0</v>
      </c>
      <c r="P670" s="10">
        <v>8.8</v>
      </c>
      <c r="Q670" s="113">
        <v>1.359</v>
      </c>
      <c r="R670" s="110">
        <v>0.695077374606742</v>
      </c>
      <c r="S670" s="58">
        <v>221.051086150609</v>
      </c>
      <c r="T670" s="58">
        <v>733.520279719321</v>
      </c>
      <c r="U670" s="58">
        <v>121.251422226648</v>
      </c>
      <c r="V670" s="58">
        <v>2854.8662022519</v>
      </c>
      <c r="W670" s="58">
        <v>89.476</v>
      </c>
      <c r="X670" s="10"/>
      <c r="Y670" s="109">
        <f t="shared" si="163"/>
        <v>0.001694419562142</v>
      </c>
      <c r="Z670" s="10"/>
      <c r="AA670" s="10"/>
      <c r="AB670" s="10"/>
      <c r="AC670" s="58">
        <f t="shared" si="156"/>
        <v>160.524</v>
      </c>
      <c r="AD670" s="10">
        <f t="shared" si="164"/>
        <v>6.5</v>
      </c>
      <c r="AE670" s="58">
        <f t="shared" si="157"/>
        <v>0</v>
      </c>
      <c r="AF670" s="58">
        <f t="shared" si="151"/>
        <v>0</v>
      </c>
      <c r="AG670" s="58">
        <f t="shared" si="152"/>
        <v>0</v>
      </c>
      <c r="AH670" s="58">
        <f t="shared" si="153"/>
        <v>0</v>
      </c>
      <c r="AI670" s="64">
        <f t="shared" si="154"/>
        <v>-340.323417924831</v>
      </c>
      <c r="AJ670" s="65"/>
      <c r="AL670" s="58">
        <f t="shared" si="158"/>
        <v>250</v>
      </c>
      <c r="AM670" s="58">
        <f t="shared" si="159"/>
        <v>89.476</v>
      </c>
      <c r="AN670" s="58">
        <f t="shared" si="155"/>
        <v>0</v>
      </c>
      <c r="AO670" s="58">
        <f t="shared" si="165"/>
        <v>754.470887332994</v>
      </c>
      <c r="AP670" s="58">
        <f t="shared" si="160"/>
        <v>1254.70946736178</v>
      </c>
      <c r="AQ670" s="58">
        <f t="shared" si="161"/>
        <v>160.524</v>
      </c>
      <c r="AR670" s="58">
        <f t="shared" si="162"/>
        <v>0</v>
      </c>
    </row>
    <row r="671" spans="1:44">
      <c r="A671" s="35" t="s">
        <v>948</v>
      </c>
      <c r="B671" s="93">
        <v>8.53</v>
      </c>
      <c r="C671" s="58">
        <v>605.398229646286</v>
      </c>
      <c r="D671" s="58">
        <v>444.828532676589</v>
      </c>
      <c r="E671" s="58">
        <v>388.500388500388</v>
      </c>
      <c r="F671" s="58">
        <v>542.975834383503</v>
      </c>
      <c r="G671" s="58">
        <v>382.406137413806</v>
      </c>
      <c r="H671" s="58">
        <v>158.964</v>
      </c>
      <c r="I671" s="58">
        <v>158.964</v>
      </c>
      <c r="J671" s="108">
        <v>2823.95348823544</v>
      </c>
      <c r="K671" s="109">
        <v>1.86710538013141</v>
      </c>
      <c r="L671" s="109">
        <v>7.27773235026624</v>
      </c>
      <c r="M671" s="109">
        <v>7.32681467821309</v>
      </c>
      <c r="N671" s="110">
        <v>0.464059798128733</v>
      </c>
      <c r="O671" s="10">
        <v>1.8</v>
      </c>
      <c r="P671" s="10">
        <v>8.5</v>
      </c>
      <c r="Q671" s="113">
        <v>1.431</v>
      </c>
      <c r="R671" s="110">
        <v>0.742201264410589</v>
      </c>
      <c r="S671" s="58">
        <v>226.527999227582</v>
      </c>
      <c r="T671" s="58">
        <v>708.829361126259</v>
      </c>
      <c r="U671" s="58">
        <v>121.32577070269</v>
      </c>
      <c r="V671" s="58">
        <v>3151.89539039398</v>
      </c>
      <c r="W671" s="58">
        <v>91.036</v>
      </c>
      <c r="X671" s="10"/>
      <c r="Y671" s="109">
        <f t="shared" si="163"/>
        <v>-0.00411852057903062</v>
      </c>
      <c r="Z671" s="10"/>
      <c r="AA671" s="10"/>
      <c r="AB671" s="10"/>
      <c r="AC671" s="58">
        <f t="shared" si="156"/>
        <v>158.964</v>
      </c>
      <c r="AD671" s="10">
        <f t="shared" si="164"/>
        <v>6.5</v>
      </c>
      <c r="AE671" s="58">
        <f t="shared" si="157"/>
        <v>0</v>
      </c>
      <c r="AF671" s="58">
        <f t="shared" si="151"/>
        <v>0</v>
      </c>
      <c r="AG671" s="58">
        <f t="shared" si="152"/>
        <v>0</v>
      </c>
      <c r="AH671" s="58">
        <f t="shared" si="153"/>
        <v>0</v>
      </c>
      <c r="AI671" s="64">
        <f t="shared" si="154"/>
        <v>-382.406137413806</v>
      </c>
      <c r="AJ671" s="65"/>
      <c r="AL671" s="58">
        <f t="shared" si="158"/>
        <v>250</v>
      </c>
      <c r="AM671" s="58">
        <f t="shared" si="159"/>
        <v>91.036</v>
      </c>
      <c r="AN671" s="58">
        <f t="shared" si="155"/>
        <v>0</v>
      </c>
      <c r="AO671" s="58">
        <f t="shared" si="165"/>
        <v>764.353932896329</v>
      </c>
      <c r="AP671" s="58">
        <f t="shared" si="160"/>
        <v>1264.59251292512</v>
      </c>
      <c r="AQ671" s="58">
        <f t="shared" si="161"/>
        <v>158.964</v>
      </c>
      <c r="AR671" s="58">
        <f t="shared" si="162"/>
        <v>0</v>
      </c>
    </row>
    <row r="672" spans="1:44">
      <c r="A672" s="35" t="s">
        <v>949</v>
      </c>
      <c r="B672" s="93">
        <v>8.85</v>
      </c>
      <c r="C672" s="58">
        <v>641.025641025641</v>
      </c>
      <c r="D672" s="58">
        <v>482.01857031857</v>
      </c>
      <c r="E672" s="58">
        <v>388.500388500388</v>
      </c>
      <c r="F672" s="58">
        <v>549.870912073799</v>
      </c>
      <c r="G672" s="58">
        <v>390.863841366729</v>
      </c>
      <c r="H672" s="58">
        <v>157.417</v>
      </c>
      <c r="I672" s="58">
        <v>157.417</v>
      </c>
      <c r="J672" s="108">
        <v>2864.57285572782</v>
      </c>
      <c r="K672" s="109">
        <v>1.7962314062088</v>
      </c>
      <c r="L672" s="109">
        <v>7.33043044344987</v>
      </c>
      <c r="M672" s="109">
        <v>7.38106001993329</v>
      </c>
      <c r="N672" s="110">
        <v>0.419078736983075</v>
      </c>
      <c r="O672" s="10">
        <v>3.3</v>
      </c>
      <c r="P672" s="10">
        <v>7.9</v>
      </c>
      <c r="Q672" s="113">
        <v>1.44</v>
      </c>
      <c r="R672" s="110">
        <v>0.750055246044563</v>
      </c>
      <c r="S672" s="58">
        <v>218.436039804102</v>
      </c>
      <c r="T672" s="58">
        <v>727.934231227006</v>
      </c>
      <c r="U672" s="58">
        <v>121.607961562783</v>
      </c>
      <c r="V672" s="58">
        <v>3214.13036074071</v>
      </c>
      <c r="W672" s="58">
        <v>92.583</v>
      </c>
      <c r="X672" s="10"/>
      <c r="Y672" s="109">
        <f t="shared" si="163"/>
        <v>-0.00361576523678053</v>
      </c>
      <c r="Z672" s="10"/>
      <c r="AA672" s="10"/>
      <c r="AB672" s="10"/>
      <c r="AC672" s="58">
        <f t="shared" si="156"/>
        <v>157.417</v>
      </c>
      <c r="AD672" s="10">
        <f t="shared" si="164"/>
        <v>6.5</v>
      </c>
      <c r="AE672" s="58">
        <f t="shared" si="157"/>
        <v>0</v>
      </c>
      <c r="AF672" s="58">
        <f t="shared" si="151"/>
        <v>0</v>
      </c>
      <c r="AG672" s="58">
        <f t="shared" si="152"/>
        <v>0</v>
      </c>
      <c r="AH672" s="58">
        <f t="shared" si="153"/>
        <v>0</v>
      </c>
      <c r="AI672" s="64">
        <f t="shared" si="154"/>
        <v>-390.863841366729</v>
      </c>
      <c r="AJ672" s="65"/>
      <c r="AL672" s="58">
        <f t="shared" si="158"/>
        <v>250</v>
      </c>
      <c r="AM672" s="58">
        <f t="shared" si="159"/>
        <v>92.583</v>
      </c>
      <c r="AN672" s="58">
        <f t="shared" si="155"/>
        <v>0</v>
      </c>
      <c r="AO672" s="58">
        <f t="shared" si="165"/>
        <v>774.419613231848</v>
      </c>
      <c r="AP672" s="58">
        <f t="shared" si="160"/>
        <v>1274.65819326064</v>
      </c>
      <c r="AQ672" s="58">
        <f t="shared" si="161"/>
        <v>157.417</v>
      </c>
      <c r="AR672" s="58">
        <f t="shared" si="162"/>
        <v>0</v>
      </c>
    </row>
    <row r="673" spans="1:44">
      <c r="A673" s="35" t="s">
        <v>950</v>
      </c>
      <c r="B673" s="93">
        <v>8.83</v>
      </c>
      <c r="C673" s="58">
        <v>641.025641025641</v>
      </c>
      <c r="D673" s="58">
        <v>483.581196581197</v>
      </c>
      <c r="E673" s="58">
        <v>388.500388500388</v>
      </c>
      <c r="F673" s="58">
        <v>547.600601886768</v>
      </c>
      <c r="G673" s="58">
        <v>390.156157442324</v>
      </c>
      <c r="H673" s="58">
        <v>155.87</v>
      </c>
      <c r="I673" s="58">
        <v>155.87</v>
      </c>
      <c r="J673" s="108">
        <v>2905.07780743577</v>
      </c>
      <c r="K673" s="109">
        <v>1.78758413241914</v>
      </c>
      <c r="L673" s="109">
        <v>7.3793376731897</v>
      </c>
      <c r="M673" s="109">
        <v>7.43502050898199</v>
      </c>
      <c r="N673" s="110">
        <v>0.419078736983075</v>
      </c>
      <c r="O673" s="10">
        <v>3.3</v>
      </c>
      <c r="P673" s="10">
        <v>7.9</v>
      </c>
      <c r="Q673" s="113">
        <v>1.431</v>
      </c>
      <c r="R673" s="110">
        <v>0.746128255227576</v>
      </c>
      <c r="S673" s="58">
        <v>217.942399036183</v>
      </c>
      <c r="T673" s="58">
        <v>722.41310153838</v>
      </c>
      <c r="U673" s="58">
        <v>121.920079219567</v>
      </c>
      <c r="V673" s="58">
        <v>3200.09763723732</v>
      </c>
      <c r="W673" s="58">
        <v>94.13</v>
      </c>
      <c r="X673" s="10"/>
      <c r="Y673" s="109">
        <f t="shared" si="163"/>
        <v>0.00172234674358762</v>
      </c>
      <c r="Z673" s="10"/>
      <c r="AA673" s="10"/>
      <c r="AB673" s="10"/>
      <c r="AC673" s="58">
        <f t="shared" si="156"/>
        <v>155.87</v>
      </c>
      <c r="AD673" s="10">
        <f t="shared" si="164"/>
        <v>6.5</v>
      </c>
      <c r="AE673" s="58">
        <f t="shared" si="157"/>
        <v>0</v>
      </c>
      <c r="AF673" s="58">
        <f t="shared" si="151"/>
        <v>0</v>
      </c>
      <c r="AG673" s="58">
        <f t="shared" si="152"/>
        <v>0</v>
      </c>
      <c r="AH673" s="58">
        <f t="shared" si="153"/>
        <v>0</v>
      </c>
      <c r="AI673" s="64">
        <f t="shared" si="154"/>
        <v>-390.156157442324</v>
      </c>
      <c r="AJ673" s="65"/>
      <c r="AL673" s="58">
        <f t="shared" si="158"/>
        <v>250</v>
      </c>
      <c r="AM673" s="58">
        <f t="shared" si="159"/>
        <v>94.13</v>
      </c>
      <c r="AN673" s="58">
        <f t="shared" si="155"/>
        <v>0</v>
      </c>
      <c r="AO673" s="58">
        <f t="shared" si="165"/>
        <v>784.667015165689</v>
      </c>
      <c r="AP673" s="58">
        <f t="shared" si="160"/>
        <v>1284.90559519448</v>
      </c>
      <c r="AQ673" s="58">
        <f t="shared" si="161"/>
        <v>155.87</v>
      </c>
      <c r="AR673" s="58">
        <f t="shared" si="162"/>
        <v>0</v>
      </c>
    </row>
    <row r="674" spans="1:44">
      <c r="A674" s="35" t="s">
        <v>951</v>
      </c>
      <c r="B674" s="93">
        <v>8.75</v>
      </c>
      <c r="C674" s="58">
        <v>641.025641025641</v>
      </c>
      <c r="D674" s="58">
        <v>483.495843045843</v>
      </c>
      <c r="E674" s="58">
        <v>388.500388500388</v>
      </c>
      <c r="F674" s="58">
        <v>546.996734570486</v>
      </c>
      <c r="G674" s="58">
        <v>389.466936590688</v>
      </c>
      <c r="H674" s="58">
        <v>155.9545</v>
      </c>
      <c r="I674" s="58">
        <v>155.9545</v>
      </c>
      <c r="J674" s="108">
        <v>2945.47011614322</v>
      </c>
      <c r="K674" s="109">
        <v>1.81156044569853</v>
      </c>
      <c r="L674" s="109">
        <v>7.42905360915658</v>
      </c>
      <c r="M674" s="109">
        <v>7.48870151447014</v>
      </c>
      <c r="N674" s="110">
        <v>0.431165429835872</v>
      </c>
      <c r="O674" s="10">
        <v>2.9</v>
      </c>
      <c r="P674" s="10">
        <v>8.1</v>
      </c>
      <c r="Q674" s="113">
        <v>1.422</v>
      </c>
      <c r="R674" s="110">
        <v>0.742201264410589</v>
      </c>
      <c r="S674" s="58">
        <v>221.435376115508</v>
      </c>
      <c r="T674" s="58">
        <v>711.40303208655</v>
      </c>
      <c r="U674" s="58">
        <v>122.234605332269</v>
      </c>
      <c r="V674" s="58">
        <v>3186.22484632732</v>
      </c>
      <c r="W674" s="58">
        <v>94.0455</v>
      </c>
      <c r="X674" s="10"/>
      <c r="Y674" s="109">
        <f t="shared" si="163"/>
        <v>0.0059668998254061</v>
      </c>
      <c r="Z674" s="10"/>
      <c r="AA674" s="10"/>
      <c r="AB674" s="10"/>
      <c r="AC674" s="58">
        <f t="shared" si="156"/>
        <v>155.9545</v>
      </c>
      <c r="AD674" s="10">
        <f t="shared" si="164"/>
        <v>6.5</v>
      </c>
      <c r="AE674" s="58">
        <f t="shared" si="157"/>
        <v>0</v>
      </c>
      <c r="AF674" s="58">
        <f t="shared" si="151"/>
        <v>0</v>
      </c>
      <c r="AG674" s="58">
        <f t="shared" si="152"/>
        <v>0</v>
      </c>
      <c r="AH674" s="58">
        <f t="shared" si="153"/>
        <v>0</v>
      </c>
      <c r="AI674" s="64">
        <f t="shared" si="154"/>
        <v>-389.466936590688</v>
      </c>
      <c r="AJ674" s="65"/>
      <c r="AL674" s="58">
        <f t="shared" si="158"/>
        <v>250</v>
      </c>
      <c r="AM674" s="58">
        <f t="shared" si="159"/>
        <v>94.0455</v>
      </c>
      <c r="AN674" s="58">
        <f t="shared" si="155"/>
        <v>0</v>
      </c>
      <c r="AO674" s="58">
        <f t="shared" si="165"/>
        <v>794.85050508986</v>
      </c>
      <c r="AP674" s="58">
        <f t="shared" si="160"/>
        <v>1295.08908511865</v>
      </c>
      <c r="AQ674" s="58">
        <f t="shared" si="161"/>
        <v>155.9545</v>
      </c>
      <c r="AR674" s="58">
        <f t="shared" si="162"/>
        <v>0</v>
      </c>
    </row>
    <row r="675" spans="1:44">
      <c r="A675" s="35" t="s">
        <v>952</v>
      </c>
      <c r="B675" s="93">
        <v>8.86</v>
      </c>
      <c r="C675" s="58">
        <v>641.025641025641</v>
      </c>
      <c r="D675" s="58">
        <v>482.773620823621</v>
      </c>
      <c r="E675" s="58">
        <v>388.500388500388</v>
      </c>
      <c r="F675" s="58">
        <v>547.048474707541</v>
      </c>
      <c r="G675" s="58">
        <v>388.796454505521</v>
      </c>
      <c r="H675" s="58">
        <v>156.6695</v>
      </c>
      <c r="I675" s="58">
        <v>156.6695</v>
      </c>
      <c r="J675" s="108">
        <v>2985.75158650469</v>
      </c>
      <c r="K675" s="109">
        <v>1.7618268705898</v>
      </c>
      <c r="L675" s="109">
        <v>7.47960304385884</v>
      </c>
      <c r="M675" s="109">
        <v>7.54210834318417</v>
      </c>
      <c r="N675" s="110">
        <v>0.416044854081069</v>
      </c>
      <c r="O675" s="10">
        <v>3.4</v>
      </c>
      <c r="P675" s="10">
        <v>7.8</v>
      </c>
      <c r="Q675" s="113">
        <v>1.413</v>
      </c>
      <c r="R675" s="110">
        <v>0.738274273593601</v>
      </c>
      <c r="S675" s="58">
        <v>215.914722717327</v>
      </c>
      <c r="T675" s="58">
        <v>732.937607081117</v>
      </c>
      <c r="U675" s="58">
        <v>122.551611807945</v>
      </c>
      <c r="V675" s="58">
        <v>3172.51196267267</v>
      </c>
      <c r="W675" s="58">
        <v>93.3305</v>
      </c>
      <c r="X675" s="10"/>
      <c r="Y675" s="109">
        <f t="shared" si="163"/>
        <v>0.00909847061129465</v>
      </c>
      <c r="Z675" s="10"/>
      <c r="AA675" s="10"/>
      <c r="AB675" s="10"/>
      <c r="AC675" s="58">
        <f t="shared" si="156"/>
        <v>156.6695</v>
      </c>
      <c r="AD675" s="10">
        <f t="shared" si="164"/>
        <v>6.5</v>
      </c>
      <c r="AE675" s="58">
        <f t="shared" si="157"/>
        <v>0</v>
      </c>
      <c r="AF675" s="58">
        <f t="shared" si="151"/>
        <v>0</v>
      </c>
      <c r="AG675" s="58">
        <f t="shared" si="152"/>
        <v>0</v>
      </c>
      <c r="AH675" s="58">
        <f t="shared" si="153"/>
        <v>0</v>
      </c>
      <c r="AI675" s="64">
        <f t="shared" si="154"/>
        <v>-388.796454505521</v>
      </c>
      <c r="AJ675" s="65"/>
      <c r="AL675" s="58">
        <f t="shared" si="158"/>
        <v>250</v>
      </c>
      <c r="AM675" s="58">
        <f t="shared" si="159"/>
        <v>93.3305</v>
      </c>
      <c r="AN675" s="58">
        <f t="shared" si="155"/>
        <v>0</v>
      </c>
      <c r="AO675" s="58">
        <f t="shared" si="165"/>
        <v>804.875827564411</v>
      </c>
      <c r="AP675" s="58">
        <f t="shared" si="160"/>
        <v>1305.1144075932</v>
      </c>
      <c r="AQ675" s="58">
        <f t="shared" si="161"/>
        <v>156.6695</v>
      </c>
      <c r="AR675" s="58">
        <f t="shared" si="162"/>
        <v>0</v>
      </c>
    </row>
    <row r="676" spans="1:44">
      <c r="A676" s="35" t="s">
        <v>953</v>
      </c>
      <c r="B676" s="93">
        <v>8.95</v>
      </c>
      <c r="C676" s="58">
        <v>641.025641025641</v>
      </c>
      <c r="D676" s="58">
        <v>481.545843045843</v>
      </c>
      <c r="E676" s="58">
        <v>388.500388500388</v>
      </c>
      <c r="F676" s="58">
        <v>547.624806152569</v>
      </c>
      <c r="G676" s="58">
        <v>388.145008172771</v>
      </c>
      <c r="H676" s="58">
        <v>157.885</v>
      </c>
      <c r="I676" s="58">
        <v>157.885</v>
      </c>
      <c r="J676" s="108">
        <v>3025.92405722747</v>
      </c>
      <c r="K676" s="109">
        <v>1.72957959305681</v>
      </c>
      <c r="L676" s="109">
        <v>7.53101181937094</v>
      </c>
      <c r="M676" s="109">
        <v>7.59524624610032</v>
      </c>
      <c r="N676" s="110">
        <v>0.40392287242869</v>
      </c>
      <c r="O676" s="10">
        <v>3.8</v>
      </c>
      <c r="P676" s="10">
        <v>7.6</v>
      </c>
      <c r="Q676" s="113">
        <v>1.404</v>
      </c>
      <c r="R676" s="110">
        <v>0.734347282776614</v>
      </c>
      <c r="S676" s="58">
        <v>212.515474897733</v>
      </c>
      <c r="T676" s="58">
        <v>750.438517743439</v>
      </c>
      <c r="U676" s="58">
        <v>122.871173868407</v>
      </c>
      <c r="V676" s="58">
        <v>3158.95906218383</v>
      </c>
      <c r="W676" s="58">
        <v>92.115</v>
      </c>
      <c r="X676" s="10"/>
      <c r="Y676" s="109">
        <f t="shared" si="163"/>
        <v>0.011096523813225</v>
      </c>
      <c r="Z676" s="10"/>
      <c r="AA676" s="10"/>
      <c r="AB676" s="10"/>
      <c r="AC676" s="58">
        <f t="shared" si="156"/>
        <v>157.885</v>
      </c>
      <c r="AD676" s="10">
        <f t="shared" si="164"/>
        <v>6.5</v>
      </c>
      <c r="AE676" s="58">
        <f t="shared" si="157"/>
        <v>0</v>
      </c>
      <c r="AF676" s="58">
        <f t="shared" si="151"/>
        <v>0</v>
      </c>
      <c r="AG676" s="58">
        <f t="shared" si="152"/>
        <v>0</v>
      </c>
      <c r="AH676" s="58">
        <f t="shared" si="153"/>
        <v>0</v>
      </c>
      <c r="AI676" s="64">
        <f t="shared" si="154"/>
        <v>-388.145008172771</v>
      </c>
      <c r="AJ676" s="65"/>
      <c r="AL676" s="58">
        <f t="shared" si="158"/>
        <v>250</v>
      </c>
      <c r="AM676" s="58">
        <f t="shared" si="159"/>
        <v>92.115</v>
      </c>
      <c r="AN676" s="58">
        <f t="shared" si="155"/>
        <v>0</v>
      </c>
      <c r="AO676" s="58">
        <f t="shared" si="165"/>
        <v>814.668698426589</v>
      </c>
      <c r="AP676" s="58">
        <f t="shared" si="160"/>
        <v>1314.90727845538</v>
      </c>
      <c r="AQ676" s="58">
        <f t="shared" si="161"/>
        <v>157.885</v>
      </c>
      <c r="AR676" s="58">
        <f t="shared" si="162"/>
        <v>0</v>
      </c>
    </row>
    <row r="677" spans="1:44">
      <c r="A677" s="35" t="s">
        <v>954</v>
      </c>
      <c r="B677" s="93">
        <v>8.99</v>
      </c>
      <c r="C677" s="58">
        <v>641.025641025641</v>
      </c>
      <c r="D677" s="58">
        <v>479.878166278166</v>
      </c>
      <c r="E677" s="58">
        <v>388.500388500388</v>
      </c>
      <c r="F677" s="58">
        <v>548.66039157416</v>
      </c>
      <c r="G677" s="58">
        <v>387.512916826685</v>
      </c>
      <c r="H677" s="58">
        <v>159.536</v>
      </c>
      <c r="I677" s="58">
        <v>159.536</v>
      </c>
      <c r="J677" s="108">
        <v>3065.98940335564</v>
      </c>
      <c r="K677" s="109">
        <v>1.7099662981874</v>
      </c>
      <c r="L677" s="109">
        <v>7.58330688316947</v>
      </c>
      <c r="M677" s="109">
        <v>7.6481204248055</v>
      </c>
      <c r="N677" s="110">
        <v>0.39785911685</v>
      </c>
      <c r="O677" s="10">
        <v>4</v>
      </c>
      <c r="P677" s="10">
        <v>7.5</v>
      </c>
      <c r="Q677" s="113">
        <v>1.395</v>
      </c>
      <c r="R677" s="110">
        <v>0.730420291959627</v>
      </c>
      <c r="S677" s="58">
        <v>210.656511246393</v>
      </c>
      <c r="T677" s="58">
        <v>764.977421272251</v>
      </c>
      <c r="U677" s="58">
        <v>123.193370225889</v>
      </c>
      <c r="V677" s="58">
        <v>3145.56632484473</v>
      </c>
      <c r="W677" s="58">
        <v>90.464</v>
      </c>
      <c r="X677" s="10"/>
      <c r="Y677" s="109">
        <f t="shared" si="163"/>
        <v>0.0119393629308586</v>
      </c>
      <c r="Z677" s="10"/>
      <c r="AA677" s="10"/>
      <c r="AB677" s="10"/>
      <c r="AC677" s="58">
        <f t="shared" si="156"/>
        <v>159.536</v>
      </c>
      <c r="AD677" s="10">
        <f t="shared" si="164"/>
        <v>6.5</v>
      </c>
      <c r="AE677" s="58">
        <f t="shared" si="157"/>
        <v>0</v>
      </c>
      <c r="AF677" s="58">
        <f t="shared" si="151"/>
        <v>0</v>
      </c>
      <c r="AG677" s="58">
        <f t="shared" si="152"/>
        <v>0</v>
      </c>
      <c r="AH677" s="58">
        <f t="shared" si="153"/>
        <v>0</v>
      </c>
      <c r="AI677" s="64">
        <f t="shared" si="154"/>
        <v>-387.512916826685</v>
      </c>
      <c r="AJ677" s="65"/>
      <c r="AL677" s="58">
        <f t="shared" si="158"/>
        <v>250</v>
      </c>
      <c r="AM677" s="58">
        <f t="shared" si="159"/>
        <v>90.464</v>
      </c>
      <c r="AN677" s="58">
        <f t="shared" si="155"/>
        <v>0</v>
      </c>
      <c r="AO677" s="58">
        <f t="shared" si="165"/>
        <v>824.164954934456</v>
      </c>
      <c r="AP677" s="58">
        <f t="shared" si="160"/>
        <v>1324.40353496324</v>
      </c>
      <c r="AQ677" s="58">
        <f t="shared" si="161"/>
        <v>159.536</v>
      </c>
      <c r="AR677" s="58">
        <f t="shared" si="162"/>
        <v>0</v>
      </c>
    </row>
    <row r="678" spans="1:44">
      <c r="A678" s="35" t="s">
        <v>955</v>
      </c>
      <c r="B678" s="93">
        <v>9.15</v>
      </c>
      <c r="C678" s="58">
        <v>641.025641025641</v>
      </c>
      <c r="D678" s="58">
        <v>478.197358197358</v>
      </c>
      <c r="E678" s="58">
        <v>388.500388500388</v>
      </c>
      <c r="F678" s="58">
        <v>549.728805803224</v>
      </c>
      <c r="G678" s="58">
        <v>386.900522974941</v>
      </c>
      <c r="H678" s="58">
        <v>161.2</v>
      </c>
      <c r="I678" s="58">
        <v>161.2</v>
      </c>
      <c r="J678" s="108">
        <v>3105.94953866309</v>
      </c>
      <c r="K678" s="109">
        <v>1.66638856144341</v>
      </c>
      <c r="L678" s="109">
        <v>7.63651634756476</v>
      </c>
      <c r="M678" s="109">
        <v>7.70073603784595</v>
      </c>
      <c r="N678" s="110">
        <v>0.376642129687155</v>
      </c>
      <c r="O678" s="10">
        <v>4.7</v>
      </c>
      <c r="P678" s="10">
        <v>7.2</v>
      </c>
      <c r="Q678" s="113">
        <v>1.386</v>
      </c>
      <c r="R678" s="110">
        <v>0.72649330114264</v>
      </c>
      <c r="S678" s="58">
        <v>205.829454370225</v>
      </c>
      <c r="T678" s="58">
        <v>791.083488641059</v>
      </c>
      <c r="U678" s="58">
        <v>123.518283269981</v>
      </c>
      <c r="V678" s="58">
        <v>3132.33403778183</v>
      </c>
      <c r="W678" s="58">
        <v>88.8</v>
      </c>
      <c r="X678" s="10"/>
      <c r="Y678" s="109">
        <f t="shared" si="163"/>
        <v>0.0116040772407366</v>
      </c>
      <c r="Z678" s="10"/>
      <c r="AA678" s="10"/>
      <c r="AB678" s="10"/>
      <c r="AC678" s="58">
        <f t="shared" si="156"/>
        <v>161.2</v>
      </c>
      <c r="AD678" s="10">
        <f t="shared" si="164"/>
        <v>6.5</v>
      </c>
      <c r="AE678" s="58">
        <f t="shared" si="157"/>
        <v>0</v>
      </c>
      <c r="AF678" s="58">
        <f t="shared" si="151"/>
        <v>0</v>
      </c>
      <c r="AG678" s="58">
        <f t="shared" si="152"/>
        <v>0</v>
      </c>
      <c r="AH678" s="58">
        <f t="shared" si="153"/>
        <v>0</v>
      </c>
      <c r="AI678" s="64">
        <f t="shared" si="154"/>
        <v>-386.900522974941</v>
      </c>
      <c r="AJ678" s="65"/>
      <c r="AL678" s="58">
        <f t="shared" si="158"/>
        <v>250</v>
      </c>
      <c r="AM678" s="58">
        <f t="shared" si="159"/>
        <v>88.8</v>
      </c>
      <c r="AN678" s="58">
        <f t="shared" si="155"/>
        <v>0</v>
      </c>
      <c r="AO678" s="58">
        <f t="shared" si="165"/>
        <v>833.364130159784</v>
      </c>
      <c r="AP678" s="58">
        <f t="shared" si="160"/>
        <v>1333.60271018857</v>
      </c>
      <c r="AQ678" s="58">
        <f t="shared" si="161"/>
        <v>161.2</v>
      </c>
      <c r="AR678" s="58">
        <f t="shared" si="162"/>
        <v>0</v>
      </c>
    </row>
    <row r="679" spans="1:44">
      <c r="A679" s="35" t="s">
        <v>956</v>
      </c>
      <c r="B679" s="93">
        <v>9.44</v>
      </c>
      <c r="C679" s="58">
        <v>641.025641025641</v>
      </c>
      <c r="D679" s="58">
        <v>477.074630924631</v>
      </c>
      <c r="E679" s="58">
        <v>388.500388500388</v>
      </c>
      <c r="F679" s="58">
        <v>559.718189962262</v>
      </c>
      <c r="G679" s="58">
        <v>395.767179861252</v>
      </c>
      <c r="H679" s="58">
        <v>162.3115</v>
      </c>
      <c r="I679" s="58">
        <v>162.3115</v>
      </c>
      <c r="J679" s="108">
        <v>3146.83114168605</v>
      </c>
      <c r="K679" s="109">
        <v>1.61926454679528</v>
      </c>
      <c r="L679" s="109">
        <v>7.69640628977323</v>
      </c>
      <c r="M679" s="109">
        <v>7.75444290947101</v>
      </c>
      <c r="N679" s="110">
        <v>0.349368215362661</v>
      </c>
      <c r="O679" s="10">
        <v>5.6</v>
      </c>
      <c r="P679" s="10">
        <v>6.8</v>
      </c>
      <c r="Q679" s="113">
        <v>1.395</v>
      </c>
      <c r="R679" s="110">
        <v>0.734347282776614</v>
      </c>
      <c r="S679" s="58">
        <v>200.555621356003</v>
      </c>
      <c r="T679" s="58">
        <v>817.483992682427</v>
      </c>
      <c r="U679" s="58">
        <v>123.855994842181</v>
      </c>
      <c r="V679" s="58">
        <v>3195.3817040955</v>
      </c>
      <c r="W679" s="58">
        <v>87.6885</v>
      </c>
      <c r="X679" s="10"/>
      <c r="Y679" s="109">
        <f t="shared" si="163"/>
        <v>0.00432974807271425</v>
      </c>
      <c r="Z679" s="10"/>
      <c r="AA679" s="10"/>
      <c r="AB679" s="10"/>
      <c r="AC679" s="58">
        <f t="shared" si="156"/>
        <v>162.3115</v>
      </c>
      <c r="AD679" s="10">
        <f t="shared" si="164"/>
        <v>6.5</v>
      </c>
      <c r="AE679" s="58">
        <f t="shared" si="157"/>
        <v>0</v>
      </c>
      <c r="AF679" s="58">
        <f t="shared" si="151"/>
        <v>0</v>
      </c>
      <c r="AG679" s="58">
        <f t="shared" si="152"/>
        <v>0</v>
      </c>
      <c r="AH679" s="58">
        <f t="shared" si="153"/>
        <v>0</v>
      </c>
      <c r="AI679" s="64">
        <f t="shared" si="154"/>
        <v>-395.767179861252</v>
      </c>
      <c r="AJ679" s="65"/>
      <c r="AL679" s="58">
        <f t="shared" si="158"/>
        <v>250</v>
      </c>
      <c r="AM679" s="58">
        <f t="shared" si="159"/>
        <v>87.6885</v>
      </c>
      <c r="AN679" s="58">
        <f t="shared" si="155"/>
        <v>0</v>
      </c>
      <c r="AO679" s="58">
        <f t="shared" si="165"/>
        <v>842.350584508985</v>
      </c>
      <c r="AP679" s="58">
        <f t="shared" si="160"/>
        <v>1342.58916453777</v>
      </c>
      <c r="AQ679" s="58">
        <f t="shared" si="161"/>
        <v>162.3115</v>
      </c>
      <c r="AR679" s="58">
        <f t="shared" si="162"/>
        <v>0</v>
      </c>
    </row>
    <row r="680" spans="1:44">
      <c r="A680" s="35" t="s">
        <v>957</v>
      </c>
      <c r="B680" s="93">
        <v>10.1</v>
      </c>
      <c r="C680" s="58">
        <v>641.025641025641</v>
      </c>
      <c r="D680" s="58">
        <v>476.207964257964</v>
      </c>
      <c r="E680" s="58">
        <v>388.500388500388</v>
      </c>
      <c r="F680" s="58">
        <v>560.047787102271</v>
      </c>
      <c r="G680" s="58">
        <v>395.230110334594</v>
      </c>
      <c r="H680" s="58">
        <v>163.1695</v>
      </c>
      <c r="I680" s="58">
        <v>163.1695</v>
      </c>
      <c r="J680" s="108">
        <v>3187.61424343613</v>
      </c>
      <c r="K680" s="109">
        <v>1.4736742472003</v>
      </c>
      <c r="L680" s="109">
        <v>7.75214926588784</v>
      </c>
      <c r="M680" s="109">
        <v>7.80789906391608</v>
      </c>
      <c r="N680" s="110">
        <v>0.283439492514667</v>
      </c>
      <c r="O680" s="10">
        <v>7.8</v>
      </c>
      <c r="P680" s="10">
        <v>5.8</v>
      </c>
      <c r="Q680" s="113">
        <v>1.386</v>
      </c>
      <c r="R680" s="110">
        <v>0.730420291959627</v>
      </c>
      <c r="S680" s="58">
        <v>183.022001168909</v>
      </c>
      <c r="T680" s="58">
        <v>900.534775682886</v>
      </c>
      <c r="U680" s="58">
        <v>124.194340449809</v>
      </c>
      <c r="V680" s="58">
        <v>3182.35202105945</v>
      </c>
      <c r="W680" s="58">
        <v>86.8305</v>
      </c>
      <c r="X680" s="10"/>
      <c r="Y680" s="109">
        <f t="shared" si="163"/>
        <v>0.00229364358316975</v>
      </c>
      <c r="Z680" s="10"/>
      <c r="AA680" s="10"/>
      <c r="AB680" s="10"/>
      <c r="AC680" s="58">
        <f t="shared" si="156"/>
        <v>163.1695</v>
      </c>
      <c r="AD680" s="10">
        <f t="shared" si="164"/>
        <v>6.5</v>
      </c>
      <c r="AE680" s="58">
        <f t="shared" si="157"/>
        <v>0</v>
      </c>
      <c r="AF680" s="58">
        <f t="shared" si="151"/>
        <v>0</v>
      </c>
      <c r="AG680" s="58">
        <f t="shared" si="152"/>
        <v>0</v>
      </c>
      <c r="AH680" s="58">
        <f t="shared" si="153"/>
        <v>0</v>
      </c>
      <c r="AI680" s="64">
        <f t="shared" si="154"/>
        <v>-395.230110334594</v>
      </c>
      <c r="AJ680" s="65"/>
      <c r="AL680" s="58">
        <f t="shared" si="158"/>
        <v>250</v>
      </c>
      <c r="AM680" s="58">
        <f t="shared" si="159"/>
        <v>86.8305</v>
      </c>
      <c r="AN680" s="58">
        <f t="shared" si="155"/>
        <v>0</v>
      </c>
      <c r="AO680" s="58">
        <f t="shared" si="165"/>
        <v>851.16340658644</v>
      </c>
      <c r="AP680" s="58">
        <f t="shared" si="160"/>
        <v>1351.40198661523</v>
      </c>
      <c r="AQ680" s="58">
        <f t="shared" si="161"/>
        <v>163.1695</v>
      </c>
      <c r="AR680" s="58">
        <f t="shared" si="162"/>
        <v>0</v>
      </c>
    </row>
    <row r="681" spans="1:44">
      <c r="A681" s="35" t="s">
        <v>958</v>
      </c>
      <c r="B681" s="93">
        <v>10.58</v>
      </c>
      <c r="C681" s="58">
        <v>641.025641025641</v>
      </c>
      <c r="D681" s="58">
        <v>475.61048951049</v>
      </c>
      <c r="E681" s="58">
        <v>344.731548334028</v>
      </c>
      <c r="F681" s="58">
        <v>507.120926153131</v>
      </c>
      <c r="G681" s="58">
        <v>341.70577463798</v>
      </c>
      <c r="H681" s="58">
        <v>163.761</v>
      </c>
      <c r="I681" s="58">
        <v>163.761</v>
      </c>
      <c r="J681" s="108">
        <v>3222.55832149963</v>
      </c>
      <c r="K681" s="109">
        <v>1.32662153588313</v>
      </c>
      <c r="L681" s="109">
        <v>7.80075373669663</v>
      </c>
      <c r="M681" s="109">
        <v>7.85360661663958</v>
      </c>
      <c r="N681" s="110">
        <v>0.222019124999998</v>
      </c>
      <c r="O681" s="10">
        <v>10</v>
      </c>
      <c r="P681" s="10">
        <v>5</v>
      </c>
      <c r="Q681" s="113">
        <v>1.2645</v>
      </c>
      <c r="R681" s="110">
        <v>0.655807466436869</v>
      </c>
      <c r="S681" s="58">
        <v>165.275927993092</v>
      </c>
      <c r="T681" s="58">
        <v>1000.84237023353</v>
      </c>
      <c r="U681" s="58">
        <v>124.584083344515</v>
      </c>
      <c r="V681" s="58">
        <v>2742.77231460663</v>
      </c>
      <c r="W681" s="58">
        <v>86.239</v>
      </c>
      <c r="X681" s="10"/>
      <c r="Y681" s="109">
        <f t="shared" si="163"/>
        <v>0.00714532721945105</v>
      </c>
      <c r="Z681" s="10"/>
      <c r="AA681" s="10"/>
      <c r="AB681" s="10"/>
      <c r="AC681" s="58">
        <f t="shared" si="156"/>
        <v>163.761</v>
      </c>
      <c r="AD681" s="10">
        <f t="shared" si="164"/>
        <v>6.5</v>
      </c>
      <c r="AE681" s="58">
        <f t="shared" si="157"/>
        <v>0</v>
      </c>
      <c r="AF681" s="58">
        <f t="shared" si="151"/>
        <v>0</v>
      </c>
      <c r="AG681" s="58">
        <f t="shared" si="152"/>
        <v>0</v>
      </c>
      <c r="AH681" s="58">
        <f t="shared" si="153"/>
        <v>0</v>
      </c>
      <c r="AI681" s="64">
        <f t="shared" si="154"/>
        <v>-341.70577463798</v>
      </c>
      <c r="AJ681" s="65"/>
      <c r="AL681" s="58">
        <f t="shared" si="158"/>
        <v>250</v>
      </c>
      <c r="AM681" s="58">
        <f t="shared" si="159"/>
        <v>86.239</v>
      </c>
      <c r="AN681" s="58">
        <f t="shared" si="155"/>
        <v>0</v>
      </c>
      <c r="AO681" s="58">
        <f t="shared" si="165"/>
        <v>859.843439553508</v>
      </c>
      <c r="AP681" s="58">
        <f t="shared" si="160"/>
        <v>1360.0820195823</v>
      </c>
      <c r="AQ681" s="58">
        <f t="shared" si="161"/>
        <v>163.761</v>
      </c>
      <c r="AR681" s="58">
        <f t="shared" si="162"/>
        <v>0</v>
      </c>
    </row>
    <row r="682" spans="1:44">
      <c r="A682" s="35" t="s">
        <v>959</v>
      </c>
      <c r="B682" s="93">
        <v>9.95</v>
      </c>
      <c r="C682" s="58">
        <v>641.025641025641</v>
      </c>
      <c r="D682" s="58">
        <v>477.974125874126</v>
      </c>
      <c r="E682" s="58">
        <v>264.172163396885</v>
      </c>
      <c r="F682" s="58">
        <v>422.816471653734</v>
      </c>
      <c r="G682" s="58">
        <v>259.764956502218</v>
      </c>
      <c r="H682" s="58">
        <v>161.421</v>
      </c>
      <c r="I682" s="58">
        <v>161.421</v>
      </c>
      <c r="J682" s="108">
        <v>3248.59046634101</v>
      </c>
      <c r="K682" s="109">
        <v>1.26824938930529</v>
      </c>
      <c r="L682" s="109">
        <v>7.85338440624037</v>
      </c>
      <c r="M682" s="109">
        <v>7.88760074805537</v>
      </c>
      <c r="N682" s="110">
        <v>0.224608269714646</v>
      </c>
      <c r="O682" s="10">
        <v>9.9</v>
      </c>
      <c r="P682" s="10">
        <v>5.1</v>
      </c>
      <c r="Q682" s="113">
        <v>1.0395</v>
      </c>
      <c r="R682" s="110">
        <v>0.52621676947629</v>
      </c>
      <c r="S682" s="58">
        <v>158.543042835717</v>
      </c>
      <c r="T682" s="58">
        <v>1028.43689786167</v>
      </c>
      <c r="U682" s="58">
        <v>125.009358705517</v>
      </c>
      <c r="V682" s="58">
        <v>2077.96407558688</v>
      </c>
      <c r="W682" s="58">
        <v>88.579</v>
      </c>
      <c r="X682" s="10"/>
      <c r="Y682" s="109">
        <f t="shared" si="163"/>
        <v>0.000222210399202893</v>
      </c>
      <c r="Z682" s="10"/>
      <c r="AA682" s="10"/>
      <c r="AB682" s="10"/>
      <c r="AC682" s="58">
        <f t="shared" si="156"/>
        <v>161.421</v>
      </c>
      <c r="AD682" s="10">
        <f t="shared" si="164"/>
        <v>6.5</v>
      </c>
      <c r="AE682" s="58">
        <f t="shared" si="157"/>
        <v>0</v>
      </c>
      <c r="AF682" s="58">
        <f t="shared" si="151"/>
        <v>0</v>
      </c>
      <c r="AG682" s="58">
        <f t="shared" si="152"/>
        <v>0</v>
      </c>
      <c r="AH682" s="58">
        <f t="shared" si="153"/>
        <v>0</v>
      </c>
      <c r="AI682" s="64">
        <f t="shared" si="154"/>
        <v>-259.764956502218</v>
      </c>
      <c r="AJ682" s="65"/>
      <c r="AL682" s="58">
        <f t="shared" si="158"/>
        <v>250</v>
      </c>
      <c r="AM682" s="58">
        <f t="shared" si="159"/>
        <v>88.579</v>
      </c>
      <c r="AN682" s="58">
        <f t="shared" si="155"/>
        <v>0</v>
      </c>
      <c r="AO682" s="58">
        <f t="shared" si="165"/>
        <v>868.83107235574</v>
      </c>
      <c r="AP682" s="58">
        <f t="shared" si="160"/>
        <v>1369.06965238453</v>
      </c>
      <c r="AQ682" s="58">
        <f t="shared" si="161"/>
        <v>161.421</v>
      </c>
      <c r="AR682" s="58">
        <f t="shared" si="162"/>
        <v>0</v>
      </c>
    </row>
    <row r="683" spans="1:44">
      <c r="A683" s="35" t="s">
        <v>960</v>
      </c>
      <c r="B683" s="93">
        <v>9.29</v>
      </c>
      <c r="C683" s="58">
        <v>641.025641025641</v>
      </c>
      <c r="D683" s="58">
        <v>479.727156177156</v>
      </c>
      <c r="E683" s="58">
        <v>204.158536692952</v>
      </c>
      <c r="F683" s="58">
        <v>364.160209518993</v>
      </c>
      <c r="G683" s="58">
        <v>202.861724670508</v>
      </c>
      <c r="H683" s="58">
        <v>159.6855</v>
      </c>
      <c r="I683" s="58">
        <v>159.6855</v>
      </c>
      <c r="J683" s="108">
        <v>3268.43185446428</v>
      </c>
      <c r="K683" s="109">
        <v>1.20485970345721</v>
      </c>
      <c r="L683" s="109">
        <v>7.8914970329611</v>
      </c>
      <c r="M683" s="109">
        <v>7.91347859214595</v>
      </c>
      <c r="N683" s="110">
        <v>0.237961524607433</v>
      </c>
      <c r="O683" s="10">
        <v>9.4</v>
      </c>
      <c r="P683" s="10">
        <v>5.2</v>
      </c>
      <c r="Q683" s="113">
        <v>0.8505</v>
      </c>
      <c r="R683" s="110">
        <v>0.424115008234622</v>
      </c>
      <c r="S683" s="58">
        <v>150.929102636867</v>
      </c>
      <c r="T683" s="58">
        <v>1068.70366304745</v>
      </c>
      <c r="U683" s="58">
        <v>125.266951997641</v>
      </c>
      <c r="V683" s="58">
        <v>1619.43530544535</v>
      </c>
      <c r="W683" s="58">
        <v>90.3145</v>
      </c>
      <c r="X683" s="10"/>
      <c r="Y683" s="109">
        <f t="shared" si="163"/>
        <v>-0.00389628490573379</v>
      </c>
      <c r="Z683" s="10"/>
      <c r="AA683" s="10"/>
      <c r="AB683" s="10"/>
      <c r="AC683" s="58">
        <f t="shared" si="156"/>
        <v>159.6855</v>
      </c>
      <c r="AD683" s="10">
        <f t="shared" si="164"/>
        <v>6.5</v>
      </c>
      <c r="AE683" s="58">
        <f t="shared" si="157"/>
        <v>0</v>
      </c>
      <c r="AF683" s="58">
        <f t="shared" si="151"/>
        <v>0</v>
      </c>
      <c r="AG683" s="58">
        <f t="shared" si="152"/>
        <v>0</v>
      </c>
      <c r="AH683" s="58">
        <f t="shared" si="153"/>
        <v>0</v>
      </c>
      <c r="AI683" s="64">
        <f t="shared" si="154"/>
        <v>-202.861724670508</v>
      </c>
      <c r="AJ683" s="65"/>
      <c r="AL683" s="58">
        <f t="shared" si="158"/>
        <v>250</v>
      </c>
      <c r="AM683" s="58">
        <f t="shared" si="159"/>
        <v>90.3145</v>
      </c>
      <c r="AN683" s="58">
        <f t="shared" si="155"/>
        <v>0</v>
      </c>
      <c r="AO683" s="58">
        <f t="shared" si="165"/>
        <v>878.034091993961</v>
      </c>
      <c r="AP683" s="58">
        <f t="shared" si="160"/>
        <v>1378.27267202275</v>
      </c>
      <c r="AQ683" s="58">
        <f t="shared" si="161"/>
        <v>159.6855</v>
      </c>
      <c r="AR683" s="58">
        <f t="shared" si="162"/>
        <v>0</v>
      </c>
    </row>
    <row r="684" spans="1:44">
      <c r="A684" s="35" t="s">
        <v>961</v>
      </c>
      <c r="B684" s="93">
        <v>8.92</v>
      </c>
      <c r="C684" s="58">
        <v>641.025641025641</v>
      </c>
      <c r="D684" s="58">
        <v>480.863014763015</v>
      </c>
      <c r="E684" s="58">
        <v>158.417079661899</v>
      </c>
      <c r="F684" s="58">
        <v>318.499664167788</v>
      </c>
      <c r="G684" s="58">
        <v>158.337037905161</v>
      </c>
      <c r="H684" s="58">
        <v>158.561</v>
      </c>
      <c r="I684" s="58">
        <v>158.561</v>
      </c>
      <c r="J684" s="108">
        <v>3283.42964477816</v>
      </c>
      <c r="K684" s="109">
        <v>1.15528486714871</v>
      </c>
      <c r="L684" s="109">
        <v>7.92372350651424</v>
      </c>
      <c r="M684" s="109">
        <v>7.93302095254136</v>
      </c>
      <c r="N684" s="110">
        <v>0.237961524607433</v>
      </c>
      <c r="O684" s="10">
        <v>9.4</v>
      </c>
      <c r="P684" s="10">
        <v>5.2</v>
      </c>
      <c r="Q684" s="113">
        <v>0.684</v>
      </c>
      <c r="R684" s="110">
        <v>0.337721210260903</v>
      </c>
      <c r="S684" s="58">
        <v>144.917932779425</v>
      </c>
      <c r="T684" s="58">
        <v>1105.19535568041</v>
      </c>
      <c r="U684" s="58">
        <v>125.439133585371</v>
      </c>
      <c r="V684" s="58">
        <v>1262.26189052399</v>
      </c>
      <c r="W684" s="58">
        <v>91.439</v>
      </c>
      <c r="X684" s="10"/>
      <c r="Y684" s="109">
        <f t="shared" si="163"/>
        <v>-0.0102449143682932</v>
      </c>
      <c r="Z684" s="10"/>
      <c r="AA684" s="10"/>
      <c r="AB684" s="10"/>
      <c r="AC684" s="58">
        <f t="shared" si="156"/>
        <v>158.561</v>
      </c>
      <c r="AD684" s="10">
        <f t="shared" si="164"/>
        <v>6.5</v>
      </c>
      <c r="AE684" s="58">
        <f t="shared" si="157"/>
        <v>0</v>
      </c>
      <c r="AF684" s="58">
        <f t="shared" ref="AF684:AF747" si="166">H684-I684</f>
        <v>0</v>
      </c>
      <c r="AG684" s="58">
        <f t="shared" ref="AG684:AG747" si="167">IF(H684/I684&lt;$AH$2,1,0)</f>
        <v>0</v>
      </c>
      <c r="AH684" s="58">
        <f t="shared" ref="AH684:AH747" si="168">IF(AC684/I684&lt;$AH$2,1,0)</f>
        <v>0</v>
      </c>
      <c r="AI684" s="64">
        <f t="shared" ref="AI684:AI747" si="169">-G684</f>
        <v>-158.337037905161</v>
      </c>
      <c r="AJ684" s="65"/>
      <c r="AL684" s="58">
        <f t="shared" si="158"/>
        <v>250</v>
      </c>
      <c r="AM684" s="58">
        <f t="shared" si="159"/>
        <v>91.439</v>
      </c>
      <c r="AN684" s="58">
        <f t="shared" ref="AN684:AN747" si="170">IF(AM684&gt;0,0,(AO683*$AO$1-AO684)*6)*$AP$1</f>
        <v>0</v>
      </c>
      <c r="AO684" s="58">
        <f t="shared" si="165"/>
        <v>887.359771533992</v>
      </c>
      <c r="AP684" s="58">
        <f t="shared" si="160"/>
        <v>1387.59835156278</v>
      </c>
      <c r="AQ684" s="58">
        <f t="shared" si="161"/>
        <v>158.561</v>
      </c>
      <c r="AR684" s="58">
        <f t="shared" si="162"/>
        <v>0</v>
      </c>
    </row>
    <row r="685" spans="1:44">
      <c r="A685" s="35" t="s">
        <v>962</v>
      </c>
      <c r="B685" s="93">
        <v>8.68</v>
      </c>
      <c r="C685" s="58">
        <v>639.379185086606</v>
      </c>
      <c r="D685" s="58">
        <v>480.752922460343</v>
      </c>
      <c r="E685" s="58">
        <v>123.841957910267</v>
      </c>
      <c r="F685" s="58">
        <v>282.140908820919</v>
      </c>
      <c r="G685" s="58">
        <v>123.514646194657</v>
      </c>
      <c r="H685" s="58">
        <v>157.04</v>
      </c>
      <c r="I685" s="58">
        <v>157.04</v>
      </c>
      <c r="J685" s="108">
        <v>3294.63977176856</v>
      </c>
      <c r="K685" s="109">
        <v>1.10193894609566</v>
      </c>
      <c r="L685" s="109">
        <v>7.93542818623948</v>
      </c>
      <c r="M685" s="109">
        <v>7.94761769371647</v>
      </c>
      <c r="N685" s="110">
        <v>0.227262919146408</v>
      </c>
      <c r="O685" s="10">
        <v>9.8</v>
      </c>
      <c r="P685" s="10">
        <v>5.1</v>
      </c>
      <c r="Q685" s="113">
        <v>0.5445</v>
      </c>
      <c r="R685" s="110">
        <v>0.267035375555132</v>
      </c>
      <c r="S685" s="58">
        <v>138.306895659701</v>
      </c>
      <c r="T685" s="58">
        <v>1146.91506789768</v>
      </c>
      <c r="U685" s="58">
        <v>125.512303698624</v>
      </c>
      <c r="V685" s="58">
        <v>984.083970693707</v>
      </c>
      <c r="W685" s="58">
        <v>92.96</v>
      </c>
      <c r="X685" s="10"/>
      <c r="Y685" s="109">
        <f t="shared" si="163"/>
        <v>-0.00240723369811935</v>
      </c>
      <c r="Z685" s="10"/>
      <c r="AA685" s="10"/>
      <c r="AB685" s="10"/>
      <c r="AC685" s="58">
        <f t="shared" si="156"/>
        <v>157.04</v>
      </c>
      <c r="AD685" s="10">
        <f t="shared" si="164"/>
        <v>6.5</v>
      </c>
      <c r="AE685" s="58">
        <f t="shared" si="157"/>
        <v>0</v>
      </c>
      <c r="AF685" s="58">
        <f t="shared" si="166"/>
        <v>0</v>
      </c>
      <c r="AG685" s="58">
        <f t="shared" si="167"/>
        <v>0</v>
      </c>
      <c r="AH685" s="58">
        <f t="shared" si="168"/>
        <v>0</v>
      </c>
      <c r="AI685" s="64">
        <f t="shared" si="169"/>
        <v>-123.514646194657</v>
      </c>
      <c r="AJ685" s="65"/>
      <c r="AL685" s="58">
        <f t="shared" si="158"/>
        <v>250</v>
      </c>
      <c r="AM685" s="58">
        <f t="shared" si="159"/>
        <v>92.96</v>
      </c>
      <c r="AN685" s="58">
        <f t="shared" si="170"/>
        <v>0</v>
      </c>
      <c r="AO685" s="58">
        <f t="shared" si="165"/>
        <v>896.866972676322</v>
      </c>
      <c r="AP685" s="58">
        <f t="shared" si="160"/>
        <v>1397.10555270511</v>
      </c>
      <c r="AQ685" s="58">
        <f t="shared" si="161"/>
        <v>157.04</v>
      </c>
      <c r="AR685" s="58">
        <f t="shared" si="162"/>
        <v>0</v>
      </c>
    </row>
    <row r="686" spans="1:44">
      <c r="A686" s="35" t="s">
        <v>963</v>
      </c>
      <c r="B686" s="93">
        <v>8.37</v>
      </c>
      <c r="C686" s="58">
        <v>570.445752833738</v>
      </c>
      <c r="D686" s="58">
        <v>413.894237682223</v>
      </c>
      <c r="E686" s="58">
        <v>97.9987843124737</v>
      </c>
      <c r="F686" s="58">
        <v>257.563929305127</v>
      </c>
      <c r="G686" s="58">
        <v>101.012414153612</v>
      </c>
      <c r="H686" s="58">
        <v>154.986</v>
      </c>
      <c r="I686" s="58">
        <v>154.986</v>
      </c>
      <c r="J686" s="108">
        <v>3303.40073852316</v>
      </c>
      <c r="K686" s="109">
        <v>1.08305021530662</v>
      </c>
      <c r="L686" s="109">
        <v>7.94393794463938</v>
      </c>
      <c r="M686" s="109">
        <v>7.95901930434105</v>
      </c>
      <c r="N686" s="110">
        <v>0.232567441153502</v>
      </c>
      <c r="O686" s="10">
        <v>9.6</v>
      </c>
      <c r="P686" s="10">
        <v>5.2</v>
      </c>
      <c r="Q686" s="113">
        <v>0.45</v>
      </c>
      <c r="R686" s="110">
        <v>0.219911485751286</v>
      </c>
      <c r="S686" s="58">
        <v>135.982410018361</v>
      </c>
      <c r="T686" s="58">
        <v>1151.26298416373</v>
      </c>
      <c r="U686" s="58">
        <v>125.555037150206</v>
      </c>
      <c r="V686" s="58">
        <v>804.526974356012</v>
      </c>
      <c r="W686" s="58">
        <v>95.014</v>
      </c>
      <c r="X686" s="10"/>
      <c r="Y686" s="109">
        <f t="shared" si="163"/>
        <v>0.00367974907708746</v>
      </c>
      <c r="Z686" s="10"/>
      <c r="AA686" s="10"/>
      <c r="AB686" s="10"/>
      <c r="AC686" s="58">
        <f t="shared" si="156"/>
        <v>154.986</v>
      </c>
      <c r="AD686" s="10">
        <f t="shared" si="164"/>
        <v>6.5</v>
      </c>
      <c r="AE686" s="58">
        <f t="shared" si="157"/>
        <v>0</v>
      </c>
      <c r="AF686" s="58">
        <f t="shared" si="166"/>
        <v>0</v>
      </c>
      <c r="AG686" s="58">
        <f t="shared" si="167"/>
        <v>0</v>
      </c>
      <c r="AH686" s="58">
        <f t="shared" si="168"/>
        <v>0</v>
      </c>
      <c r="AI686" s="64">
        <f t="shared" si="169"/>
        <v>-101.012414153612</v>
      </c>
      <c r="AJ686" s="65"/>
      <c r="AL686" s="58">
        <f t="shared" si="158"/>
        <v>250</v>
      </c>
      <c r="AM686" s="58">
        <f t="shared" si="159"/>
        <v>95.014</v>
      </c>
      <c r="AN686" s="58">
        <f t="shared" si="170"/>
        <v>0</v>
      </c>
      <c r="AO686" s="58">
        <f t="shared" si="165"/>
        <v>906.63473781294</v>
      </c>
      <c r="AP686" s="58">
        <f t="shared" si="160"/>
        <v>1406.87331784173</v>
      </c>
      <c r="AQ686" s="58">
        <f t="shared" si="161"/>
        <v>154.986</v>
      </c>
      <c r="AR686" s="58">
        <f t="shared" si="162"/>
        <v>0</v>
      </c>
    </row>
    <row r="687" spans="1:44">
      <c r="A687" s="35" t="s">
        <v>964</v>
      </c>
      <c r="B687" s="93">
        <v>7.98</v>
      </c>
      <c r="C687" s="58">
        <v>490.691459776972</v>
      </c>
      <c r="D687" s="58">
        <v>333.746005231518</v>
      </c>
      <c r="E687" s="58">
        <v>77.8018019755865</v>
      </c>
      <c r="F687" s="58">
        <v>234.093039848975</v>
      </c>
      <c r="G687" s="58">
        <v>77.1475853035202</v>
      </c>
      <c r="H687" s="58">
        <v>155.376</v>
      </c>
      <c r="I687" s="58">
        <v>155.376</v>
      </c>
      <c r="J687" s="108">
        <v>3309.56740774372</v>
      </c>
      <c r="K687" s="109">
        <v>1.05204793034288</v>
      </c>
      <c r="L687" s="109">
        <v>7.95879750964406</v>
      </c>
      <c r="M687" s="109">
        <v>7.9670414846344</v>
      </c>
      <c r="N687" s="110">
        <v>0.246189584774354</v>
      </c>
      <c r="O687" s="10">
        <v>9.1</v>
      </c>
      <c r="P687" s="10">
        <v>5.3</v>
      </c>
      <c r="Q687" s="113">
        <v>0.3465</v>
      </c>
      <c r="R687" s="110">
        <v>0.168860605130451</v>
      </c>
      <c r="S687" s="58">
        <v>132.139510369373</v>
      </c>
      <c r="T687" s="58">
        <v>1187.72541313905</v>
      </c>
      <c r="U687" s="58">
        <v>125.60217700947</v>
      </c>
      <c r="V687" s="58">
        <v>614.221720836125</v>
      </c>
      <c r="W687" s="58">
        <v>94.624</v>
      </c>
      <c r="X687" s="10"/>
      <c r="Y687" s="109">
        <f t="shared" si="163"/>
        <v>0.00022179469698802</v>
      </c>
      <c r="Z687" s="10"/>
      <c r="AA687" s="10"/>
      <c r="AB687" s="10"/>
      <c r="AC687" s="58">
        <f t="shared" si="156"/>
        <v>155.376</v>
      </c>
      <c r="AD687" s="10">
        <f t="shared" si="164"/>
        <v>6.5</v>
      </c>
      <c r="AE687" s="58">
        <f t="shared" si="157"/>
        <v>0</v>
      </c>
      <c r="AF687" s="58">
        <f t="shared" si="166"/>
        <v>0</v>
      </c>
      <c r="AG687" s="58">
        <f t="shared" si="167"/>
        <v>0</v>
      </c>
      <c r="AH687" s="58">
        <f t="shared" si="168"/>
        <v>0</v>
      </c>
      <c r="AI687" s="64">
        <f t="shared" si="169"/>
        <v>-77.1475853035202</v>
      </c>
      <c r="AJ687" s="65"/>
      <c r="AL687" s="58">
        <f t="shared" si="158"/>
        <v>250</v>
      </c>
      <c r="AM687" s="58">
        <f t="shared" si="159"/>
        <v>94.624</v>
      </c>
      <c r="AN687" s="58">
        <f t="shared" si="170"/>
        <v>0</v>
      </c>
      <c r="AO687" s="58">
        <f t="shared" si="165"/>
        <v>916.295164123875</v>
      </c>
      <c r="AP687" s="58">
        <f t="shared" si="160"/>
        <v>1416.53374415266</v>
      </c>
      <c r="AQ687" s="58">
        <f t="shared" si="161"/>
        <v>155.376</v>
      </c>
      <c r="AR687" s="58">
        <f t="shared" si="162"/>
        <v>0</v>
      </c>
    </row>
    <row r="688" spans="1:44">
      <c r="A688" s="35" t="s">
        <v>965</v>
      </c>
      <c r="B688" s="93">
        <v>7.28</v>
      </c>
      <c r="C688" s="58">
        <v>365.929208286805</v>
      </c>
      <c r="D688" s="58">
        <v>209.364561822159</v>
      </c>
      <c r="E688" s="58">
        <v>63.585571194649</v>
      </c>
      <c r="F688" s="58">
        <v>217.335869519935</v>
      </c>
      <c r="G688" s="58">
        <v>60.771223055289</v>
      </c>
      <c r="H688" s="58">
        <v>154.999</v>
      </c>
      <c r="I688" s="58">
        <v>154.999</v>
      </c>
      <c r="J688" s="108">
        <v>3313.95366850523</v>
      </c>
      <c r="K688" s="109">
        <v>1.12266419579924</v>
      </c>
      <c r="L688" s="109">
        <v>7.95530964019201</v>
      </c>
      <c r="M688" s="109">
        <v>7.97274594466021</v>
      </c>
      <c r="N688" s="110">
        <v>0.307175739970209</v>
      </c>
      <c r="O688" s="10">
        <v>7</v>
      </c>
      <c r="P688" s="10">
        <v>6.2</v>
      </c>
      <c r="Q688" s="113">
        <v>0.2745</v>
      </c>
      <c r="R688" s="110">
        <v>0.133517687777566</v>
      </c>
      <c r="S688" s="58">
        <v>141.018795574597</v>
      </c>
      <c r="T688" s="58">
        <v>1110.23956648265</v>
      </c>
      <c r="U688" s="58">
        <v>125.610842585217</v>
      </c>
      <c r="V688" s="58">
        <v>483.805552168481</v>
      </c>
      <c r="W688" s="58">
        <v>95.001</v>
      </c>
      <c r="X688" s="10"/>
      <c r="Y688" s="109">
        <f t="shared" si="163"/>
        <v>0.0117318444423979</v>
      </c>
      <c r="Z688" s="10"/>
      <c r="AA688" s="10"/>
      <c r="AB688" s="10"/>
      <c r="AC688" s="58">
        <f t="shared" si="156"/>
        <v>154.999</v>
      </c>
      <c r="AD688" s="10">
        <f t="shared" si="164"/>
        <v>6.5</v>
      </c>
      <c r="AE688" s="58">
        <f t="shared" si="157"/>
        <v>0</v>
      </c>
      <c r="AF688" s="58">
        <f t="shared" si="166"/>
        <v>0</v>
      </c>
      <c r="AG688" s="58">
        <f t="shared" si="167"/>
        <v>0</v>
      </c>
      <c r="AH688" s="58">
        <f t="shared" si="168"/>
        <v>0</v>
      </c>
      <c r="AI688" s="64">
        <f t="shared" si="169"/>
        <v>-60.771223055289</v>
      </c>
      <c r="AJ688" s="65"/>
      <c r="AL688" s="58">
        <f t="shared" si="158"/>
        <v>250</v>
      </c>
      <c r="AM688" s="58">
        <f t="shared" si="159"/>
        <v>95.001</v>
      </c>
      <c r="AN688" s="58">
        <f t="shared" si="170"/>
        <v>0</v>
      </c>
      <c r="AO688" s="58">
        <f t="shared" si="165"/>
        <v>925.963838303256</v>
      </c>
      <c r="AP688" s="58">
        <f t="shared" si="160"/>
        <v>1426.20241833204</v>
      </c>
      <c r="AQ688" s="58">
        <f t="shared" si="161"/>
        <v>154.999</v>
      </c>
      <c r="AR688" s="58">
        <f t="shared" si="162"/>
        <v>0</v>
      </c>
    </row>
    <row r="689" spans="1:44">
      <c r="A689" s="35" t="s">
        <v>966</v>
      </c>
      <c r="B689" s="93">
        <v>6.39</v>
      </c>
      <c r="C689" s="58">
        <v>238.546106190629</v>
      </c>
      <c r="D689" s="58">
        <v>82.4870152815382</v>
      </c>
      <c r="E689" s="58">
        <v>53.4737867137818</v>
      </c>
      <c r="F689" s="58">
        <v>207.961924783014</v>
      </c>
      <c r="G689" s="58">
        <v>51.9028338739228</v>
      </c>
      <c r="H689" s="58">
        <v>154.4985</v>
      </c>
      <c r="I689" s="58">
        <v>154.4985</v>
      </c>
      <c r="J689" s="108">
        <v>3317.37469961896</v>
      </c>
      <c r="K689" s="109">
        <v>1.33458009732417</v>
      </c>
      <c r="L689" s="109">
        <v>7.9941453592054</v>
      </c>
      <c r="M689" s="109">
        <v>7.97719417448063</v>
      </c>
      <c r="N689" s="110">
        <v>0.452168922647682</v>
      </c>
      <c r="O689" s="10">
        <v>2.2</v>
      </c>
      <c r="P689" s="10">
        <v>8.4</v>
      </c>
      <c r="Q689" s="113">
        <v>0.234</v>
      </c>
      <c r="R689" s="110">
        <v>0.11388273369263</v>
      </c>
      <c r="S689" s="58">
        <v>167.700391511478</v>
      </c>
      <c r="T689" s="58">
        <v>930.58274642376</v>
      </c>
      <c r="U689" s="58">
        <v>125.657794423667</v>
      </c>
      <c r="V689" s="58">
        <v>413.049060044198</v>
      </c>
      <c r="W689" s="58">
        <v>95.5015</v>
      </c>
      <c r="X689" s="10"/>
      <c r="Y689" s="109">
        <f t="shared" si="163"/>
        <v>-0.0213994145451952</v>
      </c>
      <c r="Z689" s="10"/>
      <c r="AA689" s="10"/>
      <c r="AB689" s="10"/>
      <c r="AC689" s="58">
        <f t="shared" si="156"/>
        <v>154.4985</v>
      </c>
      <c r="AD689" s="10">
        <f t="shared" si="164"/>
        <v>6.5</v>
      </c>
      <c r="AE689" s="58">
        <f t="shared" si="157"/>
        <v>0</v>
      </c>
      <c r="AF689" s="58">
        <f t="shared" si="166"/>
        <v>0</v>
      </c>
      <c r="AG689" s="58">
        <f t="shared" si="167"/>
        <v>0</v>
      </c>
      <c r="AH689" s="58">
        <f t="shared" si="168"/>
        <v>0</v>
      </c>
      <c r="AI689" s="64">
        <f t="shared" si="169"/>
        <v>-51.9028338739228</v>
      </c>
      <c r="AJ689" s="65"/>
      <c r="AL689" s="58">
        <f t="shared" si="158"/>
        <v>236.160645128723</v>
      </c>
      <c r="AM689" s="58">
        <f t="shared" si="159"/>
        <v>81.6621451287228</v>
      </c>
      <c r="AN689" s="58">
        <f t="shared" si="170"/>
        <v>0</v>
      </c>
      <c r="AO689" s="58">
        <f t="shared" si="165"/>
        <v>933.583340881048</v>
      </c>
      <c r="AP689" s="58">
        <f t="shared" si="160"/>
        <v>1433.82192090984</v>
      </c>
      <c r="AQ689" s="58">
        <f t="shared" si="161"/>
        <v>154.4985</v>
      </c>
      <c r="AR689" s="58">
        <f t="shared" si="162"/>
        <v>0</v>
      </c>
    </row>
    <row r="690" spans="1:44">
      <c r="A690" s="35" t="s">
        <v>967</v>
      </c>
      <c r="B690" s="93">
        <v>6.01</v>
      </c>
      <c r="C690" s="58">
        <v>193.84333083485</v>
      </c>
      <c r="D690" s="58">
        <v>38.0271692186886</v>
      </c>
      <c r="E690" s="58">
        <v>38.0271692186886</v>
      </c>
      <c r="F690" s="58">
        <v>193.84333083485</v>
      </c>
      <c r="G690" s="58">
        <v>38.0271692186886</v>
      </c>
      <c r="H690" s="58">
        <v>154.258</v>
      </c>
      <c r="I690" s="58">
        <v>154.258</v>
      </c>
      <c r="J690" s="108">
        <v>3319.28903110695</v>
      </c>
      <c r="K690" s="109">
        <v>1.31498755844848</v>
      </c>
      <c r="L690" s="109">
        <v>7.9941453592054</v>
      </c>
      <c r="M690" s="109">
        <v>7.97968295129761</v>
      </c>
      <c r="N690" s="110">
        <v>0.5173235204864</v>
      </c>
      <c r="O690" s="10">
        <v>0</v>
      </c>
      <c r="P690" s="10">
        <v>8.8</v>
      </c>
      <c r="Q690" s="113">
        <v>0.234</v>
      </c>
      <c r="R690" s="110">
        <v>0.11388273369263</v>
      </c>
      <c r="S690" s="58">
        <v>165.238436289199</v>
      </c>
      <c r="T690" s="58">
        <v>942.97770612797</v>
      </c>
      <c r="U690" s="58">
        <v>125.657794423667</v>
      </c>
      <c r="V690" s="58">
        <v>413.049060044198</v>
      </c>
      <c r="W690" s="58">
        <v>95.742</v>
      </c>
      <c r="X690" s="10"/>
      <c r="Y690" s="109">
        <f t="shared" si="163"/>
        <v>-0.0169511847247739</v>
      </c>
      <c r="Z690" s="10"/>
      <c r="AA690" s="10"/>
      <c r="AB690" s="10"/>
      <c r="AC690" s="58">
        <f t="shared" si="156"/>
        <v>154.258</v>
      </c>
      <c r="AD690" s="10">
        <f t="shared" si="164"/>
        <v>6.5</v>
      </c>
      <c r="AE690" s="58">
        <f t="shared" si="157"/>
        <v>0</v>
      </c>
      <c r="AF690" s="58">
        <f t="shared" si="166"/>
        <v>0</v>
      </c>
      <c r="AG690" s="58">
        <f t="shared" si="167"/>
        <v>0</v>
      </c>
      <c r="AH690" s="58">
        <f t="shared" si="168"/>
        <v>0</v>
      </c>
      <c r="AI690" s="64">
        <f t="shared" si="169"/>
        <v>-38.0271692186886</v>
      </c>
      <c r="AJ690" s="65"/>
      <c r="AL690" s="58">
        <f t="shared" si="158"/>
        <v>191.904897526502</v>
      </c>
      <c r="AM690" s="58">
        <f t="shared" si="159"/>
        <v>37.6468975265017</v>
      </c>
      <c r="AN690" s="58">
        <f t="shared" si="170"/>
        <v>0</v>
      </c>
      <c r="AO690" s="58">
        <f t="shared" si="165"/>
        <v>934.562458805618</v>
      </c>
      <c r="AP690" s="58">
        <f t="shared" si="160"/>
        <v>1434.80103883441</v>
      </c>
      <c r="AQ690" s="58">
        <f t="shared" si="161"/>
        <v>154.258</v>
      </c>
      <c r="AR690" s="58">
        <f t="shared" si="162"/>
        <v>0</v>
      </c>
    </row>
    <row r="691" spans="1:44">
      <c r="A691" s="35" t="s">
        <v>968</v>
      </c>
      <c r="B691" s="93">
        <v>5.83</v>
      </c>
      <c r="C691" s="58">
        <v>174.54227994228</v>
      </c>
      <c r="D691" s="58">
        <v>17.5049062049062</v>
      </c>
      <c r="E691" s="58">
        <v>17.5049062049062</v>
      </c>
      <c r="F691" s="58">
        <v>174.54227994228</v>
      </c>
      <c r="G691" s="58">
        <v>17.5049062049062</v>
      </c>
      <c r="H691" s="58">
        <v>155.467</v>
      </c>
      <c r="I691" s="58">
        <v>155.467</v>
      </c>
      <c r="J691" s="108">
        <v>3318.97815643815</v>
      </c>
      <c r="K691" s="109">
        <v>1.27575718101367</v>
      </c>
      <c r="L691" s="109">
        <v>7.93968321427274</v>
      </c>
      <c r="M691" s="109">
        <v>7.97927880769757</v>
      </c>
      <c r="N691" s="110">
        <v>0.5173235204864</v>
      </c>
      <c r="O691" s="10">
        <v>0</v>
      </c>
      <c r="P691" s="10">
        <v>8.8</v>
      </c>
      <c r="Q691" s="113">
        <v>0.081</v>
      </c>
      <c r="R691" s="110">
        <v>0.0392699081698724</v>
      </c>
      <c r="S691" s="58">
        <v>160.289531375379</v>
      </c>
      <c r="T691" s="58">
        <v>979.71072963967</v>
      </c>
      <c r="U691" s="58">
        <v>125.642664419901</v>
      </c>
      <c r="V691" s="58">
        <v>141.37468887405</v>
      </c>
      <c r="W691" s="58">
        <v>94.533</v>
      </c>
      <c r="X691" s="10"/>
      <c r="Y691" s="109">
        <f t="shared" si="163"/>
        <v>0.0399997370248659</v>
      </c>
      <c r="Z691" s="10"/>
      <c r="AA691" s="10"/>
      <c r="AB691" s="10"/>
      <c r="AC691" s="58">
        <f t="shared" si="156"/>
        <v>155.467</v>
      </c>
      <c r="AD691" s="10">
        <f t="shared" si="164"/>
        <v>6.5</v>
      </c>
      <c r="AE691" s="58">
        <f t="shared" si="157"/>
        <v>0</v>
      </c>
      <c r="AF691" s="58">
        <f t="shared" si="166"/>
        <v>0</v>
      </c>
      <c r="AG691" s="58">
        <f t="shared" si="167"/>
        <v>0</v>
      </c>
      <c r="AH691" s="58">
        <f t="shared" si="168"/>
        <v>0</v>
      </c>
      <c r="AI691" s="64">
        <f t="shared" si="169"/>
        <v>-17.5049062049062</v>
      </c>
      <c r="AJ691" s="65"/>
      <c r="AL691" s="58">
        <f t="shared" si="158"/>
        <v>172.796857142857</v>
      </c>
      <c r="AM691" s="58">
        <f t="shared" si="159"/>
        <v>17.3298571428571</v>
      </c>
      <c r="AN691" s="58">
        <f t="shared" si="170"/>
        <v>0</v>
      </c>
      <c r="AO691" s="58">
        <f t="shared" si="165"/>
        <v>932.489125083018</v>
      </c>
      <c r="AP691" s="58">
        <f t="shared" si="160"/>
        <v>1432.72770511181</v>
      </c>
      <c r="AQ691" s="58">
        <f t="shared" si="161"/>
        <v>155.467</v>
      </c>
      <c r="AR691" s="58">
        <f t="shared" si="162"/>
        <v>0</v>
      </c>
    </row>
    <row r="692" spans="1:44">
      <c r="A692" s="35" t="s">
        <v>969</v>
      </c>
      <c r="B692" s="93">
        <v>5.4</v>
      </c>
      <c r="C692" s="58">
        <v>133.045752833739</v>
      </c>
      <c r="D692" s="58">
        <v>-29.6183885804027</v>
      </c>
      <c r="E692" s="58">
        <v>-29.6183885804027</v>
      </c>
      <c r="F692" s="58">
        <v>133.045752833739</v>
      </c>
      <c r="G692" s="58">
        <v>-29.6183885804027</v>
      </c>
      <c r="H692" s="58">
        <v>161.0375</v>
      </c>
      <c r="I692" s="58">
        <v>161.0375</v>
      </c>
      <c r="J692" s="108">
        <v>3309.17677682222</v>
      </c>
      <c r="K692" s="109">
        <v>1.1816593449897</v>
      </c>
      <c r="L692" s="109">
        <v>7.98726228375943</v>
      </c>
      <c r="M692" s="109">
        <v>7.96653339333528</v>
      </c>
      <c r="N692" s="110">
        <v>0.5173235204864</v>
      </c>
      <c r="O692" s="10">
        <v>0</v>
      </c>
      <c r="P692" s="10">
        <v>8.8</v>
      </c>
      <c r="Q692" s="113">
        <v>-0.378</v>
      </c>
      <c r="R692" s="110">
        <v>-0.1845685683984</v>
      </c>
      <c r="S692" s="58">
        <v>148.467147414588</v>
      </c>
      <c r="T692" s="58">
        <v>1095.62380800588</v>
      </c>
      <c r="U692" s="58">
        <v>125.642934272129</v>
      </c>
      <c r="V692" s="58">
        <v>-284.719980363407</v>
      </c>
      <c r="W692" s="58">
        <v>88.9625</v>
      </c>
      <c r="X692" s="10"/>
      <c r="Y692" s="109">
        <f t="shared" si="163"/>
        <v>-0.007983476061864</v>
      </c>
      <c r="Z692" s="10"/>
      <c r="AA692" s="10"/>
      <c r="AB692" s="10"/>
      <c r="AC692" s="58">
        <f t="shared" si="156"/>
        <v>131.715295305401</v>
      </c>
      <c r="AD692" s="10">
        <f t="shared" si="164"/>
        <v>6.5</v>
      </c>
      <c r="AE692" s="58">
        <f t="shared" si="157"/>
        <v>-29.3222046945987</v>
      </c>
      <c r="AF692" s="58">
        <f t="shared" si="166"/>
        <v>0</v>
      </c>
      <c r="AG692" s="58">
        <f t="shared" si="167"/>
        <v>0</v>
      </c>
      <c r="AH692" s="58">
        <f t="shared" si="168"/>
        <v>1</v>
      </c>
      <c r="AI692" s="64">
        <f t="shared" si="169"/>
        <v>29.6183885804027</v>
      </c>
      <c r="AJ692" s="65"/>
      <c r="AL692" s="58">
        <f t="shared" si="158"/>
        <v>131.715295305401</v>
      </c>
      <c r="AM692" s="58">
        <f t="shared" si="159"/>
        <v>-29.3222046945986</v>
      </c>
      <c r="AN692" s="58">
        <f t="shared" si="170"/>
        <v>29.3222046945987</v>
      </c>
      <c r="AO692" s="58">
        <f t="shared" si="165"/>
        <v>922.396641551196</v>
      </c>
      <c r="AP692" s="58">
        <f t="shared" si="160"/>
        <v>1422.63522157998</v>
      </c>
      <c r="AQ692" s="58">
        <f t="shared" si="161"/>
        <v>161.0375</v>
      </c>
      <c r="AR692" s="58">
        <f t="shared" si="162"/>
        <v>0</v>
      </c>
    </row>
    <row r="693" spans="1:44">
      <c r="A693" s="35" t="s">
        <v>970</v>
      </c>
      <c r="B693" s="93">
        <v>5.29</v>
      </c>
      <c r="C693" s="58">
        <v>123.431068891846</v>
      </c>
      <c r="D693" s="58">
        <v>-51.0381230273456</v>
      </c>
      <c r="E693" s="58">
        <v>-51.0381230273456</v>
      </c>
      <c r="F693" s="58">
        <v>123.431068891846</v>
      </c>
      <c r="G693" s="58">
        <v>-51.0381230273456</v>
      </c>
      <c r="H693" s="58">
        <v>172.7245</v>
      </c>
      <c r="I693" s="58">
        <v>172.7245</v>
      </c>
      <c r="J693" s="108">
        <v>3293.89318966866</v>
      </c>
      <c r="K693" s="109">
        <v>1.15837571865796</v>
      </c>
      <c r="L693" s="109">
        <v>7.95884446949082</v>
      </c>
      <c r="M693" s="109">
        <v>7.94664583819948</v>
      </c>
      <c r="N693" s="110">
        <v>0.5173235204864</v>
      </c>
      <c r="O693" s="10">
        <v>0</v>
      </c>
      <c r="P693" s="10">
        <v>8.8</v>
      </c>
      <c r="Q693" s="113">
        <v>-0.5985</v>
      </c>
      <c r="R693" s="110">
        <v>-0.294524311274043</v>
      </c>
      <c r="S693" s="58">
        <v>145.442816633921</v>
      </c>
      <c r="T693" s="58">
        <v>1199.57242273663</v>
      </c>
      <c r="U693" s="58">
        <v>125.557549499073</v>
      </c>
      <c r="V693" s="58">
        <v>-461.751861242903</v>
      </c>
      <c r="W693" s="58">
        <v>77.2755</v>
      </c>
      <c r="X693" s="10"/>
      <c r="Y693" s="109">
        <f t="shared" si="163"/>
        <v>0.00768892384446218</v>
      </c>
      <c r="Z693" s="10"/>
      <c r="AA693" s="10"/>
      <c r="AB693" s="10"/>
      <c r="AC693" s="58">
        <f t="shared" si="156"/>
        <v>122.196758202928</v>
      </c>
      <c r="AD693" s="10">
        <f t="shared" si="164"/>
        <v>6.5</v>
      </c>
      <c r="AE693" s="58">
        <f t="shared" si="157"/>
        <v>-50.5277417970722</v>
      </c>
      <c r="AF693" s="58">
        <f t="shared" si="166"/>
        <v>0</v>
      </c>
      <c r="AG693" s="58">
        <f t="shared" si="167"/>
        <v>0</v>
      </c>
      <c r="AH693" s="58">
        <f t="shared" si="168"/>
        <v>1</v>
      </c>
      <c r="AI693" s="64">
        <f t="shared" si="169"/>
        <v>51.0381230273456</v>
      </c>
      <c r="AJ693" s="65"/>
      <c r="AL693" s="58">
        <f t="shared" si="158"/>
        <v>122.196758202928</v>
      </c>
      <c r="AM693" s="58">
        <f t="shared" si="159"/>
        <v>-50.5277417970722</v>
      </c>
      <c r="AN693" s="58">
        <f t="shared" si="170"/>
        <v>50.5277417970721</v>
      </c>
      <c r="AO693" s="58">
        <f t="shared" si="165"/>
        <v>908.42766912176</v>
      </c>
      <c r="AP693" s="58">
        <f t="shared" si="160"/>
        <v>1408.66624915055</v>
      </c>
      <c r="AQ693" s="58">
        <f t="shared" si="161"/>
        <v>172.7245</v>
      </c>
      <c r="AR693" s="58">
        <f t="shared" si="162"/>
        <v>0</v>
      </c>
    </row>
    <row r="694" spans="1:44">
      <c r="A694" s="35" t="s">
        <v>971</v>
      </c>
      <c r="B694" s="93">
        <v>5.26</v>
      </c>
      <c r="C694" s="58">
        <v>120.877198027728</v>
      </c>
      <c r="D694" s="58">
        <v>-67.5768423763124</v>
      </c>
      <c r="E694" s="58">
        <v>-67.5768423763124</v>
      </c>
      <c r="F694" s="58">
        <v>120.877198027728</v>
      </c>
      <c r="G694" s="58">
        <v>-67.5768423763124</v>
      </c>
      <c r="H694" s="58">
        <v>186.5695</v>
      </c>
      <c r="I694" s="58">
        <v>186.5695</v>
      </c>
      <c r="J694" s="108">
        <v>3274.38451063696</v>
      </c>
      <c r="K694" s="109">
        <v>1.15225895114143</v>
      </c>
      <c r="L694" s="109">
        <v>7.9505042967928</v>
      </c>
      <c r="M694" s="109">
        <v>7.92123687779614</v>
      </c>
      <c r="N694" s="110">
        <v>0.5173235204864</v>
      </c>
      <c r="O694" s="10">
        <v>0</v>
      </c>
      <c r="P694" s="10">
        <v>8.8</v>
      </c>
      <c r="Q694" s="113">
        <v>-0.729</v>
      </c>
      <c r="R694" s="110">
        <v>-0.361283155162826</v>
      </c>
      <c r="S694" s="58">
        <v>144.617999148284</v>
      </c>
      <c r="T694" s="58">
        <v>1303.11608177354</v>
      </c>
      <c r="U694" s="58">
        <v>125.508245351468</v>
      </c>
      <c r="V694" s="58">
        <v>-574.869170046313</v>
      </c>
      <c r="W694" s="58">
        <v>63.4305</v>
      </c>
      <c r="X694" s="10"/>
      <c r="Y694" s="109">
        <f t="shared" si="163"/>
        <v>-0.00385845859332168</v>
      </c>
      <c r="Z694" s="10"/>
      <c r="AA694" s="10"/>
      <c r="AB694" s="10"/>
      <c r="AC694" s="58">
        <f t="shared" si="156"/>
        <v>119.668426047451</v>
      </c>
      <c r="AD694" s="10">
        <f t="shared" si="164"/>
        <v>6.5</v>
      </c>
      <c r="AE694" s="58">
        <f t="shared" si="157"/>
        <v>-66.9010739525492</v>
      </c>
      <c r="AF694" s="58">
        <f t="shared" si="166"/>
        <v>0</v>
      </c>
      <c r="AG694" s="58">
        <f t="shared" si="167"/>
        <v>0</v>
      </c>
      <c r="AH694" s="58">
        <f t="shared" si="168"/>
        <v>1</v>
      </c>
      <c r="AI694" s="64">
        <f t="shared" si="169"/>
        <v>67.5768423763124</v>
      </c>
      <c r="AJ694" s="65"/>
      <c r="AL694" s="58">
        <f t="shared" si="158"/>
        <v>119.668426047451</v>
      </c>
      <c r="AM694" s="58">
        <f t="shared" si="159"/>
        <v>-66.9010739525493</v>
      </c>
      <c r="AN694" s="58">
        <f t="shared" si="170"/>
        <v>66.9010739525494</v>
      </c>
      <c r="AO694" s="58">
        <f t="shared" si="165"/>
        <v>891.496443007161</v>
      </c>
      <c r="AP694" s="58">
        <f t="shared" si="160"/>
        <v>1391.73502303595</v>
      </c>
      <c r="AQ694" s="58">
        <f t="shared" si="161"/>
        <v>186.5695</v>
      </c>
      <c r="AR694" s="58">
        <f t="shared" si="162"/>
        <v>0</v>
      </c>
    </row>
    <row r="695" spans="1:44">
      <c r="A695" s="35" t="s">
        <v>972</v>
      </c>
      <c r="B695" s="93">
        <v>4.73</v>
      </c>
      <c r="C695" s="58">
        <v>80.3836619603404</v>
      </c>
      <c r="D695" s="58">
        <v>-119.067853191175</v>
      </c>
      <c r="E695" s="58">
        <v>-119.067853191175</v>
      </c>
      <c r="F695" s="58">
        <v>80.3836619603404</v>
      </c>
      <c r="G695" s="58">
        <v>-111.502978679966</v>
      </c>
      <c r="H695" s="58">
        <v>189.967774233903</v>
      </c>
      <c r="I695" s="58">
        <v>197.457</v>
      </c>
      <c r="J695" s="108">
        <v>3243.63257200498</v>
      </c>
      <c r="K695" s="109">
        <v>1.03784625103117</v>
      </c>
      <c r="L695" s="109">
        <v>7.91992996644457</v>
      </c>
      <c r="M695" s="109">
        <v>7.88113016315416</v>
      </c>
      <c r="N695" s="110">
        <v>0.5173235204864</v>
      </c>
      <c r="O695" s="10">
        <v>0</v>
      </c>
      <c r="P695" s="10">
        <v>8.8</v>
      </c>
      <c r="Q695" s="113">
        <v>-1.044</v>
      </c>
      <c r="R695" s="110">
        <v>-0.530143760293278</v>
      </c>
      <c r="S695" s="58">
        <v>130.046223568704</v>
      </c>
      <c r="T695" s="58">
        <v>1475.52643494435</v>
      </c>
      <c r="U695" s="58">
        <v>125.303939229432</v>
      </c>
      <c r="V695" s="58">
        <v>-889.860122240876</v>
      </c>
      <c r="W695" s="58">
        <v>52.543</v>
      </c>
      <c r="X695" s="10"/>
      <c r="Y695" s="109">
        <f t="shared" si="163"/>
        <v>0.00130691135156624</v>
      </c>
      <c r="Z695" s="10"/>
      <c r="AA695" s="10"/>
      <c r="AB695" s="10"/>
      <c r="AC695" s="58">
        <f t="shared" si="156"/>
        <v>79.579825340737</v>
      </c>
      <c r="AD695" s="10">
        <f t="shared" si="164"/>
        <v>6.5</v>
      </c>
      <c r="AE695" s="58">
        <f t="shared" si="157"/>
        <v>-117.877174659263</v>
      </c>
      <c r="AF695" s="58">
        <f t="shared" si="166"/>
        <v>-7.48922576609687</v>
      </c>
      <c r="AG695" s="58">
        <f t="shared" si="167"/>
        <v>0</v>
      </c>
      <c r="AH695" s="58">
        <f t="shared" si="168"/>
        <v>1</v>
      </c>
      <c r="AI695" s="64">
        <f t="shared" si="169"/>
        <v>111.502978679966</v>
      </c>
      <c r="AJ695" s="65"/>
      <c r="AL695" s="58">
        <f t="shared" si="158"/>
        <v>79.579825340737</v>
      </c>
      <c r="AM695" s="58">
        <f t="shared" si="159"/>
        <v>-117.877174659263</v>
      </c>
      <c r="AN695" s="58">
        <f t="shared" si="170"/>
        <v>117.877174659263</v>
      </c>
      <c r="AO695" s="58">
        <f t="shared" si="165"/>
        <v>865.209854373743</v>
      </c>
      <c r="AP695" s="58">
        <f t="shared" si="160"/>
        <v>1365.44843440253</v>
      </c>
      <c r="AQ695" s="58">
        <f t="shared" si="161"/>
        <v>197.457</v>
      </c>
      <c r="AR695" s="58">
        <f t="shared" si="162"/>
        <v>0</v>
      </c>
    </row>
    <row r="696" spans="1:44">
      <c r="A696" s="35" t="s">
        <v>973</v>
      </c>
      <c r="B696" s="93">
        <v>4.82</v>
      </c>
      <c r="C696" s="58">
        <v>86.6618410250919</v>
      </c>
      <c r="D696" s="58">
        <v>-113.85331049006</v>
      </c>
      <c r="E696" s="58">
        <v>-113.85331049006</v>
      </c>
      <c r="F696" s="58">
        <v>86.6618410250919</v>
      </c>
      <c r="G696" s="58">
        <v>-113.85331049006</v>
      </c>
      <c r="H696" s="58">
        <v>198.51</v>
      </c>
      <c r="I696" s="58">
        <v>198.51</v>
      </c>
      <c r="J696" s="108">
        <v>3212.30912459395</v>
      </c>
      <c r="K696" s="109">
        <v>1.05925378678998</v>
      </c>
      <c r="L696" s="109">
        <v>7.87865822544188</v>
      </c>
      <c r="M696" s="109">
        <v>7.84020949661509</v>
      </c>
      <c r="N696" s="110">
        <v>0.5173235204864</v>
      </c>
      <c r="O696" s="10">
        <v>0</v>
      </c>
      <c r="P696" s="10">
        <v>8.8</v>
      </c>
      <c r="Q696" s="113">
        <v>-1.0665</v>
      </c>
      <c r="R696" s="110">
        <v>-0.541924732744239</v>
      </c>
      <c r="S696" s="58">
        <v>132.520676025614</v>
      </c>
      <c r="T696" s="58">
        <v>1513.08578803503</v>
      </c>
      <c r="U696" s="58">
        <v>125.107578257721</v>
      </c>
      <c r="V696" s="58">
        <v>-911.535476344242</v>
      </c>
      <c r="W696" s="58">
        <v>51.49</v>
      </c>
      <c r="X696" s="10"/>
      <c r="Y696" s="109">
        <f t="shared" si="163"/>
        <v>0.00247193771228371</v>
      </c>
      <c r="Z696" s="10"/>
      <c r="AA696" s="10"/>
      <c r="AB696" s="10"/>
      <c r="AC696" s="58">
        <f t="shared" si="156"/>
        <v>85.795222614841</v>
      </c>
      <c r="AD696" s="10">
        <f t="shared" si="164"/>
        <v>6.5</v>
      </c>
      <c r="AE696" s="58">
        <f t="shared" si="157"/>
        <v>-112.714777385159</v>
      </c>
      <c r="AF696" s="58">
        <f t="shared" si="166"/>
        <v>0</v>
      </c>
      <c r="AG696" s="58">
        <f t="shared" si="167"/>
        <v>0</v>
      </c>
      <c r="AH696" s="58">
        <f t="shared" si="168"/>
        <v>1</v>
      </c>
      <c r="AI696" s="64">
        <f t="shared" si="169"/>
        <v>113.85331049006</v>
      </c>
      <c r="AJ696" s="65"/>
      <c r="AL696" s="58">
        <f t="shared" si="158"/>
        <v>85.795222614841</v>
      </c>
      <c r="AM696" s="58">
        <f t="shared" si="159"/>
        <v>-112.714777385159</v>
      </c>
      <c r="AN696" s="58">
        <f t="shared" si="170"/>
        <v>112.714777385159</v>
      </c>
      <c r="AO696" s="58">
        <f t="shared" si="165"/>
        <v>840.010698178697</v>
      </c>
      <c r="AP696" s="58">
        <f t="shared" si="160"/>
        <v>1340.24927820749</v>
      </c>
      <c r="AQ696" s="58">
        <f t="shared" si="161"/>
        <v>198.51</v>
      </c>
      <c r="AR696" s="58">
        <f t="shared" si="162"/>
        <v>0</v>
      </c>
    </row>
    <row r="697" spans="1:44">
      <c r="A697" s="35" t="s">
        <v>974</v>
      </c>
      <c r="B697" s="93">
        <v>4.86</v>
      </c>
      <c r="C697" s="58">
        <v>89.5285576614199</v>
      </c>
      <c r="D697" s="58">
        <v>-106.46942213656</v>
      </c>
      <c r="E697" s="58">
        <v>-106.46942213656</v>
      </c>
      <c r="F697" s="58">
        <v>89.5285576614199</v>
      </c>
      <c r="G697" s="58">
        <v>-106.46942213656</v>
      </c>
      <c r="H697" s="58">
        <v>194.038</v>
      </c>
      <c r="I697" s="58">
        <v>194.038</v>
      </c>
      <c r="J697" s="108">
        <v>3182.91050805533</v>
      </c>
      <c r="K697" s="109">
        <v>1.06939698330269</v>
      </c>
      <c r="L697" s="109">
        <v>7.83773425067341</v>
      </c>
      <c r="M697" s="109">
        <v>7.80173980553658</v>
      </c>
      <c r="N697" s="110">
        <v>0.5173235204864</v>
      </c>
      <c r="O697" s="10">
        <v>0</v>
      </c>
      <c r="P697" s="10">
        <v>8.8</v>
      </c>
      <c r="Q697" s="113">
        <v>-1.026</v>
      </c>
      <c r="R697" s="110">
        <v>-0.518362787842316</v>
      </c>
      <c r="S697" s="58">
        <v>133.620432673129</v>
      </c>
      <c r="T697" s="58">
        <v>1466.82641177672</v>
      </c>
      <c r="U697" s="58">
        <v>124.94932635817</v>
      </c>
      <c r="V697" s="58">
        <v>-861.226198720036</v>
      </c>
      <c r="W697" s="58">
        <v>55.962</v>
      </c>
      <c r="X697" s="10"/>
      <c r="Y697" s="109">
        <f t="shared" si="163"/>
        <v>0.00247524594167547</v>
      </c>
      <c r="Z697" s="10"/>
      <c r="AA697" s="10"/>
      <c r="AB697" s="10"/>
      <c r="AC697" s="58">
        <f t="shared" si="156"/>
        <v>88.6332720848057</v>
      </c>
      <c r="AD697" s="10">
        <f t="shared" si="164"/>
        <v>6.5</v>
      </c>
      <c r="AE697" s="58">
        <f t="shared" si="157"/>
        <v>-105.404727915194</v>
      </c>
      <c r="AF697" s="58">
        <f t="shared" si="166"/>
        <v>0</v>
      </c>
      <c r="AG697" s="58">
        <f t="shared" si="167"/>
        <v>0</v>
      </c>
      <c r="AH697" s="58">
        <f t="shared" si="168"/>
        <v>1</v>
      </c>
      <c r="AI697" s="64">
        <f t="shared" si="169"/>
        <v>106.46942213656</v>
      </c>
      <c r="AJ697" s="65"/>
      <c r="AL697" s="58">
        <f t="shared" si="158"/>
        <v>88.6332720848057</v>
      </c>
      <c r="AM697" s="58">
        <f t="shared" si="159"/>
        <v>-105.404727915194</v>
      </c>
      <c r="AN697" s="58">
        <f t="shared" si="170"/>
        <v>105.404727915195</v>
      </c>
      <c r="AO697" s="58">
        <f t="shared" si="165"/>
        <v>816.291250629434</v>
      </c>
      <c r="AP697" s="58">
        <f t="shared" si="160"/>
        <v>1316.52983065822</v>
      </c>
      <c r="AQ697" s="58">
        <f t="shared" si="161"/>
        <v>194.038</v>
      </c>
      <c r="AR697" s="58">
        <f t="shared" si="162"/>
        <v>0</v>
      </c>
    </row>
    <row r="698" spans="1:44">
      <c r="A698" s="35" t="s">
        <v>975</v>
      </c>
      <c r="B698" s="93">
        <v>4.99</v>
      </c>
      <c r="C698" s="58">
        <v>99.176009463642</v>
      </c>
      <c r="D698" s="58">
        <v>-87.6497481121156</v>
      </c>
      <c r="E698" s="58">
        <v>-87.6497481121156</v>
      </c>
      <c r="F698" s="58">
        <v>99.176009463642</v>
      </c>
      <c r="G698" s="58">
        <v>-81.4537627998723</v>
      </c>
      <c r="H698" s="58">
        <v>178.823474540879</v>
      </c>
      <c r="I698" s="58">
        <v>184.9575</v>
      </c>
      <c r="J698" s="108">
        <v>3159.95557454956</v>
      </c>
      <c r="K698" s="109">
        <v>1.09786390897139</v>
      </c>
      <c r="L698" s="109">
        <v>7.8020283284126</v>
      </c>
      <c r="M698" s="109">
        <v>7.77165880713676</v>
      </c>
      <c r="N698" s="110">
        <v>0.5173235204864</v>
      </c>
      <c r="O698" s="10">
        <v>0</v>
      </c>
      <c r="P698" s="10">
        <v>8.8</v>
      </c>
      <c r="Q698" s="113">
        <v>-0.8235</v>
      </c>
      <c r="R698" s="110">
        <v>-0.408407044966673</v>
      </c>
      <c r="S698" s="58">
        <v>137.194641777555</v>
      </c>
      <c r="T698" s="58">
        <v>1316.5949480475</v>
      </c>
      <c r="U698" s="58">
        <v>124.965071404975</v>
      </c>
      <c r="V698" s="58">
        <v>-651.812237484383</v>
      </c>
      <c r="W698" s="58">
        <v>65.0425</v>
      </c>
      <c r="X698" s="10"/>
      <c r="Y698" s="109">
        <f t="shared" si="163"/>
        <v>-0.00028852287601655</v>
      </c>
      <c r="Z698" s="10"/>
      <c r="AA698" s="10"/>
      <c r="AB698" s="10"/>
      <c r="AC698" s="58">
        <f t="shared" si="156"/>
        <v>98.1842493690055</v>
      </c>
      <c r="AD698" s="10">
        <f t="shared" si="164"/>
        <v>6.5</v>
      </c>
      <c r="AE698" s="58">
        <f t="shared" si="157"/>
        <v>-86.7732506309945</v>
      </c>
      <c r="AF698" s="58">
        <f t="shared" si="166"/>
        <v>-6.13402545912086</v>
      </c>
      <c r="AG698" s="58">
        <f t="shared" si="167"/>
        <v>0</v>
      </c>
      <c r="AH698" s="58">
        <f t="shared" si="168"/>
        <v>1</v>
      </c>
      <c r="AI698" s="64">
        <f t="shared" si="169"/>
        <v>81.4537627998723</v>
      </c>
      <c r="AJ698" s="65"/>
      <c r="AL698" s="58">
        <f t="shared" si="158"/>
        <v>98.1842493690056</v>
      </c>
      <c r="AM698" s="58">
        <f t="shared" si="159"/>
        <v>-86.7732506309945</v>
      </c>
      <c r="AN698" s="58">
        <f t="shared" si="170"/>
        <v>86.7732506309945</v>
      </c>
      <c r="AO698" s="58">
        <f t="shared" si="165"/>
        <v>796.140673889065</v>
      </c>
      <c r="AP698" s="58">
        <f t="shared" si="160"/>
        <v>1296.37925391785</v>
      </c>
      <c r="AQ698" s="58">
        <f t="shared" si="161"/>
        <v>184.9575</v>
      </c>
      <c r="AR698" s="58">
        <f t="shared" si="162"/>
        <v>0</v>
      </c>
    </row>
    <row r="699" spans="1:44">
      <c r="A699" s="35" t="s">
        <v>976</v>
      </c>
      <c r="B699" s="93">
        <v>4.94</v>
      </c>
      <c r="C699" s="58">
        <v>95.4051203605974</v>
      </c>
      <c r="D699" s="58">
        <v>-81.4211422656652</v>
      </c>
      <c r="E699" s="58">
        <v>-81.4211422656652</v>
      </c>
      <c r="F699" s="58">
        <v>95.4051203605974</v>
      </c>
      <c r="G699" s="58">
        <v>-81.4211422656652</v>
      </c>
      <c r="H699" s="58">
        <v>175.058</v>
      </c>
      <c r="I699" s="58">
        <v>175.058</v>
      </c>
      <c r="J699" s="108">
        <v>3137.03185053641</v>
      </c>
      <c r="K699" s="109">
        <v>1.08813055081762</v>
      </c>
      <c r="L699" s="109">
        <v>7.77871765194076</v>
      </c>
      <c r="M699" s="109">
        <v>7.74158056790797</v>
      </c>
      <c r="N699" s="110">
        <v>0.5173235204864</v>
      </c>
      <c r="O699" s="10">
        <v>0</v>
      </c>
      <c r="P699" s="10">
        <v>8.8</v>
      </c>
      <c r="Q699" s="113">
        <v>-0.891</v>
      </c>
      <c r="R699" s="110">
        <v>-0.443749962319558</v>
      </c>
      <c r="S699" s="58">
        <v>135.81994596816</v>
      </c>
      <c r="T699" s="58">
        <v>1301.91674989854</v>
      </c>
      <c r="U699" s="58">
        <v>124.819531871525</v>
      </c>
      <c r="V699" s="58">
        <v>-714.893610492638</v>
      </c>
      <c r="W699" s="58">
        <v>74.9419999999999</v>
      </c>
      <c r="X699" s="10"/>
      <c r="Y699" s="109">
        <f t="shared" si="163"/>
        <v>-0.00705884480399277</v>
      </c>
      <c r="Z699" s="10"/>
      <c r="AA699" s="10"/>
      <c r="AB699" s="10"/>
      <c r="AC699" s="58">
        <f t="shared" si="156"/>
        <v>94.4510691569915</v>
      </c>
      <c r="AD699" s="10">
        <f t="shared" si="164"/>
        <v>6.5</v>
      </c>
      <c r="AE699" s="58">
        <f t="shared" si="157"/>
        <v>-80.6069308430086</v>
      </c>
      <c r="AF699" s="58">
        <f t="shared" si="166"/>
        <v>0</v>
      </c>
      <c r="AG699" s="58">
        <f t="shared" si="167"/>
        <v>0</v>
      </c>
      <c r="AH699" s="58">
        <f t="shared" si="168"/>
        <v>1</v>
      </c>
      <c r="AI699" s="64">
        <f t="shared" si="169"/>
        <v>81.4211422656652</v>
      </c>
      <c r="AJ699" s="65"/>
      <c r="AL699" s="58">
        <f t="shared" si="158"/>
        <v>94.4510691569915</v>
      </c>
      <c r="AM699" s="58">
        <f t="shared" si="159"/>
        <v>-80.6069308430086</v>
      </c>
      <c r="AN699" s="58">
        <f t="shared" si="170"/>
        <v>80.6069308430087</v>
      </c>
      <c r="AO699" s="58">
        <f t="shared" si="165"/>
        <v>777.232761104248</v>
      </c>
      <c r="AP699" s="58">
        <f t="shared" si="160"/>
        <v>1277.47134113304</v>
      </c>
      <c r="AQ699" s="58">
        <f t="shared" si="161"/>
        <v>175.058</v>
      </c>
      <c r="AR699" s="58">
        <f t="shared" si="162"/>
        <v>0</v>
      </c>
    </row>
    <row r="700" spans="1:44">
      <c r="A700" s="35" t="s">
        <v>977</v>
      </c>
      <c r="B700" s="93">
        <v>4.87</v>
      </c>
      <c r="C700" s="58">
        <v>90.252655785518</v>
      </c>
      <c r="D700" s="58">
        <v>-77.6837078508456</v>
      </c>
      <c r="E700" s="58">
        <v>-77.6837078508456</v>
      </c>
      <c r="F700" s="58">
        <v>90.252655785518</v>
      </c>
      <c r="G700" s="58">
        <v>-74.1424527226601</v>
      </c>
      <c r="H700" s="58">
        <v>162.751157423096</v>
      </c>
      <c r="I700" s="58">
        <v>166.257</v>
      </c>
      <c r="J700" s="108">
        <v>3115.99716648832</v>
      </c>
      <c r="K700" s="109">
        <v>1.07267993298769</v>
      </c>
      <c r="L700" s="109">
        <v>7.74305700677676</v>
      </c>
      <c r="M700" s="109">
        <v>7.71394715653465</v>
      </c>
      <c r="N700" s="110">
        <v>0.5173235204864</v>
      </c>
      <c r="O700" s="10">
        <v>0</v>
      </c>
      <c r="P700" s="10">
        <v>8.8</v>
      </c>
      <c r="Q700" s="113">
        <v>-0.765</v>
      </c>
      <c r="R700" s="110">
        <v>-0.376991118430775</v>
      </c>
      <c r="S700" s="58">
        <v>133.895371835008</v>
      </c>
      <c r="T700" s="58">
        <v>1227.78783355375</v>
      </c>
      <c r="U700" s="58">
        <v>124.823227989429</v>
      </c>
      <c r="V700" s="58">
        <v>-593.979613545477</v>
      </c>
      <c r="W700" s="58">
        <v>83.743</v>
      </c>
      <c r="X700" s="10"/>
      <c r="Y700" s="109">
        <f t="shared" si="163"/>
        <v>-0.00147643886878868</v>
      </c>
      <c r="Z700" s="10"/>
      <c r="AA700" s="10"/>
      <c r="AB700" s="10"/>
      <c r="AC700" s="58">
        <f t="shared" ref="AC700:AC763" si="171">H700+MIN(0,G700)*0.99</f>
        <v>89.3501292276628</v>
      </c>
      <c r="AD700" s="10">
        <f t="shared" si="164"/>
        <v>6.5</v>
      </c>
      <c r="AE700" s="58">
        <f t="shared" si="157"/>
        <v>-76.9068707723372</v>
      </c>
      <c r="AF700" s="58">
        <f t="shared" si="166"/>
        <v>-3.50584257690372</v>
      </c>
      <c r="AG700" s="58">
        <f t="shared" si="167"/>
        <v>0</v>
      </c>
      <c r="AH700" s="58">
        <f t="shared" si="168"/>
        <v>1</v>
      </c>
      <c r="AI700" s="64">
        <f t="shared" si="169"/>
        <v>74.1424527226601</v>
      </c>
      <c r="AJ700" s="65"/>
      <c r="AL700" s="58">
        <f t="shared" si="158"/>
        <v>89.3501292276628</v>
      </c>
      <c r="AM700" s="58">
        <f t="shared" si="159"/>
        <v>-76.9068707723372</v>
      </c>
      <c r="AN700" s="58">
        <f t="shared" si="170"/>
        <v>76.9068707723371</v>
      </c>
      <c r="AO700" s="58">
        <f t="shared" si="165"/>
        <v>759.104584192738</v>
      </c>
      <c r="AP700" s="58">
        <f t="shared" si="160"/>
        <v>1259.34316422153</v>
      </c>
      <c r="AQ700" s="58">
        <f t="shared" si="161"/>
        <v>166.257</v>
      </c>
      <c r="AR700" s="58">
        <f t="shared" si="162"/>
        <v>0</v>
      </c>
    </row>
    <row r="701" spans="1:44">
      <c r="A701" s="35" t="s">
        <v>978</v>
      </c>
      <c r="B701" s="93">
        <v>4.7</v>
      </c>
      <c r="C701" s="58">
        <v>78.3432507814133</v>
      </c>
      <c r="D701" s="58">
        <v>-88.6542239660614</v>
      </c>
      <c r="E701" s="58">
        <v>-88.6542239660614</v>
      </c>
      <c r="F701" s="58">
        <v>78.3432507814133</v>
      </c>
      <c r="G701" s="58">
        <v>-88.6542239660614</v>
      </c>
      <c r="H701" s="58">
        <v>165.3275</v>
      </c>
      <c r="I701" s="58">
        <v>165.3275</v>
      </c>
      <c r="J701" s="108">
        <v>3091.26226106582</v>
      </c>
      <c r="K701" s="109">
        <v>1.03755081404172</v>
      </c>
      <c r="L701" s="109">
        <v>7.71601255920047</v>
      </c>
      <c r="M701" s="109">
        <v>7.68141105472275</v>
      </c>
      <c r="N701" s="110">
        <v>0.5173235204864</v>
      </c>
      <c r="O701" s="10">
        <v>0</v>
      </c>
      <c r="P701" s="10">
        <v>8.8</v>
      </c>
      <c r="Q701" s="113">
        <v>-0.9225</v>
      </c>
      <c r="R701" s="110">
        <v>-0.459457925587507</v>
      </c>
      <c r="S701" s="58">
        <v>129.221406083068</v>
      </c>
      <c r="T701" s="58">
        <v>1292.33599764519</v>
      </c>
      <c r="U701" s="58">
        <v>124.544652979157</v>
      </c>
      <c r="V701" s="58">
        <v>-740.899409381816</v>
      </c>
      <c r="W701" s="58">
        <v>84.6725</v>
      </c>
      <c r="X701" s="10"/>
      <c r="Y701" s="109">
        <f t="shared" si="163"/>
        <v>-0.00206540266581445</v>
      </c>
      <c r="Z701" s="10"/>
      <c r="AA701" s="10"/>
      <c r="AB701" s="10"/>
      <c r="AC701" s="58">
        <f t="shared" si="171"/>
        <v>77.5598182735992</v>
      </c>
      <c r="AD701" s="10">
        <f t="shared" si="164"/>
        <v>6.5</v>
      </c>
      <c r="AE701" s="58">
        <f t="shared" si="157"/>
        <v>-87.7676817264008</v>
      </c>
      <c r="AF701" s="58">
        <f t="shared" si="166"/>
        <v>0</v>
      </c>
      <c r="AG701" s="58">
        <f t="shared" si="167"/>
        <v>0</v>
      </c>
      <c r="AH701" s="58">
        <f t="shared" si="168"/>
        <v>1</v>
      </c>
      <c r="AI701" s="64">
        <f t="shared" si="169"/>
        <v>88.6542239660614</v>
      </c>
      <c r="AJ701" s="65"/>
      <c r="AL701" s="58">
        <f t="shared" si="158"/>
        <v>77.5598182735992</v>
      </c>
      <c r="AM701" s="58">
        <f t="shared" si="159"/>
        <v>-87.7676817264008</v>
      </c>
      <c r="AN701" s="58">
        <f t="shared" si="170"/>
        <v>87.7676817264008</v>
      </c>
      <c r="AO701" s="58">
        <f t="shared" si="165"/>
        <v>739.055786877997</v>
      </c>
      <c r="AP701" s="58">
        <f t="shared" si="160"/>
        <v>1239.29436690679</v>
      </c>
      <c r="AQ701" s="58">
        <f t="shared" si="161"/>
        <v>165.3275</v>
      </c>
      <c r="AR701" s="58">
        <f t="shared" si="162"/>
        <v>0</v>
      </c>
    </row>
    <row r="702" spans="1:44">
      <c r="A702" s="35" t="s">
        <v>979</v>
      </c>
      <c r="B702" s="93">
        <v>4.44</v>
      </c>
      <c r="C702" s="58">
        <v>61.7261805332477</v>
      </c>
      <c r="D702" s="58">
        <v>-106.275839668773</v>
      </c>
      <c r="E702" s="58">
        <v>-106.275839668773</v>
      </c>
      <c r="F702" s="58">
        <v>61.7261805332477</v>
      </c>
      <c r="G702" s="58">
        <v>-102.077671664121</v>
      </c>
      <c r="H702" s="58">
        <v>162.165813675395</v>
      </c>
      <c r="I702" s="58">
        <v>166.322</v>
      </c>
      <c r="J702" s="108">
        <v>3063.10972775856</v>
      </c>
      <c r="K702" s="109">
        <v>0.98210741189694</v>
      </c>
      <c r="L702" s="109">
        <v>7.68072803990657</v>
      </c>
      <c r="M702" s="109">
        <v>7.64432414968075</v>
      </c>
      <c r="N702" s="110">
        <v>0.5173235204864</v>
      </c>
      <c r="O702" s="10">
        <v>0</v>
      </c>
      <c r="P702" s="10">
        <v>8.8</v>
      </c>
      <c r="Q702" s="113">
        <v>-1.0035</v>
      </c>
      <c r="R702" s="110">
        <v>-0.502654824574367</v>
      </c>
      <c r="S702" s="58">
        <v>122.072987874217</v>
      </c>
      <c r="T702" s="58">
        <v>1341.85174828481</v>
      </c>
      <c r="U702" s="58">
        <v>124.296982586083</v>
      </c>
      <c r="V702" s="58">
        <v>-821.240142281217</v>
      </c>
      <c r="W702" s="58">
        <v>72.6453811740342</v>
      </c>
      <c r="X702" s="10"/>
      <c r="Y702" s="109">
        <f t="shared" si="163"/>
        <v>0.000683014816174499</v>
      </c>
      <c r="Z702" s="10"/>
      <c r="AA702" s="10"/>
      <c r="AB702" s="10"/>
      <c r="AC702" s="58">
        <f t="shared" si="171"/>
        <v>61.1089187279152</v>
      </c>
      <c r="AD702" s="10">
        <f t="shared" si="164"/>
        <v>6.5</v>
      </c>
      <c r="AE702" s="58">
        <f t="shared" si="157"/>
        <v>-105.213081272085</v>
      </c>
      <c r="AF702" s="58">
        <f t="shared" si="166"/>
        <v>-4.15618632460519</v>
      </c>
      <c r="AG702" s="58">
        <f t="shared" si="167"/>
        <v>0</v>
      </c>
      <c r="AH702" s="58">
        <f t="shared" si="168"/>
        <v>1</v>
      </c>
      <c r="AI702" s="64">
        <f t="shared" si="169"/>
        <v>102.077671664121</v>
      </c>
      <c r="AJ702" s="65"/>
      <c r="AL702" s="58">
        <f t="shared" si="158"/>
        <v>61.1089187279152</v>
      </c>
      <c r="AM702" s="58">
        <f t="shared" si="159"/>
        <v>-105.213081272085</v>
      </c>
      <c r="AN702" s="58">
        <f t="shared" si="170"/>
        <v>105.213081272085</v>
      </c>
      <c r="AO702" s="58">
        <f t="shared" si="165"/>
        <v>715.876604004332</v>
      </c>
      <c r="AP702" s="58">
        <f t="shared" si="160"/>
        <v>1216.11518403312</v>
      </c>
      <c r="AQ702" s="58">
        <f t="shared" si="161"/>
        <v>166.322</v>
      </c>
      <c r="AR702" s="58">
        <f t="shared" si="162"/>
        <v>-2.55795384873636e-13</v>
      </c>
    </row>
    <row r="703" spans="1:44">
      <c r="A703" s="35" t="s">
        <v>980</v>
      </c>
      <c r="B703" s="93">
        <v>4.29</v>
      </c>
      <c r="C703" s="58">
        <v>52.9816988665045</v>
      </c>
      <c r="D703" s="58">
        <v>-113.785977901172</v>
      </c>
      <c r="E703" s="58">
        <v>-113.785977901172</v>
      </c>
      <c r="F703" s="58">
        <v>52.9816988665045</v>
      </c>
      <c r="G703" s="58">
        <v>-109.271881967032</v>
      </c>
      <c r="H703" s="58">
        <v>160.631045025201</v>
      </c>
      <c r="I703" s="58">
        <v>165.1</v>
      </c>
      <c r="J703" s="108">
        <v>3033.14001284621</v>
      </c>
      <c r="K703" s="109">
        <v>0.950929265074608</v>
      </c>
      <c r="L703" s="109">
        <v>7.64001397414595</v>
      </c>
      <c r="M703" s="109">
        <v>7.60477808057058</v>
      </c>
      <c r="N703" s="110">
        <v>0.5173235204864</v>
      </c>
      <c r="O703" s="10">
        <v>0</v>
      </c>
      <c r="P703" s="10">
        <v>8.8</v>
      </c>
      <c r="Q703" s="113">
        <v>-1.062</v>
      </c>
      <c r="R703" s="110">
        <v>-0.534070751110265</v>
      </c>
      <c r="S703" s="58">
        <v>117.948900446034</v>
      </c>
      <c r="T703" s="58">
        <v>1375.62605687684</v>
      </c>
      <c r="U703" s="58">
        <v>124.035409128753</v>
      </c>
      <c r="V703" s="58">
        <v>-880.97328605256</v>
      </c>
      <c r="W703" s="58">
        <v>71.6061718626534</v>
      </c>
      <c r="X703" s="10"/>
      <c r="Y703" s="109">
        <f t="shared" si="163"/>
        <v>0.00431017553480117</v>
      </c>
      <c r="Z703" s="10"/>
      <c r="AA703" s="10"/>
      <c r="AB703" s="10"/>
      <c r="AC703" s="58">
        <f t="shared" si="171"/>
        <v>52.4518818778395</v>
      </c>
      <c r="AD703" s="10">
        <f t="shared" si="164"/>
        <v>6.5</v>
      </c>
      <c r="AE703" s="58">
        <f t="shared" si="157"/>
        <v>-112.64811812216</v>
      </c>
      <c r="AF703" s="58">
        <f t="shared" si="166"/>
        <v>-4.46895497479917</v>
      </c>
      <c r="AG703" s="58">
        <f t="shared" si="167"/>
        <v>0</v>
      </c>
      <c r="AH703" s="58">
        <f t="shared" si="168"/>
        <v>1</v>
      </c>
      <c r="AI703" s="64">
        <f t="shared" si="169"/>
        <v>109.271881967032</v>
      </c>
      <c r="AJ703" s="65"/>
      <c r="AL703" s="58">
        <f t="shared" si="158"/>
        <v>52.4518818778395</v>
      </c>
      <c r="AM703" s="58">
        <f t="shared" si="159"/>
        <v>-112.64811812216</v>
      </c>
      <c r="AN703" s="58">
        <f t="shared" si="170"/>
        <v>112.64811812216</v>
      </c>
      <c r="AO703" s="58">
        <f t="shared" si="165"/>
        <v>691.436458369095</v>
      </c>
      <c r="AP703" s="58">
        <f t="shared" si="160"/>
        <v>1191.67503839788</v>
      </c>
      <c r="AQ703" s="58">
        <f t="shared" si="161"/>
        <v>165.1</v>
      </c>
      <c r="AR703" s="58">
        <f t="shared" si="162"/>
        <v>-2.27373675443232e-13</v>
      </c>
    </row>
    <row r="704" spans="1:44">
      <c r="A704" s="35" t="s">
        <v>981</v>
      </c>
      <c r="B704" s="93">
        <v>4.11</v>
      </c>
      <c r="C704" s="58">
        <v>43.2661098618696</v>
      </c>
      <c r="D704" s="58">
        <v>-131.813688117928</v>
      </c>
      <c r="E704" s="58">
        <v>-131.813688117928</v>
      </c>
      <c r="F704" s="58">
        <v>43.2661098618696</v>
      </c>
      <c r="G704" s="58">
        <v>-129.0593505389</v>
      </c>
      <c r="H704" s="58">
        <v>170.602205796762</v>
      </c>
      <c r="I704" s="58">
        <v>173.329</v>
      </c>
      <c r="J704" s="108">
        <v>2998.12567529197</v>
      </c>
      <c r="K704" s="109">
        <v>0.914105360516977</v>
      </c>
      <c r="L704" s="109">
        <v>7.59964162653392</v>
      </c>
      <c r="M704" s="109">
        <v>7.55848925695258</v>
      </c>
      <c r="N704" s="110">
        <v>0.5173235204864</v>
      </c>
      <c r="O704" s="10">
        <v>0</v>
      </c>
      <c r="P704" s="10">
        <v>8.8</v>
      </c>
      <c r="Q704" s="113">
        <v>-1.2015</v>
      </c>
      <c r="R704" s="110">
        <v>-0.61261056745001</v>
      </c>
      <c r="S704" s="58">
        <v>112.999995532214</v>
      </c>
      <c r="T704" s="58">
        <v>1525.00413463859</v>
      </c>
      <c r="U704" s="58">
        <v>123.618130264882</v>
      </c>
      <c r="V704" s="58">
        <v>-1044.01636121141</v>
      </c>
      <c r="W704" s="58">
        <v>48.2466942133427</v>
      </c>
      <c r="X704" s="10"/>
      <c r="Y704" s="109">
        <f t="shared" si="163"/>
        <v>0.00513645403666807</v>
      </c>
      <c r="Z704" s="10"/>
      <c r="AA704" s="10"/>
      <c r="AB704" s="10"/>
      <c r="AC704" s="58">
        <f t="shared" si="171"/>
        <v>42.8334487632509</v>
      </c>
      <c r="AD704" s="10">
        <f t="shared" si="164"/>
        <v>6.5</v>
      </c>
      <c r="AE704" s="58">
        <f t="shared" si="157"/>
        <v>-130.495551236749</v>
      </c>
      <c r="AF704" s="58">
        <f t="shared" si="166"/>
        <v>-2.7267942032382</v>
      </c>
      <c r="AG704" s="58">
        <f t="shared" si="167"/>
        <v>0</v>
      </c>
      <c r="AH704" s="58">
        <f t="shared" si="168"/>
        <v>1</v>
      </c>
      <c r="AI704" s="64">
        <f t="shared" si="169"/>
        <v>129.0593505389</v>
      </c>
      <c r="AJ704" s="65"/>
      <c r="AL704" s="58">
        <f t="shared" si="158"/>
        <v>42.8334487632509</v>
      </c>
      <c r="AM704" s="58">
        <f t="shared" si="159"/>
        <v>-130.495551236749</v>
      </c>
      <c r="AN704" s="58">
        <f t="shared" si="170"/>
        <v>130.495551236749</v>
      </c>
      <c r="AO704" s="58">
        <f t="shared" si="165"/>
        <v>663.81343325563</v>
      </c>
      <c r="AP704" s="58">
        <f t="shared" si="160"/>
        <v>1164.05201328442</v>
      </c>
      <c r="AQ704" s="58">
        <f t="shared" si="161"/>
        <v>173.329</v>
      </c>
      <c r="AR704" s="58">
        <f t="shared" si="162"/>
        <v>0</v>
      </c>
    </row>
    <row r="705" spans="1:44">
      <c r="A705" s="35" t="s">
        <v>982</v>
      </c>
      <c r="B705" s="93">
        <v>3.91</v>
      </c>
      <c r="C705" s="58">
        <v>33.4250847699611</v>
      </c>
      <c r="D705" s="58">
        <v>-151.457238462362</v>
      </c>
      <c r="E705" s="58">
        <v>-151.457238462362</v>
      </c>
      <c r="F705" s="58">
        <v>33.4250847699611</v>
      </c>
      <c r="G705" s="58">
        <v>-149.811772635021</v>
      </c>
      <c r="H705" s="58">
        <v>181.404488830933</v>
      </c>
      <c r="I705" s="58">
        <v>183.0335</v>
      </c>
      <c r="J705" s="108">
        <v>2957.82395853171</v>
      </c>
      <c r="K705" s="109">
        <v>0.872572612958898</v>
      </c>
      <c r="L705" s="109">
        <v>7.56299978913217</v>
      </c>
      <c r="M705" s="109">
        <v>7.50509413282566</v>
      </c>
      <c r="N705" s="110">
        <v>0.5173235204864</v>
      </c>
      <c r="O705" s="10">
        <v>0</v>
      </c>
      <c r="P705" s="10">
        <v>8.8</v>
      </c>
      <c r="Q705" s="113">
        <v>-1.3275</v>
      </c>
      <c r="R705" s="110">
        <v>-0.687223392972767</v>
      </c>
      <c r="S705" s="58">
        <v>107.501212294637</v>
      </c>
      <c r="T705" s="58">
        <v>1704.50968406543</v>
      </c>
      <c r="U705" s="58">
        <v>123.200305279007</v>
      </c>
      <c r="V705" s="58">
        <v>-1216.00163486404</v>
      </c>
      <c r="W705" s="58">
        <v>27.9293212296909</v>
      </c>
      <c r="X705" s="10"/>
      <c r="Y705" s="109">
        <f t="shared" si="163"/>
        <v>-0.00451053217959707</v>
      </c>
      <c r="Z705" s="10"/>
      <c r="AA705" s="10"/>
      <c r="AB705" s="10"/>
      <c r="AC705" s="58">
        <f t="shared" si="171"/>
        <v>33.0908339222615</v>
      </c>
      <c r="AD705" s="10">
        <f t="shared" si="164"/>
        <v>6.5</v>
      </c>
      <c r="AE705" s="58">
        <f t="shared" si="157"/>
        <v>-149.942666077739</v>
      </c>
      <c r="AF705" s="58">
        <f t="shared" si="166"/>
        <v>-1.62901116906755</v>
      </c>
      <c r="AG705" s="58">
        <f t="shared" si="167"/>
        <v>0</v>
      </c>
      <c r="AH705" s="58">
        <f t="shared" si="168"/>
        <v>1</v>
      </c>
      <c r="AI705" s="64">
        <f t="shared" si="169"/>
        <v>149.811772635021</v>
      </c>
      <c r="AJ705" s="65"/>
      <c r="AL705" s="58">
        <f t="shared" si="158"/>
        <v>33.0908339222615</v>
      </c>
      <c r="AM705" s="58">
        <f t="shared" si="159"/>
        <v>-149.942666077739</v>
      </c>
      <c r="AN705" s="58">
        <f t="shared" si="170"/>
        <v>149.942666077738</v>
      </c>
      <c r="AO705" s="58">
        <f t="shared" si="165"/>
        <v>632.727205704585</v>
      </c>
      <c r="AP705" s="58">
        <f t="shared" si="160"/>
        <v>1132.96578573337</v>
      </c>
      <c r="AQ705" s="58">
        <f t="shared" si="161"/>
        <v>183.0335</v>
      </c>
      <c r="AR705" s="58">
        <f t="shared" si="162"/>
        <v>0</v>
      </c>
    </row>
    <row r="706" spans="1:44">
      <c r="A706" s="35" t="s">
        <v>983</v>
      </c>
      <c r="B706" s="93">
        <v>3.79</v>
      </c>
      <c r="C706" s="58">
        <v>27.9829481080364</v>
      </c>
      <c r="D706" s="58">
        <v>-160.484223609135</v>
      </c>
      <c r="E706" s="58">
        <v>-160.484223609135</v>
      </c>
      <c r="F706" s="58">
        <v>27.9829481080364</v>
      </c>
      <c r="G706" s="58">
        <v>-160.484223609135</v>
      </c>
      <c r="H706" s="58">
        <v>186.5825</v>
      </c>
      <c r="I706" s="58">
        <v>186.5825</v>
      </c>
      <c r="J706" s="108">
        <v>2914.8242620032</v>
      </c>
      <c r="K706" s="109">
        <v>0.849162510173908</v>
      </c>
      <c r="L706" s="109">
        <v>7.50201310968525</v>
      </c>
      <c r="M706" s="109">
        <v>7.44798521657756</v>
      </c>
      <c r="N706" s="110">
        <v>0.5173235204864</v>
      </c>
      <c r="O706" s="10">
        <v>0</v>
      </c>
      <c r="P706" s="10">
        <v>8.8</v>
      </c>
      <c r="Q706" s="113">
        <v>-1.3995</v>
      </c>
      <c r="R706" s="110">
        <v>-0.730420291959627</v>
      </c>
      <c r="S706" s="58">
        <v>104.201942352091</v>
      </c>
      <c r="T706" s="58">
        <v>1808.67234777981</v>
      </c>
      <c r="U706" s="58">
        <v>122.711425791454</v>
      </c>
      <c r="V706" s="58">
        <v>-1321.4694931129</v>
      </c>
      <c r="W706" s="58">
        <v>17.6011730642142</v>
      </c>
      <c r="X706" s="10"/>
      <c r="Y706" s="109">
        <f t="shared" si="163"/>
        <v>0.00308102314040681</v>
      </c>
      <c r="Z706" s="10"/>
      <c r="AA706" s="10"/>
      <c r="AB706" s="10"/>
      <c r="AC706" s="58">
        <f t="shared" si="171"/>
        <v>27.7031186269561</v>
      </c>
      <c r="AD706" s="10">
        <f t="shared" si="164"/>
        <v>6.5</v>
      </c>
      <c r="AE706" s="58">
        <f t="shared" si="157"/>
        <v>-158.879381373044</v>
      </c>
      <c r="AF706" s="58">
        <f t="shared" si="166"/>
        <v>0</v>
      </c>
      <c r="AG706" s="58">
        <f t="shared" si="167"/>
        <v>0</v>
      </c>
      <c r="AH706" s="58">
        <f t="shared" si="168"/>
        <v>1</v>
      </c>
      <c r="AI706" s="64">
        <f t="shared" si="169"/>
        <v>160.484223609135</v>
      </c>
      <c r="AJ706" s="65"/>
      <c r="AL706" s="58">
        <f t="shared" si="158"/>
        <v>27.7031186269561</v>
      </c>
      <c r="AM706" s="58">
        <f t="shared" si="159"/>
        <v>-158.879381373044</v>
      </c>
      <c r="AN706" s="58">
        <f t="shared" si="170"/>
        <v>158.879381373044</v>
      </c>
      <c r="AO706" s="58">
        <f t="shared" si="165"/>
        <v>600.141462014387</v>
      </c>
      <c r="AP706" s="58">
        <f t="shared" si="160"/>
        <v>1100.38004204318</v>
      </c>
      <c r="AQ706" s="58">
        <f t="shared" si="161"/>
        <v>186.5825</v>
      </c>
      <c r="AR706" s="58">
        <f t="shared" si="162"/>
        <v>0</v>
      </c>
    </row>
    <row r="707" spans="1:44">
      <c r="A707" s="35" t="s">
        <v>984</v>
      </c>
      <c r="B707" s="93">
        <v>3.72</v>
      </c>
      <c r="C707" s="58">
        <v>24.9632600614933</v>
      </c>
      <c r="D707" s="58">
        <v>-170.555426807194</v>
      </c>
      <c r="E707" s="58">
        <v>-170.555426807194</v>
      </c>
      <c r="F707" s="58">
        <v>24.9632600614933</v>
      </c>
      <c r="G707" s="58">
        <v>-170.319887242941</v>
      </c>
      <c r="H707" s="58">
        <v>193.33031583139</v>
      </c>
      <c r="I707" s="58">
        <v>193.5635</v>
      </c>
      <c r="J707" s="108">
        <v>2869.34336537578</v>
      </c>
      <c r="K707" s="109">
        <v>0.835936437727231</v>
      </c>
      <c r="L707" s="109">
        <v>7.45759796773998</v>
      </c>
      <c r="M707" s="109">
        <v>7.38742208191713</v>
      </c>
      <c r="N707" s="110">
        <v>0.5173235204864</v>
      </c>
      <c r="O707" s="10">
        <v>0</v>
      </c>
      <c r="P707" s="10">
        <v>8.8</v>
      </c>
      <c r="Q707" s="113">
        <v>-1.4445</v>
      </c>
      <c r="R707" s="110">
        <v>-0.757909227678538</v>
      </c>
      <c r="S707" s="58">
        <v>102.277368218939</v>
      </c>
      <c r="T707" s="58">
        <v>1909.34857539944</v>
      </c>
      <c r="U707" s="58">
        <v>122.350652038824</v>
      </c>
      <c r="V707" s="58">
        <v>-1392.06358449888</v>
      </c>
      <c r="W707" s="58">
        <v>8.11134547878932</v>
      </c>
      <c r="X707" s="10"/>
      <c r="Y707" s="109">
        <f t="shared" si="163"/>
        <v>-0.00961275116242621</v>
      </c>
      <c r="Z707" s="10"/>
      <c r="AA707" s="10"/>
      <c r="AB707" s="10"/>
      <c r="AC707" s="58">
        <f t="shared" si="171"/>
        <v>24.7136274608784</v>
      </c>
      <c r="AD707" s="10">
        <f t="shared" si="164"/>
        <v>6.5</v>
      </c>
      <c r="AE707" s="58">
        <f t="shared" si="157"/>
        <v>-168.849872539122</v>
      </c>
      <c r="AF707" s="58">
        <f t="shared" si="166"/>
        <v>-0.233184168609966</v>
      </c>
      <c r="AG707" s="58">
        <f t="shared" si="167"/>
        <v>0</v>
      </c>
      <c r="AH707" s="58">
        <f t="shared" si="168"/>
        <v>1</v>
      </c>
      <c r="AI707" s="64">
        <f t="shared" si="169"/>
        <v>170.319887242941</v>
      </c>
      <c r="AJ707" s="65"/>
      <c r="AL707" s="58">
        <f t="shared" si="158"/>
        <v>24.7136274608784</v>
      </c>
      <c r="AM707" s="58">
        <f t="shared" si="159"/>
        <v>-168.849872539122</v>
      </c>
      <c r="AN707" s="58">
        <f t="shared" si="170"/>
        <v>168.849872539122</v>
      </c>
      <c r="AO707" s="58">
        <f t="shared" si="165"/>
        <v>565.872259789663</v>
      </c>
      <c r="AP707" s="58">
        <f t="shared" si="160"/>
        <v>1066.11083981845</v>
      </c>
      <c r="AQ707" s="58">
        <f t="shared" si="161"/>
        <v>193.5635</v>
      </c>
      <c r="AR707" s="58">
        <f t="shared" si="162"/>
        <v>0</v>
      </c>
    </row>
    <row r="708" s="20" customFormat="1" spans="1:44">
      <c r="A708" s="68" t="s">
        <v>985</v>
      </c>
      <c r="B708" s="121">
        <v>3.58</v>
      </c>
      <c r="C708" s="77">
        <v>19.2563820945446</v>
      </c>
      <c r="D708" s="77">
        <v>-184.233011844849</v>
      </c>
      <c r="E708" s="77">
        <v>-184.233011844849</v>
      </c>
      <c r="F708" s="77">
        <v>19.2563820945446</v>
      </c>
      <c r="G708" s="77">
        <v>-178.513165504344</v>
      </c>
      <c r="H708" s="77">
        <v>195.7918521229</v>
      </c>
      <c r="I708" s="77">
        <v>201.4545</v>
      </c>
      <c r="J708" s="123">
        <v>2821.80433795804</v>
      </c>
      <c r="K708" s="124">
        <v>0.807558229141418</v>
      </c>
      <c r="L708" s="124">
        <v>7.39840023901832</v>
      </c>
      <c r="M708" s="124">
        <v>7.32394085325597</v>
      </c>
      <c r="N708" s="125">
        <v>0.5173235204864</v>
      </c>
      <c r="O708" s="126">
        <v>0</v>
      </c>
      <c r="P708" s="126">
        <v>8.8</v>
      </c>
      <c r="Q708" s="131">
        <v>-1.4895</v>
      </c>
      <c r="R708" s="125">
        <v>-0.785398163397448</v>
      </c>
      <c r="S708" s="77">
        <v>98.4282199526344</v>
      </c>
      <c r="T708" s="77">
        <v>2009.27688923014</v>
      </c>
      <c r="U708" s="77">
        <v>121.883743364589</v>
      </c>
      <c r="V708" s="77">
        <v>-1464.61833692095</v>
      </c>
      <c r="W708" s="77">
        <v>-1.57157104970251</v>
      </c>
      <c r="X708" s="126"/>
      <c r="Y708" s="124">
        <f t="shared" si="163"/>
        <v>-0.0109781571011895</v>
      </c>
      <c r="Z708" s="126"/>
      <c r="AA708" s="126"/>
      <c r="AB708" s="126"/>
      <c r="AC708" s="58">
        <f t="shared" si="171"/>
        <v>19.0638182735992</v>
      </c>
      <c r="AD708" s="126">
        <f t="shared" si="164"/>
        <v>6.5</v>
      </c>
      <c r="AE708" s="58">
        <f t="shared" si="157"/>
        <v>-182.390681726401</v>
      </c>
      <c r="AF708" s="77">
        <f t="shared" si="166"/>
        <v>-5.6626478770998</v>
      </c>
      <c r="AG708" s="77">
        <f t="shared" si="167"/>
        <v>0</v>
      </c>
      <c r="AH708" s="77">
        <f t="shared" si="168"/>
        <v>1</v>
      </c>
      <c r="AI708" s="79">
        <f t="shared" si="169"/>
        <v>178.513165504344</v>
      </c>
      <c r="AJ708" s="65"/>
      <c r="AL708" s="58">
        <f t="shared" si="158"/>
        <v>19.0638182735992</v>
      </c>
      <c r="AM708" s="58">
        <f t="shared" si="159"/>
        <v>-182.390681726401</v>
      </c>
      <c r="AN708" s="58">
        <f t="shared" si="170"/>
        <v>182.390681726401</v>
      </c>
      <c r="AO708" s="58">
        <f t="shared" si="165"/>
        <v>529.266846319159</v>
      </c>
      <c r="AP708" s="58">
        <f t="shared" si="160"/>
        <v>1029.50542634795</v>
      </c>
      <c r="AQ708" s="58">
        <f t="shared" si="161"/>
        <v>201.4545</v>
      </c>
      <c r="AR708" s="58">
        <f t="shared" si="162"/>
        <v>2.55795384873636e-13</v>
      </c>
    </row>
    <row r="709" spans="1:44">
      <c r="A709" s="35" t="s">
        <v>986</v>
      </c>
      <c r="B709" s="93">
        <v>3.37</v>
      </c>
      <c r="C709" s="58">
        <v>11.4958295728614</v>
      </c>
      <c r="D709" s="58">
        <v>-179.682958305926</v>
      </c>
      <c r="E709" s="58">
        <v>-179.682958305926</v>
      </c>
      <c r="F709" s="58">
        <v>11.4958295728614</v>
      </c>
      <c r="G709" s="58">
        <v>-176.925719999594</v>
      </c>
      <c r="H709" s="58">
        <v>186.537334076731</v>
      </c>
      <c r="I709" s="58">
        <v>189.267</v>
      </c>
      <c r="J709" s="108">
        <v>2774.71654138815</v>
      </c>
      <c r="K709" s="109">
        <v>0.763040473605411</v>
      </c>
      <c r="L709" s="109">
        <v>7.32587037697557</v>
      </c>
      <c r="M709" s="109">
        <v>7.26088031068619</v>
      </c>
      <c r="N709" s="110">
        <v>0.5173235204864</v>
      </c>
      <c r="O709" s="10">
        <v>0</v>
      </c>
      <c r="P709" s="10">
        <v>8.8</v>
      </c>
      <c r="Q709" s="113">
        <v>-1.494</v>
      </c>
      <c r="R709" s="110">
        <v>-0.785398163397448</v>
      </c>
      <c r="S709" s="58">
        <v>92.6544975531782</v>
      </c>
      <c r="T709" s="58">
        <v>2033.59312875571</v>
      </c>
      <c r="U709" s="58">
        <v>121.42802480107</v>
      </c>
      <c r="V709" s="58">
        <v>-1457.04190024868</v>
      </c>
      <c r="W709" s="58">
        <v>-1.53325270149942</v>
      </c>
      <c r="X709" s="10"/>
      <c r="Y709" s="109">
        <f t="shared" si="163"/>
        <v>-0.00192952371960686</v>
      </c>
      <c r="Z709" s="10"/>
      <c r="AA709" s="10"/>
      <c r="AB709" s="10"/>
      <c r="AC709" s="58">
        <f t="shared" si="171"/>
        <v>11.3808712771328</v>
      </c>
      <c r="AD709" s="10">
        <f t="shared" si="164"/>
        <v>6.5</v>
      </c>
      <c r="AE709" s="58">
        <f t="shared" ref="AE709:AE772" si="172">AC709-I709</f>
        <v>-177.886128722867</v>
      </c>
      <c r="AF709" s="58">
        <f t="shared" si="166"/>
        <v>-2.72966592326867</v>
      </c>
      <c r="AG709" s="58">
        <f t="shared" si="167"/>
        <v>0</v>
      </c>
      <c r="AH709" s="58">
        <f t="shared" si="168"/>
        <v>1</v>
      </c>
      <c r="AI709" s="64">
        <f t="shared" si="169"/>
        <v>176.925719999594</v>
      </c>
      <c r="AJ709" s="65"/>
      <c r="AL709" s="58">
        <f t="shared" ref="AL709:AL772" si="173">MIN(C709*0.99,$I$2)</f>
        <v>11.3808712771328</v>
      </c>
      <c r="AM709" s="58">
        <f t="shared" ref="AM709:AM772" si="174">AL709-I709</f>
        <v>-177.886128722867</v>
      </c>
      <c r="AN709" s="58">
        <f t="shared" si="170"/>
        <v>177.886128722867</v>
      </c>
      <c r="AO709" s="58">
        <f t="shared" si="165"/>
        <v>493.678636398144</v>
      </c>
      <c r="AP709" s="58">
        <f t="shared" ref="AP709:AP772" si="175">AO709+$AP$2*0.15</f>
        <v>993.917216426932</v>
      </c>
      <c r="AQ709" s="58">
        <f t="shared" ref="AQ709:AQ772" si="176">IF(AM709&gt;=0,I709,AL709+AN709)</f>
        <v>189.267</v>
      </c>
      <c r="AR709" s="58">
        <f t="shared" ref="AR709:AR772" si="177">AQ709-I709</f>
        <v>0</v>
      </c>
    </row>
    <row r="710" s="20" customFormat="1" spans="1:44">
      <c r="A710" s="68" t="s">
        <v>987</v>
      </c>
      <c r="B710" s="121">
        <v>2.98</v>
      </c>
      <c r="C710" s="77">
        <v>0</v>
      </c>
      <c r="D710" s="77">
        <v>-178.625252525253</v>
      </c>
      <c r="E710" s="77">
        <v>-178.625252525253</v>
      </c>
      <c r="F710" s="77">
        <v>0</v>
      </c>
      <c r="G710" s="77">
        <v>-175.37697989707</v>
      </c>
      <c r="H710" s="77">
        <v>173.623210098099</v>
      </c>
      <c r="I710" s="77">
        <v>176.839</v>
      </c>
      <c r="J710" s="123">
        <v>2728.06917794569</v>
      </c>
      <c r="K710" s="124">
        <v>0.681765821233848</v>
      </c>
      <c r="L710" s="124">
        <v>7.25496642675873</v>
      </c>
      <c r="M710" s="124">
        <v>7.19822801477366</v>
      </c>
      <c r="N710" s="125">
        <v>0.5173235204864</v>
      </c>
      <c r="O710" s="126">
        <v>0</v>
      </c>
      <c r="P710" s="126">
        <v>8.8</v>
      </c>
      <c r="Q710" s="131">
        <v>-1.4985</v>
      </c>
      <c r="R710" s="125">
        <v>-0.785398163397448</v>
      </c>
      <c r="S710" s="77">
        <v>82.4817485636601</v>
      </c>
      <c r="T710" s="77">
        <v>2126.25196423561</v>
      </c>
      <c r="U710" s="77">
        <v>120.982522142847</v>
      </c>
      <c r="V710" s="77">
        <v>-1449.60591654717</v>
      </c>
      <c r="W710" s="77">
        <v>-1.49633115760823</v>
      </c>
      <c r="X710" s="126"/>
      <c r="Y710" s="124">
        <f t="shared" ref="Y710:Y773" si="178">M709-L710</f>
        <v>0.00591388392746417</v>
      </c>
      <c r="Z710" s="126"/>
      <c r="AA710" s="126"/>
      <c r="AB710" s="126"/>
      <c r="AC710" s="58">
        <f t="shared" si="171"/>
        <v>0</v>
      </c>
      <c r="AD710" s="126">
        <f t="shared" ref="AD710:AD773" si="179">AD709</f>
        <v>6.5</v>
      </c>
      <c r="AE710" s="58">
        <f t="shared" si="172"/>
        <v>-176.839</v>
      </c>
      <c r="AF710" s="77">
        <f t="shared" si="166"/>
        <v>-3.21578990190082</v>
      </c>
      <c r="AG710" s="77">
        <f t="shared" si="167"/>
        <v>0</v>
      </c>
      <c r="AH710" s="77">
        <f t="shared" si="168"/>
        <v>1</v>
      </c>
      <c r="AI710" s="79">
        <f t="shared" si="169"/>
        <v>175.37697989707</v>
      </c>
      <c r="AJ710" s="65"/>
      <c r="AL710" s="58">
        <f t="shared" si="173"/>
        <v>0</v>
      </c>
      <c r="AM710" s="58">
        <f t="shared" si="174"/>
        <v>-176.839</v>
      </c>
      <c r="AN710" s="58">
        <f t="shared" si="170"/>
        <v>176.839</v>
      </c>
      <c r="AO710" s="58">
        <f t="shared" si="165"/>
        <v>458.46228025319</v>
      </c>
      <c r="AP710" s="58">
        <f t="shared" si="175"/>
        <v>958.700860281978</v>
      </c>
      <c r="AQ710" s="58">
        <f t="shared" si="176"/>
        <v>176.839</v>
      </c>
      <c r="AR710" s="58">
        <f t="shared" si="177"/>
        <v>0</v>
      </c>
    </row>
    <row r="711" spans="1:44">
      <c r="A711" s="35" t="s">
        <v>988</v>
      </c>
      <c r="B711" s="93">
        <v>2.66</v>
      </c>
      <c r="C711" s="58">
        <v>0</v>
      </c>
      <c r="D711" s="58">
        <v>-173.287373737374</v>
      </c>
      <c r="E711" s="58">
        <v>-173.287373737374</v>
      </c>
      <c r="F711" s="58">
        <v>0</v>
      </c>
      <c r="G711" s="58">
        <v>-169.963691349003</v>
      </c>
      <c r="H711" s="58">
        <v>168.264054435513</v>
      </c>
      <c r="I711" s="58">
        <v>171.5545</v>
      </c>
      <c r="J711" s="108">
        <v>2682.85230560122</v>
      </c>
      <c r="K711" s="109">
        <v>0.683782764639042</v>
      </c>
      <c r="L711" s="109">
        <v>7.18855464686968</v>
      </c>
      <c r="M711" s="109">
        <v>7.13732150824926</v>
      </c>
      <c r="N711" s="110">
        <v>0.5173235204864</v>
      </c>
      <c r="O711" s="10">
        <v>0</v>
      </c>
      <c r="P711" s="10">
        <v>8.8</v>
      </c>
      <c r="Q711" s="113">
        <v>-1.485</v>
      </c>
      <c r="R711" s="110">
        <v>-0.773617190946487</v>
      </c>
      <c r="S711" s="58">
        <v>82.4817485636601</v>
      </c>
      <c r="T711" s="58">
        <v>2060.62182614647</v>
      </c>
      <c r="U711" s="58">
        <v>120.625661875524</v>
      </c>
      <c r="V711" s="58">
        <v>-1409.01768915798</v>
      </c>
      <c r="W711" s="58">
        <v>0.317458680783453</v>
      </c>
      <c r="X711" s="10"/>
      <c r="Y711" s="109">
        <f t="shared" si="178"/>
        <v>0.00967336790397688</v>
      </c>
      <c r="Z711" s="10"/>
      <c r="AA711" s="10"/>
      <c r="AB711" s="10"/>
      <c r="AC711" s="58">
        <f t="shared" si="171"/>
        <v>0</v>
      </c>
      <c r="AD711" s="10">
        <f t="shared" si="179"/>
        <v>6.5</v>
      </c>
      <c r="AE711" s="58">
        <f t="shared" si="172"/>
        <v>-171.5545</v>
      </c>
      <c r="AF711" s="58">
        <f t="shared" si="166"/>
        <v>-3.29044556448704</v>
      </c>
      <c r="AG711" s="58">
        <f t="shared" si="167"/>
        <v>0</v>
      </c>
      <c r="AH711" s="58">
        <f t="shared" si="168"/>
        <v>1</v>
      </c>
      <c r="AI711" s="64">
        <f t="shared" si="169"/>
        <v>169.963691349003</v>
      </c>
      <c r="AJ711" s="65"/>
      <c r="AL711" s="58">
        <f t="shared" si="173"/>
        <v>0</v>
      </c>
      <c r="AM711" s="58">
        <f t="shared" si="174"/>
        <v>-171.5545</v>
      </c>
      <c r="AN711" s="58">
        <f t="shared" si="170"/>
        <v>171.5545</v>
      </c>
      <c r="AO711" s="58">
        <f t="shared" si="165"/>
        <v>424.400617000072</v>
      </c>
      <c r="AP711" s="58">
        <f t="shared" si="175"/>
        <v>924.639197028861</v>
      </c>
      <c r="AQ711" s="58">
        <f t="shared" si="176"/>
        <v>171.5545</v>
      </c>
      <c r="AR711" s="58">
        <f t="shared" si="177"/>
        <v>0</v>
      </c>
    </row>
    <row r="712" spans="1:44">
      <c r="A712" s="35" t="s">
        <v>989</v>
      </c>
      <c r="B712" s="93">
        <v>2.47</v>
      </c>
      <c r="C712" s="58">
        <v>0</v>
      </c>
      <c r="D712" s="58">
        <v>-164.029797979798</v>
      </c>
      <c r="E712" s="58">
        <v>-164.029797979798</v>
      </c>
      <c r="F712" s="58">
        <v>0</v>
      </c>
      <c r="G712" s="58">
        <v>-162.560928205033</v>
      </c>
      <c r="H712" s="58">
        <v>160.935318922983</v>
      </c>
      <c r="I712" s="58">
        <v>162.3895</v>
      </c>
      <c r="J712" s="108">
        <v>2639.57431802919</v>
      </c>
      <c r="K712" s="109">
        <v>0.684895716467392</v>
      </c>
      <c r="L712" s="109">
        <v>7.13952052010577</v>
      </c>
      <c r="M712" s="109">
        <v>7.07886205336604</v>
      </c>
      <c r="N712" s="110">
        <v>0.5173235204864</v>
      </c>
      <c r="O712" s="10">
        <v>0</v>
      </c>
      <c r="P712" s="10">
        <v>8.8</v>
      </c>
      <c r="Q712" s="113">
        <v>-1.458</v>
      </c>
      <c r="R712" s="110">
        <v>-0.75398223686155</v>
      </c>
      <c r="S712" s="58">
        <v>82.4817485636601</v>
      </c>
      <c r="T712" s="58">
        <v>1970.87150837458</v>
      </c>
      <c r="U712" s="58">
        <v>120.429645828552</v>
      </c>
      <c r="V712" s="58">
        <v>-1349.84145379337</v>
      </c>
      <c r="W712" s="58">
        <v>6.22317497415919</v>
      </c>
      <c r="X712" s="10"/>
      <c r="Y712" s="109">
        <f t="shared" si="178"/>
        <v>-0.00219901185650251</v>
      </c>
      <c r="Z712" s="10"/>
      <c r="AA712" s="10"/>
      <c r="AB712" s="10"/>
      <c r="AC712" s="58">
        <f t="shared" si="171"/>
        <v>0</v>
      </c>
      <c r="AD712" s="10">
        <f t="shared" si="179"/>
        <v>6.5</v>
      </c>
      <c r="AE712" s="58">
        <f t="shared" si="172"/>
        <v>-162.3895</v>
      </c>
      <c r="AF712" s="58">
        <f t="shared" si="166"/>
        <v>-1.4541810770171</v>
      </c>
      <c r="AG712" s="58">
        <f t="shared" si="167"/>
        <v>0</v>
      </c>
      <c r="AH712" s="58">
        <f t="shared" si="168"/>
        <v>1</v>
      </c>
      <c r="AI712" s="64">
        <f t="shared" si="169"/>
        <v>162.560928205033</v>
      </c>
      <c r="AJ712" s="65"/>
      <c r="AL712" s="58">
        <f t="shared" si="173"/>
        <v>0</v>
      </c>
      <c r="AM712" s="58">
        <f t="shared" si="174"/>
        <v>-162.3895</v>
      </c>
      <c r="AN712" s="58">
        <f t="shared" si="170"/>
        <v>162.3895</v>
      </c>
      <c r="AO712" s="58">
        <f t="shared" si="165"/>
        <v>392.206484285442</v>
      </c>
      <c r="AP712" s="58">
        <f t="shared" si="175"/>
        <v>892.445064314231</v>
      </c>
      <c r="AQ712" s="58">
        <f t="shared" si="176"/>
        <v>162.3895</v>
      </c>
      <c r="AR712" s="58">
        <f t="shared" si="177"/>
        <v>0</v>
      </c>
    </row>
    <row r="713" spans="1:44">
      <c r="A713" s="35" t="s">
        <v>990</v>
      </c>
      <c r="B713" s="93">
        <v>2.37</v>
      </c>
      <c r="C713" s="58">
        <v>0</v>
      </c>
      <c r="D713" s="58">
        <v>-154.74595959596</v>
      </c>
      <c r="E713" s="58">
        <v>-154.74595959596</v>
      </c>
      <c r="F713" s="58">
        <v>0</v>
      </c>
      <c r="G713" s="58">
        <v>-155.287722598941</v>
      </c>
      <c r="H713" s="58">
        <v>153.734845372952</v>
      </c>
      <c r="I713" s="58">
        <v>153.1985</v>
      </c>
      <c r="J713" s="108">
        <v>2598.19985472049</v>
      </c>
      <c r="K713" s="109">
        <v>0.686270095343467</v>
      </c>
      <c r="L713" s="109">
        <v>7.08046759845893</v>
      </c>
      <c r="M713" s="109">
        <v>7.02282081909702</v>
      </c>
      <c r="N713" s="110">
        <v>0.5173235204864</v>
      </c>
      <c r="O713" s="10">
        <v>0</v>
      </c>
      <c r="P713" s="10">
        <v>8.8</v>
      </c>
      <c r="Q713" s="113">
        <v>-1.431</v>
      </c>
      <c r="R713" s="110">
        <v>-0.734347282776614</v>
      </c>
      <c r="S713" s="58">
        <v>82.4817485636601</v>
      </c>
      <c r="T713" s="58">
        <v>1882.69193249569</v>
      </c>
      <c r="U713" s="58">
        <v>120.188463876427</v>
      </c>
      <c r="V713" s="58">
        <v>-1292.0351720162</v>
      </c>
      <c r="W713" s="58">
        <v>13.7639333634779</v>
      </c>
      <c r="X713" s="10"/>
      <c r="Y713" s="109">
        <f t="shared" si="178"/>
        <v>-0.00160554509289401</v>
      </c>
      <c r="Z713" s="10"/>
      <c r="AA713" s="10"/>
      <c r="AB713" s="10"/>
      <c r="AC713" s="58">
        <f t="shared" si="171"/>
        <v>0</v>
      </c>
      <c r="AD713" s="10">
        <f t="shared" si="179"/>
        <v>6.5</v>
      </c>
      <c r="AE713" s="58">
        <f t="shared" si="172"/>
        <v>-153.1985</v>
      </c>
      <c r="AF713" s="58">
        <f t="shared" si="166"/>
        <v>0.5363453729517</v>
      </c>
      <c r="AG713" s="58">
        <f t="shared" si="167"/>
        <v>0</v>
      </c>
      <c r="AH713" s="58">
        <f t="shared" si="168"/>
        <v>1</v>
      </c>
      <c r="AI713" s="64">
        <f t="shared" si="169"/>
        <v>155.287722598941</v>
      </c>
      <c r="AJ713" s="65"/>
      <c r="AL713" s="58">
        <f t="shared" si="173"/>
        <v>0</v>
      </c>
      <c r="AM713" s="58">
        <f t="shared" si="174"/>
        <v>-153.1985</v>
      </c>
      <c r="AN713" s="58">
        <f t="shared" si="170"/>
        <v>153.1985</v>
      </c>
      <c r="AO713" s="58">
        <f t="shared" si="165"/>
        <v>361.875359271422</v>
      </c>
      <c r="AP713" s="58">
        <f t="shared" si="175"/>
        <v>862.113939300211</v>
      </c>
      <c r="AQ713" s="58">
        <f t="shared" si="176"/>
        <v>153.1985</v>
      </c>
      <c r="AR713" s="58">
        <f t="shared" si="177"/>
        <v>0</v>
      </c>
    </row>
    <row r="714" spans="1:44">
      <c r="A714" s="35" t="s">
        <v>991</v>
      </c>
      <c r="B714" s="93">
        <v>2.32</v>
      </c>
      <c r="C714" s="58">
        <v>0</v>
      </c>
      <c r="D714" s="58">
        <v>-154.273232323232</v>
      </c>
      <c r="E714" s="58">
        <v>-154.273232323232</v>
      </c>
      <c r="F714" s="58">
        <v>0</v>
      </c>
      <c r="G714" s="58">
        <v>-157.734110284993</v>
      </c>
      <c r="H714" s="58">
        <v>156.156769182143</v>
      </c>
      <c r="I714" s="58">
        <v>152.7305</v>
      </c>
      <c r="J714" s="108">
        <v>2556.23465338834</v>
      </c>
      <c r="K714" s="109">
        <v>0.688737916622051</v>
      </c>
      <c r="L714" s="109">
        <v>7.02085231579039</v>
      </c>
      <c r="M714" s="109">
        <v>6.96582410092431</v>
      </c>
      <c r="N714" s="110">
        <v>0.5173235204864</v>
      </c>
      <c r="O714" s="10">
        <v>0</v>
      </c>
      <c r="P714" s="10">
        <v>8.8</v>
      </c>
      <c r="Q714" s="113">
        <v>-1.4535</v>
      </c>
      <c r="R714" s="110">
        <v>-0.746128255227576</v>
      </c>
      <c r="S714" s="58">
        <v>82.4817485636601</v>
      </c>
      <c r="T714" s="58">
        <v>1912.35167818068</v>
      </c>
      <c r="U714" s="58">
        <v>119.757815815043</v>
      </c>
      <c r="V714" s="58">
        <v>-1317.10911067885</v>
      </c>
      <c r="W714" s="58">
        <v>9.96669866266388</v>
      </c>
      <c r="X714" s="10"/>
      <c r="Y714" s="109">
        <f t="shared" si="178"/>
        <v>0.00196850330663878</v>
      </c>
      <c r="Z714" s="10"/>
      <c r="AA714" s="10"/>
      <c r="AB714" s="10"/>
      <c r="AC714" s="58">
        <f t="shared" si="171"/>
        <v>0</v>
      </c>
      <c r="AD714" s="10">
        <f t="shared" si="179"/>
        <v>6.5</v>
      </c>
      <c r="AE714" s="58">
        <f t="shared" si="172"/>
        <v>-152.7305</v>
      </c>
      <c r="AF714" s="58">
        <f t="shared" si="166"/>
        <v>3.42626918214265</v>
      </c>
      <c r="AG714" s="58">
        <f t="shared" si="167"/>
        <v>0</v>
      </c>
      <c r="AH714" s="58">
        <f t="shared" si="168"/>
        <v>1</v>
      </c>
      <c r="AI714" s="64">
        <f t="shared" si="169"/>
        <v>157.734110284993</v>
      </c>
      <c r="AJ714" s="65"/>
      <c r="AL714" s="58">
        <f t="shared" si="173"/>
        <v>0</v>
      </c>
      <c r="AM714" s="58">
        <f t="shared" si="174"/>
        <v>-152.7305</v>
      </c>
      <c r="AN714" s="58">
        <f t="shared" si="170"/>
        <v>152.7305</v>
      </c>
      <c r="AO714" s="58">
        <f t="shared" si="165"/>
        <v>331.782556549139</v>
      </c>
      <c r="AP714" s="58">
        <f t="shared" si="175"/>
        <v>832.021136577928</v>
      </c>
      <c r="AQ714" s="58">
        <f t="shared" si="176"/>
        <v>152.7305</v>
      </c>
      <c r="AR714" s="58">
        <f t="shared" si="177"/>
        <v>0</v>
      </c>
    </row>
    <row r="715" spans="1:44">
      <c r="A715" s="35" t="s">
        <v>992</v>
      </c>
      <c r="B715" s="93">
        <v>2.16</v>
      </c>
      <c r="C715" s="58">
        <v>0</v>
      </c>
      <c r="D715" s="58">
        <v>-154.122222222222</v>
      </c>
      <c r="E715" s="58">
        <v>-154.122222222222</v>
      </c>
      <c r="F715" s="58">
        <v>0</v>
      </c>
      <c r="G715" s="58">
        <v>-154.344184484449</v>
      </c>
      <c r="H715" s="58">
        <v>152.800742639604</v>
      </c>
      <c r="I715" s="58">
        <v>152.581</v>
      </c>
      <c r="J715" s="108">
        <v>2515.17536472291</v>
      </c>
      <c r="K715" s="109">
        <v>0.6902069091603</v>
      </c>
      <c r="L715" s="109">
        <v>6.96980992707565</v>
      </c>
      <c r="M715" s="109">
        <v>6.90990389507425</v>
      </c>
      <c r="N715" s="110">
        <v>0.5173235204864</v>
      </c>
      <c r="O715" s="10">
        <v>0</v>
      </c>
      <c r="P715" s="10">
        <v>8.8</v>
      </c>
      <c r="Q715" s="113">
        <v>-1.4445</v>
      </c>
      <c r="R715" s="110">
        <v>-0.738274273593601</v>
      </c>
      <c r="S715" s="58">
        <v>82.4817485636601</v>
      </c>
      <c r="T715" s="58">
        <v>1871.25257614204</v>
      </c>
      <c r="U715" s="58">
        <v>119.502930887792</v>
      </c>
      <c r="V715" s="58">
        <v>-1291.55145683724</v>
      </c>
      <c r="W715" s="58">
        <v>11.9789489992498</v>
      </c>
      <c r="X715" s="10"/>
      <c r="Y715" s="109">
        <f t="shared" si="178"/>
        <v>-0.00398582615133503</v>
      </c>
      <c r="Z715" s="10"/>
      <c r="AA715" s="10"/>
      <c r="AB715" s="10"/>
      <c r="AC715" s="58">
        <f t="shared" si="171"/>
        <v>0</v>
      </c>
      <c r="AD715" s="10">
        <f t="shared" si="179"/>
        <v>6.5</v>
      </c>
      <c r="AE715" s="58">
        <f t="shared" si="172"/>
        <v>-152.581</v>
      </c>
      <c r="AF715" s="58">
        <f t="shared" si="166"/>
        <v>0.219742639604277</v>
      </c>
      <c r="AG715" s="58">
        <f t="shared" si="167"/>
        <v>0</v>
      </c>
      <c r="AH715" s="58">
        <f t="shared" si="168"/>
        <v>1</v>
      </c>
      <c r="AI715" s="64">
        <f t="shared" si="169"/>
        <v>154.344184484449</v>
      </c>
      <c r="AJ715" s="65"/>
      <c r="AL715" s="58">
        <f t="shared" si="173"/>
        <v>0</v>
      </c>
      <c r="AM715" s="58">
        <f t="shared" si="174"/>
        <v>-152.581</v>
      </c>
      <c r="AN715" s="58">
        <f t="shared" si="170"/>
        <v>152.581</v>
      </c>
      <c r="AO715" s="58">
        <f t="shared" si="165"/>
        <v>301.867903025653</v>
      </c>
      <c r="AP715" s="58">
        <f t="shared" si="175"/>
        <v>802.106483054441</v>
      </c>
      <c r="AQ715" s="58">
        <f t="shared" si="176"/>
        <v>152.581</v>
      </c>
      <c r="AR715" s="58">
        <f t="shared" si="177"/>
        <v>0</v>
      </c>
    </row>
    <row r="716" spans="1:44">
      <c r="A716" s="35" t="s">
        <v>993</v>
      </c>
      <c r="B716" s="93">
        <v>2.05</v>
      </c>
      <c r="C716" s="58">
        <v>0</v>
      </c>
      <c r="D716" s="58">
        <v>-163.458585858586</v>
      </c>
      <c r="E716" s="58">
        <v>-163.458585858586</v>
      </c>
      <c r="F716" s="58">
        <v>0</v>
      </c>
      <c r="G716" s="58">
        <v>-156.801730916241</v>
      </c>
      <c r="H716" s="58">
        <v>155.233713607078</v>
      </c>
      <c r="I716" s="58">
        <v>161.824</v>
      </c>
      <c r="J716" s="108">
        <v>2473.52149102231</v>
      </c>
      <c r="K716" s="109">
        <v>0.692662497545319</v>
      </c>
      <c r="L716" s="109">
        <v>6.91296553944362</v>
      </c>
      <c r="M716" s="109">
        <v>6.85301578261538</v>
      </c>
      <c r="N716" s="110">
        <v>0.5173235204864</v>
      </c>
      <c r="O716" s="10">
        <v>0</v>
      </c>
      <c r="P716" s="10">
        <v>8.8</v>
      </c>
      <c r="Q716" s="113">
        <v>-1.467</v>
      </c>
      <c r="R716" s="110">
        <v>-0.750055246044563</v>
      </c>
      <c r="S716" s="58">
        <v>82.4817485636601</v>
      </c>
      <c r="T716" s="58">
        <v>1901.04760928074</v>
      </c>
      <c r="U716" s="58">
        <v>119.079275774222</v>
      </c>
      <c r="V716" s="58">
        <v>-1316.78438499695</v>
      </c>
      <c r="W716" s="58">
        <v>9.920910229746</v>
      </c>
      <c r="X716" s="10"/>
      <c r="Y716" s="109">
        <f t="shared" si="178"/>
        <v>-0.0030616443693674</v>
      </c>
      <c r="Z716" s="10"/>
      <c r="AA716" s="10"/>
      <c r="AB716" s="10"/>
      <c r="AC716" s="58">
        <f t="shared" si="171"/>
        <v>0</v>
      </c>
      <c r="AD716" s="10">
        <f t="shared" si="179"/>
        <v>6.5</v>
      </c>
      <c r="AE716" s="58">
        <f t="shared" si="172"/>
        <v>-161.824</v>
      </c>
      <c r="AF716" s="58">
        <f t="shared" si="166"/>
        <v>-6.5902863929216</v>
      </c>
      <c r="AG716" s="58">
        <f t="shared" si="167"/>
        <v>0</v>
      </c>
      <c r="AH716" s="58">
        <f t="shared" si="168"/>
        <v>1</v>
      </c>
      <c r="AI716" s="64">
        <f t="shared" si="169"/>
        <v>156.801730916241</v>
      </c>
      <c r="AJ716" s="65"/>
      <c r="AL716" s="58">
        <f t="shared" si="173"/>
        <v>0</v>
      </c>
      <c r="AM716" s="58">
        <f t="shared" si="174"/>
        <v>-161.824</v>
      </c>
      <c r="AN716" s="58">
        <f t="shared" si="170"/>
        <v>161.824</v>
      </c>
      <c r="AO716" s="58">
        <f t="shared" si="165"/>
        <v>270.391156103117</v>
      </c>
      <c r="AP716" s="58">
        <f t="shared" si="175"/>
        <v>770.629736131906</v>
      </c>
      <c r="AQ716" s="58">
        <f t="shared" si="176"/>
        <v>161.824</v>
      </c>
      <c r="AR716" s="58">
        <f t="shared" si="177"/>
        <v>0</v>
      </c>
    </row>
    <row r="717" spans="1:44">
      <c r="A717" s="35" t="s">
        <v>994</v>
      </c>
      <c r="B717" s="93">
        <v>2.08</v>
      </c>
      <c r="C717" s="58">
        <v>0</v>
      </c>
      <c r="D717" s="58">
        <v>-153.505050505051</v>
      </c>
      <c r="E717" s="58">
        <v>-153.505050505051</v>
      </c>
      <c r="F717" s="58">
        <v>0</v>
      </c>
      <c r="G717" s="58">
        <v>-149.755621727923</v>
      </c>
      <c r="H717" s="58">
        <v>148.258065510644</v>
      </c>
      <c r="I717" s="58">
        <v>151.97</v>
      </c>
      <c r="J717" s="108">
        <v>2433.71002350479</v>
      </c>
      <c r="K717" s="109">
        <v>0.693963876376678</v>
      </c>
      <c r="L717" s="109">
        <v>6.85167946705657</v>
      </c>
      <c r="M717" s="109">
        <v>6.79849259973984</v>
      </c>
      <c r="N717" s="110">
        <v>0.5173235204864</v>
      </c>
      <c r="O717" s="10">
        <v>0</v>
      </c>
      <c r="P717" s="10">
        <v>8.8</v>
      </c>
      <c r="Q717" s="113">
        <v>-1.44</v>
      </c>
      <c r="R717" s="110">
        <v>-0.730420291959627</v>
      </c>
      <c r="S717" s="58">
        <v>82.4817485636601</v>
      </c>
      <c r="T717" s="58">
        <v>1815.62132636338</v>
      </c>
      <c r="U717" s="58">
        <v>118.855968403303</v>
      </c>
      <c r="V717" s="58">
        <v>-1259.9756136753</v>
      </c>
      <c r="W717" s="58">
        <v>15.5959058360879</v>
      </c>
      <c r="X717" s="10"/>
      <c r="Y717" s="109">
        <f t="shared" si="178"/>
        <v>0.00133631555880687</v>
      </c>
      <c r="Z717" s="10"/>
      <c r="AA717" s="10"/>
      <c r="AB717" s="10"/>
      <c r="AC717" s="58">
        <f t="shared" si="171"/>
        <v>0</v>
      </c>
      <c r="AD717" s="10">
        <f t="shared" si="179"/>
        <v>6.5</v>
      </c>
      <c r="AE717" s="58">
        <f t="shared" si="172"/>
        <v>-151.97</v>
      </c>
      <c r="AF717" s="58">
        <f t="shared" si="166"/>
        <v>-3.71193448935585</v>
      </c>
      <c r="AG717" s="58">
        <f t="shared" si="167"/>
        <v>0</v>
      </c>
      <c r="AH717" s="58">
        <f t="shared" si="168"/>
        <v>1</v>
      </c>
      <c r="AI717" s="64">
        <f t="shared" si="169"/>
        <v>149.755621727923</v>
      </c>
      <c r="AJ717" s="65"/>
      <c r="AL717" s="58">
        <f t="shared" si="173"/>
        <v>0</v>
      </c>
      <c r="AM717" s="58">
        <f t="shared" si="174"/>
        <v>-151.97</v>
      </c>
      <c r="AN717" s="58">
        <f t="shared" si="170"/>
        <v>151.97</v>
      </c>
      <c r="AO717" s="58">
        <f t="shared" si="165"/>
        <v>240.896607730009</v>
      </c>
      <c r="AP717" s="58">
        <f t="shared" si="175"/>
        <v>741.135187758797</v>
      </c>
      <c r="AQ717" s="58">
        <f t="shared" si="176"/>
        <v>151.97</v>
      </c>
      <c r="AR717" s="58">
        <f t="shared" si="177"/>
        <v>0</v>
      </c>
    </row>
    <row r="718" spans="1:44">
      <c r="A718" s="35" t="s">
        <v>995</v>
      </c>
      <c r="B718" s="93">
        <v>2.23</v>
      </c>
      <c r="C718" s="58">
        <v>0</v>
      </c>
      <c r="D718" s="58">
        <v>-153.89898989899</v>
      </c>
      <c r="E718" s="58">
        <v>-153.89898989899</v>
      </c>
      <c r="F718" s="58">
        <v>0</v>
      </c>
      <c r="G718" s="58">
        <v>-152.222057248277</v>
      </c>
      <c r="H718" s="58">
        <v>150.699836675795</v>
      </c>
      <c r="I718" s="58">
        <v>152.36</v>
      </c>
      <c r="J718" s="108">
        <v>2393.2999301424</v>
      </c>
      <c r="K718" s="109">
        <v>0.696306347296539</v>
      </c>
      <c r="L718" s="109">
        <v>6.79993466218973</v>
      </c>
      <c r="M718" s="109">
        <v>6.74299582096356</v>
      </c>
      <c r="N718" s="110">
        <v>0.5173235204864</v>
      </c>
      <c r="O718" s="10">
        <v>0</v>
      </c>
      <c r="P718" s="10">
        <v>8.8</v>
      </c>
      <c r="Q718" s="113">
        <v>-1.4625</v>
      </c>
      <c r="R718" s="110">
        <v>-0.742201264410589</v>
      </c>
      <c r="S718" s="58">
        <v>82.4817485636601</v>
      </c>
      <c r="T718" s="58">
        <v>1845.52412987209</v>
      </c>
      <c r="U718" s="58">
        <v>118.45612047614</v>
      </c>
      <c r="V718" s="58">
        <v>-1285.05016571886</v>
      </c>
      <c r="W718" s="58">
        <v>11.8822953578864</v>
      </c>
      <c r="X718" s="10"/>
      <c r="Y718" s="109">
        <f t="shared" si="178"/>
        <v>-0.00144206244989586</v>
      </c>
      <c r="Z718" s="10"/>
      <c r="AA718" s="10"/>
      <c r="AB718" s="10"/>
      <c r="AC718" s="58">
        <f t="shared" si="171"/>
        <v>0</v>
      </c>
      <c r="AD718" s="10">
        <f t="shared" si="179"/>
        <v>6.5</v>
      </c>
      <c r="AE718" s="58">
        <f t="shared" si="172"/>
        <v>-152.36</v>
      </c>
      <c r="AF718" s="58">
        <f t="shared" si="166"/>
        <v>-1.66016332420548</v>
      </c>
      <c r="AG718" s="58">
        <f t="shared" si="167"/>
        <v>0</v>
      </c>
      <c r="AH718" s="58">
        <f t="shared" si="168"/>
        <v>1</v>
      </c>
      <c r="AI718" s="64">
        <f t="shared" si="169"/>
        <v>152.222057248277</v>
      </c>
      <c r="AJ718" s="65"/>
      <c r="AL718" s="58">
        <f t="shared" si="173"/>
        <v>0</v>
      </c>
      <c r="AM718" s="58">
        <f t="shared" si="174"/>
        <v>-152.36</v>
      </c>
      <c r="AN718" s="58">
        <f t="shared" si="170"/>
        <v>152.36</v>
      </c>
      <c r="AO718" s="58">
        <f t="shared" si="165"/>
        <v>211.477309876544</v>
      </c>
      <c r="AP718" s="58">
        <f t="shared" si="175"/>
        <v>711.715889905333</v>
      </c>
      <c r="AQ718" s="58">
        <f t="shared" si="176"/>
        <v>152.36</v>
      </c>
      <c r="AR718" s="58">
        <f t="shared" si="177"/>
        <v>0</v>
      </c>
    </row>
    <row r="719" spans="1:44">
      <c r="A719" s="35" t="s">
        <v>996</v>
      </c>
      <c r="B719" s="93">
        <v>2.44</v>
      </c>
      <c r="C719" s="58">
        <v>0</v>
      </c>
      <c r="D719" s="58">
        <v>-145.613131313131</v>
      </c>
      <c r="E719" s="58">
        <v>-145.613131313131</v>
      </c>
      <c r="F719" s="58">
        <v>0</v>
      </c>
      <c r="G719" s="58">
        <v>-143.282040269937</v>
      </c>
      <c r="H719" s="58">
        <v>141.849219867238</v>
      </c>
      <c r="I719" s="58">
        <v>144.157</v>
      </c>
      <c r="J719" s="108">
        <v>2355.2161111722</v>
      </c>
      <c r="K719" s="109">
        <v>0.696923381114583</v>
      </c>
      <c r="L719" s="109">
        <v>6.74436832643096</v>
      </c>
      <c r="M719" s="109">
        <v>6.69054970091906</v>
      </c>
      <c r="N719" s="110">
        <v>0.5173235204864</v>
      </c>
      <c r="O719" s="10">
        <v>0</v>
      </c>
      <c r="P719" s="10">
        <v>8.8</v>
      </c>
      <c r="Q719" s="113">
        <v>-1.422</v>
      </c>
      <c r="R719" s="110">
        <v>-0.714712328691678</v>
      </c>
      <c r="S719" s="58">
        <v>82.4817485636601</v>
      </c>
      <c r="T719" s="58">
        <v>1737.1363091236</v>
      </c>
      <c r="U719" s="58">
        <v>118.351243190819</v>
      </c>
      <c r="V719" s="58">
        <v>-1210.65091001133</v>
      </c>
      <c r="W719" s="58">
        <v>19.488927758868</v>
      </c>
      <c r="X719" s="10"/>
      <c r="Y719" s="109">
        <f t="shared" si="178"/>
        <v>-0.00137250546739676</v>
      </c>
      <c r="Z719" s="10"/>
      <c r="AA719" s="10"/>
      <c r="AB719" s="10"/>
      <c r="AC719" s="58">
        <f t="shared" si="171"/>
        <v>0</v>
      </c>
      <c r="AD719" s="10">
        <f t="shared" si="179"/>
        <v>6.5</v>
      </c>
      <c r="AE719" s="58">
        <f t="shared" si="172"/>
        <v>-144.157</v>
      </c>
      <c r="AF719" s="58">
        <f t="shared" si="166"/>
        <v>-2.30778013276213</v>
      </c>
      <c r="AG719" s="58">
        <f t="shared" si="167"/>
        <v>0</v>
      </c>
      <c r="AH719" s="58">
        <f t="shared" si="168"/>
        <v>1</v>
      </c>
      <c r="AI719" s="64">
        <f t="shared" si="169"/>
        <v>143.282040269937</v>
      </c>
      <c r="AJ719" s="65"/>
      <c r="AL719" s="58">
        <f t="shared" si="173"/>
        <v>0</v>
      </c>
      <c r="AM719" s="58">
        <f t="shared" si="174"/>
        <v>-144.157</v>
      </c>
      <c r="AN719" s="58">
        <f t="shared" si="170"/>
        <v>144.157</v>
      </c>
      <c r="AO719" s="58">
        <f t="shared" si="165"/>
        <v>183.724182586421</v>
      </c>
      <c r="AP719" s="58">
        <f t="shared" si="175"/>
        <v>683.962762615209</v>
      </c>
      <c r="AQ719" s="58">
        <f t="shared" si="176"/>
        <v>144.157</v>
      </c>
      <c r="AR719" s="58">
        <f t="shared" si="177"/>
        <v>0</v>
      </c>
    </row>
    <row r="720" spans="1:44">
      <c r="A720" s="35" t="s">
        <v>997</v>
      </c>
      <c r="B720" s="93">
        <v>2.68</v>
      </c>
      <c r="C720" s="58">
        <v>0</v>
      </c>
      <c r="D720" s="58">
        <v>-146.066161616162</v>
      </c>
      <c r="E720" s="58">
        <v>-146.066161616162</v>
      </c>
      <c r="F720" s="58">
        <v>0</v>
      </c>
      <c r="G720" s="58">
        <v>-147.786196083473</v>
      </c>
      <c r="H720" s="58">
        <v>146.308334122638</v>
      </c>
      <c r="I720" s="58">
        <v>144.6055</v>
      </c>
      <c r="J720" s="108">
        <v>2316.00907386986</v>
      </c>
      <c r="K720" s="109">
        <v>0.699875660383003</v>
      </c>
      <c r="L720" s="109">
        <v>6.68807376517569</v>
      </c>
      <c r="M720" s="109">
        <v>6.63640828014791</v>
      </c>
      <c r="N720" s="110">
        <v>0.5173235204864</v>
      </c>
      <c r="O720" s="10">
        <v>0</v>
      </c>
      <c r="P720" s="10">
        <v>8.8</v>
      </c>
      <c r="Q720" s="113">
        <v>-1.458</v>
      </c>
      <c r="R720" s="110">
        <v>-0.734347282776614</v>
      </c>
      <c r="S720" s="58">
        <v>82.4817485636601</v>
      </c>
      <c r="T720" s="58">
        <v>1791.74421804856</v>
      </c>
      <c r="U720" s="58">
        <v>117.852003195142</v>
      </c>
      <c r="V720" s="58">
        <v>-1253.99816784416</v>
      </c>
      <c r="W720" s="58">
        <v>8.10501147991228</v>
      </c>
      <c r="X720" s="10"/>
      <c r="Y720" s="109">
        <f t="shared" si="178"/>
        <v>0.00247593574336591</v>
      </c>
      <c r="Z720" s="10"/>
      <c r="AA720" s="10"/>
      <c r="AB720" s="10"/>
      <c r="AC720" s="58">
        <f t="shared" si="171"/>
        <v>0</v>
      </c>
      <c r="AD720" s="10">
        <f t="shared" si="179"/>
        <v>6.5</v>
      </c>
      <c r="AE720" s="58">
        <f t="shared" si="172"/>
        <v>-144.6055</v>
      </c>
      <c r="AF720" s="58">
        <f t="shared" si="166"/>
        <v>1.70283412263817</v>
      </c>
      <c r="AG720" s="58">
        <f t="shared" si="167"/>
        <v>0</v>
      </c>
      <c r="AH720" s="58">
        <f t="shared" si="168"/>
        <v>1</v>
      </c>
      <c r="AI720" s="64">
        <f t="shared" si="169"/>
        <v>147.786196083473</v>
      </c>
      <c r="AJ720" s="65"/>
      <c r="AL720" s="58">
        <f t="shared" si="173"/>
        <v>0</v>
      </c>
      <c r="AM720" s="58">
        <f t="shared" si="174"/>
        <v>-144.6055</v>
      </c>
      <c r="AN720" s="58">
        <f t="shared" si="170"/>
        <v>144.6055</v>
      </c>
      <c r="AO720" s="58">
        <f t="shared" si="165"/>
        <v>156.026765377192</v>
      </c>
      <c r="AP720" s="58">
        <f t="shared" si="175"/>
        <v>656.265345405981</v>
      </c>
      <c r="AQ720" s="58">
        <f t="shared" si="176"/>
        <v>144.6055</v>
      </c>
      <c r="AR720" s="58">
        <f t="shared" si="177"/>
        <v>0</v>
      </c>
    </row>
    <row r="721" spans="1:44">
      <c r="A721" s="35" t="s">
        <v>998</v>
      </c>
      <c r="B721" s="93">
        <v>2.98</v>
      </c>
      <c r="C721" s="58">
        <v>0</v>
      </c>
      <c r="D721" s="58">
        <v>-145.764141414141</v>
      </c>
      <c r="E721" s="58">
        <v>-145.764141414141</v>
      </c>
      <c r="F721" s="58">
        <v>0</v>
      </c>
      <c r="G721" s="58">
        <v>-144.607267040628</v>
      </c>
      <c r="H721" s="58">
        <v>143.161194370221</v>
      </c>
      <c r="I721" s="58">
        <v>144.3065</v>
      </c>
      <c r="J721" s="108">
        <v>2277.64945563296</v>
      </c>
      <c r="K721" s="109">
        <v>0.701250099898591</v>
      </c>
      <c r="L721" s="109">
        <v>6.63738437533611</v>
      </c>
      <c r="M721" s="109">
        <v>6.58328887938318</v>
      </c>
      <c r="N721" s="110">
        <v>0.5173235204864</v>
      </c>
      <c r="O721" s="10">
        <v>0</v>
      </c>
      <c r="P721" s="10">
        <v>8.8</v>
      </c>
      <c r="Q721" s="113">
        <v>-1.449</v>
      </c>
      <c r="R721" s="110">
        <v>-0.72649330114264</v>
      </c>
      <c r="S721" s="58">
        <v>82.4817485636601</v>
      </c>
      <c r="T721" s="58">
        <v>1753.20321839466</v>
      </c>
      <c r="U721" s="58">
        <v>117.621015063795</v>
      </c>
      <c r="V721" s="58">
        <v>-1229.43393204178</v>
      </c>
      <c r="W721" s="58">
        <v>13.7233474158374</v>
      </c>
      <c r="X721" s="10"/>
      <c r="Y721" s="109">
        <f t="shared" si="178"/>
        <v>-0.000976095188199189</v>
      </c>
      <c r="Z721" s="10"/>
      <c r="AA721" s="10"/>
      <c r="AB721" s="10"/>
      <c r="AC721" s="58">
        <f t="shared" si="171"/>
        <v>0</v>
      </c>
      <c r="AD721" s="10">
        <f t="shared" si="179"/>
        <v>6.5</v>
      </c>
      <c r="AE721" s="58">
        <f t="shared" si="172"/>
        <v>-144.3065</v>
      </c>
      <c r="AF721" s="58">
        <f t="shared" si="166"/>
        <v>-1.14530562977862</v>
      </c>
      <c r="AG721" s="58">
        <f t="shared" si="167"/>
        <v>0</v>
      </c>
      <c r="AH721" s="58">
        <f t="shared" si="168"/>
        <v>1</v>
      </c>
      <c r="AI721" s="64">
        <f t="shared" si="169"/>
        <v>144.607267040628</v>
      </c>
      <c r="AJ721" s="65"/>
      <c r="AL721" s="58">
        <f t="shared" si="173"/>
        <v>0</v>
      </c>
      <c r="AM721" s="58">
        <f t="shared" si="174"/>
        <v>-144.3065</v>
      </c>
      <c r="AN721" s="58">
        <f t="shared" si="170"/>
        <v>144.3065</v>
      </c>
      <c r="AO721" s="58">
        <f t="shared" si="165"/>
        <v>128.52320562438</v>
      </c>
      <c r="AP721" s="58">
        <f t="shared" si="175"/>
        <v>628.761785653169</v>
      </c>
      <c r="AQ721" s="58">
        <f t="shared" si="176"/>
        <v>144.3065</v>
      </c>
      <c r="AR721" s="58">
        <f t="shared" si="177"/>
        <v>0</v>
      </c>
    </row>
    <row r="722" spans="1:44">
      <c r="A722" s="35" t="s">
        <v>999</v>
      </c>
      <c r="B722" s="93">
        <v>3.37</v>
      </c>
      <c r="C722" s="58">
        <v>11.4958295728614</v>
      </c>
      <c r="D722" s="58">
        <v>-153.282453255421</v>
      </c>
      <c r="E722" s="58">
        <v>-153.282453255421</v>
      </c>
      <c r="F722" s="58">
        <v>11.4958295728614</v>
      </c>
      <c r="G722" s="58">
        <v>-149.115270999734</v>
      </c>
      <c r="H722" s="58">
        <v>159.00498956687</v>
      </c>
      <c r="I722" s="58">
        <v>163.1305</v>
      </c>
      <c r="J722" s="108">
        <v>2238.1652354002</v>
      </c>
      <c r="K722" s="109">
        <v>0.791180775030629</v>
      </c>
      <c r="L722" s="109">
        <v>6.58172326699361</v>
      </c>
      <c r="M722" s="109">
        <v>6.52845650682012</v>
      </c>
      <c r="N722" s="110">
        <v>0.5173235204864</v>
      </c>
      <c r="O722" s="10">
        <v>0</v>
      </c>
      <c r="P722" s="10">
        <v>8.8</v>
      </c>
      <c r="Q722" s="113">
        <v>-1.485</v>
      </c>
      <c r="R722" s="110">
        <v>-0.746128255227576</v>
      </c>
      <c r="S722" s="58">
        <v>92.6544975531782</v>
      </c>
      <c r="T722" s="58">
        <v>1733.44095336996</v>
      </c>
      <c r="U722" s="58">
        <v>117.109136719849</v>
      </c>
      <c r="V722" s="58">
        <v>-1273.30176941233</v>
      </c>
      <c r="W722" s="58">
        <v>8.09991281249956</v>
      </c>
      <c r="X722" s="10"/>
      <c r="Y722" s="109">
        <f t="shared" si="178"/>
        <v>0.00156561238957131</v>
      </c>
      <c r="Z722" s="10"/>
      <c r="AA722" s="10"/>
      <c r="AB722" s="10"/>
      <c r="AC722" s="58">
        <f t="shared" si="171"/>
        <v>11.3808712771328</v>
      </c>
      <c r="AD722" s="10">
        <f t="shared" si="179"/>
        <v>6.5</v>
      </c>
      <c r="AE722" s="58">
        <f t="shared" si="172"/>
        <v>-151.749628722867</v>
      </c>
      <c r="AF722" s="58">
        <f t="shared" si="166"/>
        <v>-4.12551043313024</v>
      </c>
      <c r="AG722" s="58">
        <f t="shared" si="167"/>
        <v>0</v>
      </c>
      <c r="AH722" s="58">
        <f t="shared" si="168"/>
        <v>1</v>
      </c>
      <c r="AI722" s="64">
        <f t="shared" si="169"/>
        <v>149.115270999734</v>
      </c>
      <c r="AJ722" s="65"/>
      <c r="AL722" s="58">
        <f t="shared" si="173"/>
        <v>11.3808712771328</v>
      </c>
      <c r="AM722" s="58">
        <f t="shared" si="174"/>
        <v>-151.749628722867</v>
      </c>
      <c r="AN722" s="58">
        <f t="shared" si="170"/>
        <v>151.749628722867</v>
      </c>
      <c r="AO722" s="58">
        <f t="shared" si="165"/>
        <v>99.7788064994312</v>
      </c>
      <c r="AP722" s="58">
        <f t="shared" si="175"/>
        <v>600.01738652822</v>
      </c>
      <c r="AQ722" s="58">
        <f t="shared" si="176"/>
        <v>163.1305</v>
      </c>
      <c r="AR722" s="58">
        <f t="shared" si="177"/>
        <v>0</v>
      </c>
    </row>
    <row r="723" spans="1:44">
      <c r="A723" s="35" t="s">
        <v>1000</v>
      </c>
      <c r="B723" s="93">
        <v>3.79</v>
      </c>
      <c r="C723" s="58">
        <v>27.9829481080364</v>
      </c>
      <c r="D723" s="58">
        <v>-145.488264013176</v>
      </c>
      <c r="E723" s="58">
        <v>-145.488264013176</v>
      </c>
      <c r="F723" s="58">
        <v>27.9829481080364</v>
      </c>
      <c r="G723" s="58">
        <v>-145.488264013176</v>
      </c>
      <c r="H723" s="58">
        <v>171.7365</v>
      </c>
      <c r="I723" s="58">
        <v>171.7365</v>
      </c>
      <c r="J723" s="108">
        <v>2199.64290528703</v>
      </c>
      <c r="K723" s="109">
        <v>0.891384531463326</v>
      </c>
      <c r="L723" s="109">
        <v>6.53438346971376</v>
      </c>
      <c r="M723" s="109">
        <v>6.47480517436961</v>
      </c>
      <c r="N723" s="110">
        <v>0.5173235204864</v>
      </c>
      <c r="O723" s="10">
        <v>0</v>
      </c>
      <c r="P723" s="10">
        <v>8.8</v>
      </c>
      <c r="Q723" s="113">
        <v>-1.476</v>
      </c>
      <c r="R723" s="110">
        <v>-0.738274273593601</v>
      </c>
      <c r="S723" s="58">
        <v>104.201942352091</v>
      </c>
      <c r="T723" s="58">
        <v>1664.75987112664</v>
      </c>
      <c r="U723" s="58">
        <v>116.898979816297</v>
      </c>
      <c r="V723" s="58">
        <v>-1248.66370472029</v>
      </c>
      <c r="W723" s="58">
        <v>10.5546863659581</v>
      </c>
      <c r="X723" s="10"/>
      <c r="Y723" s="109">
        <f t="shared" si="178"/>
        <v>-0.00592696289363737</v>
      </c>
      <c r="Z723" s="10"/>
      <c r="AA723" s="10"/>
      <c r="AB723" s="10"/>
      <c r="AC723" s="58">
        <f t="shared" si="171"/>
        <v>27.7031186269561</v>
      </c>
      <c r="AD723" s="10">
        <f t="shared" si="179"/>
        <v>6.5</v>
      </c>
      <c r="AE723" s="58">
        <f t="shared" si="172"/>
        <v>-144.033381373044</v>
      </c>
      <c r="AF723" s="58">
        <f t="shared" si="166"/>
        <v>0</v>
      </c>
      <c r="AG723" s="58">
        <f t="shared" si="167"/>
        <v>0</v>
      </c>
      <c r="AH723" s="58">
        <f t="shared" si="168"/>
        <v>1</v>
      </c>
      <c r="AI723" s="64">
        <f t="shared" si="169"/>
        <v>145.488264013176</v>
      </c>
      <c r="AJ723" s="65"/>
      <c r="AL723" s="58">
        <f t="shared" si="173"/>
        <v>27.7031186269561</v>
      </c>
      <c r="AM723" s="58">
        <f t="shared" si="174"/>
        <v>-144.033381373044</v>
      </c>
      <c r="AN723" s="58">
        <f t="shared" si="170"/>
        <v>144.033381373044</v>
      </c>
      <c r="AO723" s="58">
        <f t="shared" si="165"/>
        <v>72.6070640645185</v>
      </c>
      <c r="AP723" s="58">
        <f t="shared" si="175"/>
        <v>572.845644093307</v>
      </c>
      <c r="AQ723" s="58">
        <f t="shared" si="176"/>
        <v>171.7365</v>
      </c>
      <c r="AR723" s="58">
        <f t="shared" si="177"/>
        <v>0</v>
      </c>
    </row>
    <row r="724" spans="1:44">
      <c r="A724" s="35" t="s">
        <v>1001</v>
      </c>
      <c r="B724" s="93">
        <v>4.07</v>
      </c>
      <c r="C724" s="58">
        <v>41.2189976493864</v>
      </c>
      <c r="D724" s="58">
        <v>-141.385042754654</v>
      </c>
      <c r="E724" s="58">
        <v>-141.385042754654</v>
      </c>
      <c r="F724" s="58">
        <v>41.2189976493864</v>
      </c>
      <c r="G724" s="58">
        <v>-137.331548927561</v>
      </c>
      <c r="H724" s="58">
        <v>176.765041111178</v>
      </c>
      <c r="I724" s="58">
        <v>180.778</v>
      </c>
      <c r="J724" s="108">
        <v>2163.24283267455</v>
      </c>
      <c r="K724" s="109">
        <v>0.957925280140901</v>
      </c>
      <c r="L724" s="109">
        <v>6.47369457348084</v>
      </c>
      <c r="M724" s="109">
        <v>6.42396677063434</v>
      </c>
      <c r="N724" s="110">
        <v>0.5173235204864</v>
      </c>
      <c r="O724" s="10">
        <v>0</v>
      </c>
      <c r="P724" s="10">
        <v>8.8</v>
      </c>
      <c r="Q724" s="113">
        <v>-1.4355</v>
      </c>
      <c r="R724" s="110">
        <v>-0.710785337874691</v>
      </c>
      <c r="S724" s="58">
        <v>111.900238884699</v>
      </c>
      <c r="T724" s="58">
        <v>1595.62256842833</v>
      </c>
      <c r="U724" s="58">
        <v>116.815205950342</v>
      </c>
      <c r="V724" s="58">
        <v>-1175.6307563755</v>
      </c>
      <c r="W724" s="58">
        <v>17.5176367206261</v>
      </c>
      <c r="X724" s="10"/>
      <c r="Y724" s="109">
        <f t="shared" si="178"/>
        <v>0.00111060088876869</v>
      </c>
      <c r="Z724" s="10"/>
      <c r="AA724" s="10"/>
      <c r="AB724" s="10"/>
      <c r="AC724" s="58">
        <f t="shared" si="171"/>
        <v>40.8068076728925</v>
      </c>
      <c r="AD724" s="10">
        <f t="shared" si="179"/>
        <v>6.5</v>
      </c>
      <c r="AE724" s="58">
        <f t="shared" si="172"/>
        <v>-139.971192327107</v>
      </c>
      <c r="AF724" s="58">
        <f t="shared" si="166"/>
        <v>-4.012958888822</v>
      </c>
      <c r="AG724" s="58">
        <f t="shared" si="167"/>
        <v>0</v>
      </c>
      <c r="AH724" s="58">
        <f t="shared" si="168"/>
        <v>1</v>
      </c>
      <c r="AI724" s="64">
        <f t="shared" si="169"/>
        <v>137.331548927561</v>
      </c>
      <c r="AJ724" s="65" t="s">
        <v>1002</v>
      </c>
      <c r="AL724" s="58">
        <f t="shared" si="173"/>
        <v>40.8068076728925</v>
      </c>
      <c r="AM724" s="58">
        <f t="shared" si="174"/>
        <v>-139.971192327107</v>
      </c>
      <c r="AN724" s="58">
        <f t="shared" si="170"/>
        <v>139.971192327107</v>
      </c>
      <c r="AO724" s="58">
        <f t="shared" si="165"/>
        <v>46.3234375725093</v>
      </c>
      <c r="AP724" s="58">
        <f t="shared" si="175"/>
        <v>546.562017601298</v>
      </c>
      <c r="AQ724" s="58">
        <f t="shared" si="176"/>
        <v>180.778</v>
      </c>
      <c r="AR724" s="58">
        <f t="shared" si="177"/>
        <v>0</v>
      </c>
    </row>
    <row r="725" spans="1:44">
      <c r="A725" s="35" t="s">
        <v>1003</v>
      </c>
      <c r="B725" s="93">
        <v>4.56</v>
      </c>
      <c r="C725" s="58">
        <v>69.1608829333211</v>
      </c>
      <c r="D725" s="58">
        <v>-107.809824137386</v>
      </c>
      <c r="E725" s="58">
        <v>-107.809824137386</v>
      </c>
      <c r="F725" s="58">
        <v>69.1608829333211</v>
      </c>
      <c r="G725" s="58">
        <v>-107.809824137386</v>
      </c>
      <c r="H725" s="58">
        <v>175.201</v>
      </c>
      <c r="I725" s="58">
        <v>175.201</v>
      </c>
      <c r="J725" s="108">
        <v>2134.44123801778</v>
      </c>
      <c r="K725" s="109">
        <v>1.06401587236927</v>
      </c>
      <c r="L725" s="109">
        <v>6.42227977822949</v>
      </c>
      <c r="M725" s="109">
        <v>6.3836409765761</v>
      </c>
      <c r="N725" s="110">
        <v>0.5173235204864</v>
      </c>
      <c r="O725" s="10">
        <v>0</v>
      </c>
      <c r="P725" s="10">
        <v>8.8</v>
      </c>
      <c r="Q725" s="113">
        <v>-1.233</v>
      </c>
      <c r="R725" s="110">
        <v>-0.592975613365073</v>
      </c>
      <c r="S725" s="58">
        <v>125.372257816763</v>
      </c>
      <c r="T725" s="58">
        <v>1411.56193684696</v>
      </c>
      <c r="U725" s="58">
        <v>117.82931164137</v>
      </c>
      <c r="V725" s="58">
        <v>-916.412995591857</v>
      </c>
      <c r="W725" s="58">
        <v>47.2091302177101</v>
      </c>
      <c r="X725" s="10"/>
      <c r="Y725" s="109">
        <f t="shared" si="178"/>
        <v>0.00168699240485104</v>
      </c>
      <c r="Z725" s="10"/>
      <c r="AA725" s="10"/>
      <c r="AB725" s="10"/>
      <c r="AC725" s="58">
        <f t="shared" si="171"/>
        <v>68.4692741039878</v>
      </c>
      <c r="AD725" s="10">
        <f t="shared" si="179"/>
        <v>6.5</v>
      </c>
      <c r="AE725" s="58">
        <f t="shared" si="172"/>
        <v>-106.731725896012</v>
      </c>
      <c r="AF725" s="58">
        <f t="shared" si="166"/>
        <v>0</v>
      </c>
      <c r="AG725" s="58">
        <f t="shared" si="167"/>
        <v>0</v>
      </c>
      <c r="AH725" s="58">
        <f t="shared" si="168"/>
        <v>1</v>
      </c>
      <c r="AI725" s="64">
        <f t="shared" si="169"/>
        <v>107.809824137386</v>
      </c>
      <c r="AJ725" s="65"/>
      <c r="AL725" s="58">
        <f t="shared" si="173"/>
        <v>68.4692741039879</v>
      </c>
      <c r="AM725" s="58">
        <f t="shared" si="174"/>
        <v>-106.731725896012</v>
      </c>
      <c r="AN725" s="58">
        <f t="shared" si="170"/>
        <v>106.731725896012</v>
      </c>
      <c r="AO725" s="58">
        <f t="shared" si="165"/>
        <v>26.3266859594593</v>
      </c>
      <c r="AP725" s="58">
        <f t="shared" si="175"/>
        <v>526.565265988248</v>
      </c>
      <c r="AQ725" s="58">
        <f t="shared" si="176"/>
        <v>175.201</v>
      </c>
      <c r="AR725" s="58">
        <f t="shared" si="177"/>
        <v>0</v>
      </c>
    </row>
    <row r="726" spans="1:44">
      <c r="A726" s="35" t="s">
        <v>1004</v>
      </c>
      <c r="B726" s="93">
        <v>4.69</v>
      </c>
      <c r="C726" s="58">
        <v>77.6688734900749</v>
      </c>
      <c r="D726" s="58">
        <v>-87.0634497422483</v>
      </c>
      <c r="E726" s="58">
        <v>-87.0634497422483</v>
      </c>
      <c r="F726" s="58">
        <v>77.6688734900749</v>
      </c>
      <c r="G726" s="58">
        <v>-87.0634497422483</v>
      </c>
      <c r="H726" s="58">
        <v>163.085</v>
      </c>
      <c r="I726" s="58">
        <v>163.085</v>
      </c>
      <c r="J726" s="108">
        <v>2110.98181766632</v>
      </c>
      <c r="K726" s="109">
        <v>1.08540718556415</v>
      </c>
      <c r="L726" s="109">
        <v>6.38508347188809</v>
      </c>
      <c r="M726" s="109">
        <v>6.35072882774605</v>
      </c>
      <c r="N726" s="110">
        <v>0.5173235204864</v>
      </c>
      <c r="O726" s="10">
        <v>0</v>
      </c>
      <c r="P726" s="10">
        <v>8.8</v>
      </c>
      <c r="Q726" s="113">
        <v>-1.0575</v>
      </c>
      <c r="R726" s="110">
        <v>-0.49872783375738</v>
      </c>
      <c r="S726" s="58">
        <v>128.946466921189</v>
      </c>
      <c r="T726" s="58">
        <v>1277.52490754948</v>
      </c>
      <c r="U726" s="58">
        <v>118.800085936567</v>
      </c>
      <c r="V726" s="58">
        <v>-738.439584246636</v>
      </c>
      <c r="W726" s="58">
        <v>68.2177286624525</v>
      </c>
      <c r="X726" s="10"/>
      <c r="Y726" s="109">
        <f t="shared" si="178"/>
        <v>-0.00144249531199137</v>
      </c>
      <c r="Z726" s="10"/>
      <c r="AA726" s="10"/>
      <c r="AB726" s="10"/>
      <c r="AC726" s="58">
        <f t="shared" si="171"/>
        <v>76.8921847551742</v>
      </c>
      <c r="AD726" s="10">
        <f t="shared" si="179"/>
        <v>6.5</v>
      </c>
      <c r="AE726" s="58">
        <f t="shared" si="172"/>
        <v>-86.1928152448258</v>
      </c>
      <c r="AF726" s="58">
        <f t="shared" si="166"/>
        <v>0</v>
      </c>
      <c r="AG726" s="58">
        <f t="shared" si="167"/>
        <v>0</v>
      </c>
      <c r="AH726" s="58">
        <f t="shared" si="168"/>
        <v>1</v>
      </c>
      <c r="AI726" s="64">
        <f t="shared" si="169"/>
        <v>87.0634497422483</v>
      </c>
      <c r="AJ726" s="65"/>
      <c r="AL726" s="58">
        <f t="shared" si="173"/>
        <v>76.8921847551742</v>
      </c>
      <c r="AM726" s="58">
        <f t="shared" si="174"/>
        <v>-86.1928152448258</v>
      </c>
      <c r="AN726" s="58">
        <f t="shared" si="170"/>
        <v>86.1928152448258</v>
      </c>
      <c r="AO726" s="58">
        <f t="shared" si="165"/>
        <v>10.2334200769165</v>
      </c>
      <c r="AP726" s="58">
        <f t="shared" si="175"/>
        <v>510.472000105705</v>
      </c>
      <c r="AQ726" s="58">
        <f t="shared" si="176"/>
        <v>163.085</v>
      </c>
      <c r="AR726" s="58">
        <f t="shared" si="177"/>
        <v>0</v>
      </c>
    </row>
    <row r="727" spans="1:44">
      <c r="A727" s="35" t="s">
        <v>1005</v>
      </c>
      <c r="B727" s="93">
        <v>5.16</v>
      </c>
      <c r="C727" s="58">
        <v>112.572566655959</v>
      </c>
      <c r="D727" s="58">
        <v>-38.8839990006068</v>
      </c>
      <c r="E727" s="58">
        <v>-38.8839990006068</v>
      </c>
      <c r="F727" s="58">
        <v>112.572566655959</v>
      </c>
      <c r="G727" s="58">
        <v>-38.8839990006068</v>
      </c>
      <c r="H727" s="58">
        <v>149.942</v>
      </c>
      <c r="I727" s="58">
        <v>149.942</v>
      </c>
      <c r="J727" s="108">
        <v>2099.89437208862</v>
      </c>
      <c r="K727" s="109">
        <v>1.15991414199128</v>
      </c>
      <c r="L727" s="109">
        <v>6.35613691946623</v>
      </c>
      <c r="M727" s="109">
        <v>6.33515297558676</v>
      </c>
      <c r="N727" s="110">
        <v>0.5173235204864</v>
      </c>
      <c r="O727" s="10">
        <v>0</v>
      </c>
      <c r="P727" s="10">
        <v>8.8</v>
      </c>
      <c r="Q727" s="113">
        <v>-0.5085</v>
      </c>
      <c r="R727" s="110">
        <v>-0.231692458202247</v>
      </c>
      <c r="S727" s="58">
        <v>141.868607529495</v>
      </c>
      <c r="T727" s="58">
        <v>1067.58336670836</v>
      </c>
      <c r="U727" s="58">
        <v>122.309576539814</v>
      </c>
      <c r="V727" s="58">
        <v>-319.115803496253</v>
      </c>
      <c r="W727" s="58">
        <v>100.058</v>
      </c>
      <c r="X727" s="10"/>
      <c r="Y727" s="109">
        <f t="shared" si="178"/>
        <v>-0.00540809172017997</v>
      </c>
      <c r="Z727" s="10"/>
      <c r="AA727" s="10"/>
      <c r="AB727" s="10"/>
      <c r="AC727" s="58">
        <f t="shared" si="171"/>
        <v>111.446840989399</v>
      </c>
      <c r="AD727" s="10">
        <f t="shared" si="179"/>
        <v>6.5</v>
      </c>
      <c r="AE727" s="58">
        <f t="shared" si="172"/>
        <v>-38.4951590106007</v>
      </c>
      <c r="AF727" s="58">
        <f t="shared" si="166"/>
        <v>0</v>
      </c>
      <c r="AG727" s="58">
        <f t="shared" si="167"/>
        <v>0</v>
      </c>
      <c r="AH727" s="58">
        <f t="shared" si="168"/>
        <v>1</v>
      </c>
      <c r="AI727" s="64">
        <f t="shared" si="169"/>
        <v>38.8839990006068</v>
      </c>
      <c r="AJ727" s="65"/>
      <c r="AL727" s="58">
        <f t="shared" si="173"/>
        <v>111.446840989399</v>
      </c>
      <c r="AM727" s="58">
        <f t="shared" si="174"/>
        <v>-38.4951590106007</v>
      </c>
      <c r="AN727" s="58">
        <f t="shared" si="170"/>
        <v>38.4951590106007</v>
      </c>
      <c r="AO727" s="58">
        <f t="shared" si="165"/>
        <v>3.0535198264207</v>
      </c>
      <c r="AP727" s="58">
        <f t="shared" si="175"/>
        <v>503.292099855209</v>
      </c>
      <c r="AQ727" s="58">
        <f t="shared" si="176"/>
        <v>149.942</v>
      </c>
      <c r="AR727" s="58">
        <f t="shared" si="177"/>
        <v>0</v>
      </c>
    </row>
    <row r="728" spans="1:44">
      <c r="A728" s="35" t="s">
        <v>1006</v>
      </c>
      <c r="B728" s="93">
        <v>5.7</v>
      </c>
      <c r="C728" s="58">
        <v>161.323482171539</v>
      </c>
      <c r="D728" s="58">
        <v>23.0113609594174</v>
      </c>
      <c r="E728" s="58">
        <v>23.0113609594174</v>
      </c>
      <c r="F728" s="58">
        <v>161.323482171539</v>
      </c>
      <c r="G728" s="58">
        <v>23.0113609594174</v>
      </c>
      <c r="H728" s="58">
        <v>136.929</v>
      </c>
      <c r="I728" s="58">
        <v>136.929</v>
      </c>
      <c r="J728" s="108">
        <v>2101.27867351925</v>
      </c>
      <c r="K728" s="109">
        <v>1.25578859104995</v>
      </c>
      <c r="L728" s="109">
        <v>6.33810961796664</v>
      </c>
      <c r="M728" s="109">
        <v>6.33709840262285</v>
      </c>
      <c r="N728" s="110">
        <v>0.5173235204864</v>
      </c>
      <c r="O728" s="10">
        <v>0</v>
      </c>
      <c r="P728" s="10">
        <v>8.8</v>
      </c>
      <c r="Q728" s="113">
        <v>0.1305</v>
      </c>
      <c r="R728" s="110">
        <v>0.0589048622548086</v>
      </c>
      <c r="S728" s="58">
        <v>156.715322270954</v>
      </c>
      <c r="T728" s="58">
        <v>882.569229401739</v>
      </c>
      <c r="U728" s="58">
        <v>124.794351045925</v>
      </c>
      <c r="V728" s="58">
        <v>188.516805113385</v>
      </c>
      <c r="W728" s="58">
        <v>113.071</v>
      </c>
      <c r="X728" s="10"/>
      <c r="Y728" s="109">
        <f t="shared" si="178"/>
        <v>-0.00295664237988014</v>
      </c>
      <c r="Z728" s="10"/>
      <c r="AA728" s="10"/>
      <c r="AB728" s="10"/>
      <c r="AC728" s="58">
        <f t="shared" si="171"/>
        <v>136.929</v>
      </c>
      <c r="AD728" s="10">
        <f t="shared" si="179"/>
        <v>6.5</v>
      </c>
      <c r="AE728" s="58">
        <f t="shared" si="172"/>
        <v>0</v>
      </c>
      <c r="AF728" s="58">
        <f t="shared" si="166"/>
        <v>0</v>
      </c>
      <c r="AG728" s="58">
        <f t="shared" si="167"/>
        <v>0</v>
      </c>
      <c r="AH728" s="58">
        <f t="shared" si="168"/>
        <v>0</v>
      </c>
      <c r="AI728" s="64">
        <f t="shared" si="169"/>
        <v>-23.0113609594174</v>
      </c>
      <c r="AJ728" s="65"/>
      <c r="AL728" s="58">
        <f t="shared" si="173"/>
        <v>159.710247349823</v>
      </c>
      <c r="AM728" s="58">
        <f t="shared" si="174"/>
        <v>22.7812473498233</v>
      </c>
      <c r="AN728" s="58">
        <f t="shared" si="170"/>
        <v>0</v>
      </c>
      <c r="AO728" s="58">
        <f t="shared" si="165"/>
        <v>6.45543932976209</v>
      </c>
      <c r="AP728" s="58">
        <f t="shared" si="175"/>
        <v>506.694019358551</v>
      </c>
      <c r="AQ728" s="58">
        <f t="shared" si="176"/>
        <v>136.929</v>
      </c>
      <c r="AR728" s="58">
        <f t="shared" si="177"/>
        <v>0</v>
      </c>
    </row>
    <row r="729" spans="1:44">
      <c r="A729" s="35" t="s">
        <v>1007</v>
      </c>
      <c r="B729" s="93">
        <v>5.97</v>
      </c>
      <c r="C729" s="58">
        <v>189.452498738011</v>
      </c>
      <c r="D729" s="58">
        <v>56.5373472228595</v>
      </c>
      <c r="E729" s="58">
        <v>56.5373472228595</v>
      </c>
      <c r="F729" s="58">
        <v>189.452498738011</v>
      </c>
      <c r="G729" s="58">
        <v>56.5373472228595</v>
      </c>
      <c r="H729" s="58">
        <v>131.586</v>
      </c>
      <c r="I729" s="58">
        <v>131.586</v>
      </c>
      <c r="J729" s="108">
        <v>2106.2938853246</v>
      </c>
      <c r="K729" s="109">
        <v>1.33135609136167</v>
      </c>
      <c r="L729" s="109">
        <v>6.33142815265122</v>
      </c>
      <c r="M729" s="109">
        <v>6.34414477108768</v>
      </c>
      <c r="N729" s="110">
        <v>0.5173235204864</v>
      </c>
      <c r="O729" s="10">
        <v>0</v>
      </c>
      <c r="P729" s="10">
        <v>8.8</v>
      </c>
      <c r="Q729" s="113">
        <v>0.3555</v>
      </c>
      <c r="R729" s="110">
        <v>0.161006623496477</v>
      </c>
      <c r="S729" s="58">
        <v>164.138679641684</v>
      </c>
      <c r="T729" s="58">
        <v>809.773490351614</v>
      </c>
      <c r="U729" s="58">
        <v>123.286835660779</v>
      </c>
      <c r="V729" s="58">
        <v>518.891613774373</v>
      </c>
      <c r="W729" s="58">
        <v>118.414</v>
      </c>
      <c r="X729" s="10"/>
      <c r="Y729" s="109">
        <f t="shared" si="178"/>
        <v>0.00567024997162946</v>
      </c>
      <c r="Z729" s="10"/>
      <c r="AA729" s="10"/>
      <c r="AB729" s="10"/>
      <c r="AC729" s="58">
        <f t="shared" si="171"/>
        <v>131.586</v>
      </c>
      <c r="AD729" s="10">
        <f t="shared" si="179"/>
        <v>6.5</v>
      </c>
      <c r="AE729" s="58">
        <f t="shared" si="172"/>
        <v>0</v>
      </c>
      <c r="AF729" s="58">
        <f t="shared" si="166"/>
        <v>0</v>
      </c>
      <c r="AG729" s="58">
        <f t="shared" si="167"/>
        <v>0</v>
      </c>
      <c r="AH729" s="58">
        <f t="shared" si="168"/>
        <v>0</v>
      </c>
      <c r="AI729" s="64">
        <f t="shared" si="169"/>
        <v>-56.5373472228595</v>
      </c>
      <c r="AJ729" s="65"/>
      <c r="AL729" s="58">
        <f t="shared" si="173"/>
        <v>187.557973750631</v>
      </c>
      <c r="AM729" s="58">
        <f t="shared" si="174"/>
        <v>55.9719737506309</v>
      </c>
      <c r="AN729" s="58">
        <f t="shared" si="170"/>
        <v>0</v>
      </c>
      <c r="AO729" s="58">
        <f t="shared" si="165"/>
        <v>14.8189581957079</v>
      </c>
      <c r="AP729" s="58">
        <f t="shared" si="175"/>
        <v>515.057538224496</v>
      </c>
      <c r="AQ729" s="58">
        <f t="shared" si="176"/>
        <v>131.586</v>
      </c>
      <c r="AR729" s="58">
        <f t="shared" si="177"/>
        <v>0</v>
      </c>
    </row>
    <row r="730" spans="1:44">
      <c r="A730" s="35" t="s">
        <v>1008</v>
      </c>
      <c r="B730" s="93">
        <v>5.93</v>
      </c>
      <c r="C730" s="58">
        <v>185.120112788664</v>
      </c>
      <c r="D730" s="58">
        <v>51.5090016775529</v>
      </c>
      <c r="E730" s="58">
        <v>51.5090016775529</v>
      </c>
      <c r="F730" s="58">
        <v>185.120112788664</v>
      </c>
      <c r="G730" s="58">
        <v>51.5090016775528</v>
      </c>
      <c r="H730" s="58">
        <v>132.275</v>
      </c>
      <c r="I730" s="58">
        <v>132.275</v>
      </c>
      <c r="J730" s="108">
        <v>2110.76047439476</v>
      </c>
      <c r="K730" s="109">
        <v>1.32151222721285</v>
      </c>
      <c r="L730" s="109">
        <v>6.35205469920785</v>
      </c>
      <c r="M730" s="109">
        <v>6.35041801185523</v>
      </c>
      <c r="N730" s="110">
        <v>0.5173235204864</v>
      </c>
      <c r="O730" s="10">
        <v>0</v>
      </c>
      <c r="P730" s="10">
        <v>8.8</v>
      </c>
      <c r="Q730" s="113">
        <v>0.3465</v>
      </c>
      <c r="R730" s="110">
        <v>0.15707963267949</v>
      </c>
      <c r="S730" s="58">
        <v>163.038922994168</v>
      </c>
      <c r="T730" s="58">
        <v>819.504377588966</v>
      </c>
      <c r="U730" s="58">
        <v>123.372996206041</v>
      </c>
      <c r="V730" s="58">
        <v>506.881737119941</v>
      </c>
      <c r="W730" s="58">
        <v>117.725</v>
      </c>
      <c r="X730" s="10"/>
      <c r="Y730" s="109">
        <f t="shared" si="178"/>
        <v>-0.00790992812016889</v>
      </c>
      <c r="Z730" s="10"/>
      <c r="AA730" s="10"/>
      <c r="AB730" s="10"/>
      <c r="AC730" s="58">
        <f t="shared" si="171"/>
        <v>132.275</v>
      </c>
      <c r="AD730" s="10">
        <f t="shared" si="179"/>
        <v>6.5</v>
      </c>
      <c r="AE730" s="58">
        <f t="shared" si="172"/>
        <v>0</v>
      </c>
      <c r="AF730" s="58">
        <f t="shared" si="166"/>
        <v>0</v>
      </c>
      <c r="AG730" s="58">
        <f t="shared" si="167"/>
        <v>0</v>
      </c>
      <c r="AH730" s="58">
        <f t="shared" si="168"/>
        <v>0</v>
      </c>
      <c r="AI730" s="64">
        <f t="shared" si="169"/>
        <v>-51.5090016775528</v>
      </c>
      <c r="AJ730" s="65"/>
      <c r="AL730" s="58">
        <f t="shared" si="173"/>
        <v>183.268911660777</v>
      </c>
      <c r="AM730" s="58">
        <f t="shared" si="174"/>
        <v>50.9939116607773</v>
      </c>
      <c r="AN730" s="58">
        <f t="shared" si="170"/>
        <v>0</v>
      </c>
      <c r="AO730" s="58">
        <f t="shared" si="165"/>
        <v>22.393950153846</v>
      </c>
      <c r="AP730" s="58">
        <f t="shared" si="175"/>
        <v>522.632530182634</v>
      </c>
      <c r="AQ730" s="58">
        <f t="shared" si="176"/>
        <v>132.275</v>
      </c>
      <c r="AR730" s="58">
        <f t="shared" si="177"/>
        <v>0</v>
      </c>
    </row>
    <row r="731" spans="1:44">
      <c r="A731" s="35" t="s">
        <v>1009</v>
      </c>
      <c r="B731" s="93">
        <v>5.49</v>
      </c>
      <c r="C731" s="58">
        <v>141.209315772567</v>
      </c>
      <c r="D731" s="58">
        <v>8.06436627761717</v>
      </c>
      <c r="E731" s="58">
        <v>8.06436627761717</v>
      </c>
      <c r="F731" s="58">
        <v>141.209315772567</v>
      </c>
      <c r="G731" s="58">
        <v>8.06436627761717</v>
      </c>
      <c r="H731" s="58">
        <v>131.8135</v>
      </c>
      <c r="I731" s="58">
        <v>131.8135</v>
      </c>
      <c r="J731" s="108">
        <v>2110.51709646356</v>
      </c>
      <c r="K731" s="109">
        <v>1.20952269559021</v>
      </c>
      <c r="L731" s="109">
        <v>6.33810961796664</v>
      </c>
      <c r="M731" s="109">
        <v>6.35007624816641</v>
      </c>
      <c r="N731" s="110">
        <v>0.5173235204864</v>
      </c>
      <c r="O731" s="10">
        <v>0</v>
      </c>
      <c r="P731" s="10">
        <v>8.8</v>
      </c>
      <c r="Q731" s="113">
        <v>0.1305</v>
      </c>
      <c r="R731" s="110">
        <v>0.0589048622548086</v>
      </c>
      <c r="S731" s="58">
        <v>150.941599871498</v>
      </c>
      <c r="T731" s="58">
        <v>882.095788094869</v>
      </c>
      <c r="U731" s="58">
        <v>124.794351045925</v>
      </c>
      <c r="V731" s="58">
        <v>188.516805113385</v>
      </c>
      <c r="W731" s="58">
        <v>118.1865</v>
      </c>
      <c r="X731" s="10"/>
      <c r="Y731" s="109">
        <f t="shared" si="178"/>
        <v>0.012308393888592</v>
      </c>
      <c r="Z731" s="10"/>
      <c r="AA731" s="10"/>
      <c r="AB731" s="10"/>
      <c r="AC731" s="58">
        <f t="shared" si="171"/>
        <v>131.8135</v>
      </c>
      <c r="AD731" s="10">
        <f t="shared" si="179"/>
        <v>6.5</v>
      </c>
      <c r="AE731" s="58">
        <f t="shared" si="172"/>
        <v>0</v>
      </c>
      <c r="AF731" s="58">
        <f t="shared" si="166"/>
        <v>0</v>
      </c>
      <c r="AG731" s="58">
        <f t="shared" si="167"/>
        <v>0</v>
      </c>
      <c r="AH731" s="58">
        <f t="shared" si="168"/>
        <v>0</v>
      </c>
      <c r="AI731" s="64">
        <f t="shared" si="169"/>
        <v>-8.06436627761717</v>
      </c>
      <c r="AJ731" s="65"/>
      <c r="AL731" s="58">
        <f t="shared" si="173"/>
        <v>139.797222614841</v>
      </c>
      <c r="AM731" s="58">
        <f t="shared" si="174"/>
        <v>7.98372261484096</v>
      </c>
      <c r="AN731" s="58">
        <f t="shared" si="170"/>
        <v>0</v>
      </c>
      <c r="AO731" s="58">
        <f t="shared" si="165"/>
        <v>23.4795387953029</v>
      </c>
      <c r="AP731" s="58">
        <f t="shared" si="175"/>
        <v>523.718118824091</v>
      </c>
      <c r="AQ731" s="58">
        <f t="shared" si="176"/>
        <v>131.8135</v>
      </c>
      <c r="AR731" s="58">
        <f t="shared" si="177"/>
        <v>0</v>
      </c>
    </row>
    <row r="732" spans="1:44">
      <c r="A732" s="35" t="s">
        <v>1010</v>
      </c>
      <c r="B732" s="93">
        <v>5.35</v>
      </c>
      <c r="C732" s="58">
        <v>128.626369704108</v>
      </c>
      <c r="D732" s="58">
        <v>-6.37009494235647</v>
      </c>
      <c r="E732" s="58">
        <v>-6.37009494235647</v>
      </c>
      <c r="F732" s="58">
        <v>128.626369704108</v>
      </c>
      <c r="G732" s="58">
        <v>-6.37009494235647</v>
      </c>
      <c r="H732" s="58">
        <v>133.6465</v>
      </c>
      <c r="I732" s="58">
        <v>133.6465</v>
      </c>
      <c r="J732" s="108">
        <v>2107.7669100789</v>
      </c>
      <c r="K732" s="109">
        <v>1.17867876528372</v>
      </c>
      <c r="L732" s="109">
        <v>6.33810961796664</v>
      </c>
      <c r="M732" s="109">
        <v>6.3462138474038</v>
      </c>
      <c r="N732" s="110">
        <v>0.5173235204864</v>
      </c>
      <c r="O732" s="10">
        <v>0</v>
      </c>
      <c r="P732" s="10">
        <v>8.8</v>
      </c>
      <c r="Q732" s="113">
        <v>-0.1305</v>
      </c>
      <c r="R732" s="110">
        <v>-0.0589048622548086</v>
      </c>
      <c r="S732" s="58">
        <v>147.092451605194</v>
      </c>
      <c r="T732" s="58">
        <v>917.766093183383</v>
      </c>
      <c r="U732" s="58">
        <v>124.794351045925</v>
      </c>
      <c r="V732" s="58">
        <v>-79.6483501604052</v>
      </c>
      <c r="W732" s="58">
        <v>116.3535</v>
      </c>
      <c r="X732" s="10"/>
      <c r="Y732" s="109">
        <f t="shared" si="178"/>
        <v>0.011966630199769</v>
      </c>
      <c r="Z732" s="10"/>
      <c r="AA732" s="10"/>
      <c r="AB732" s="10"/>
      <c r="AC732" s="58">
        <f t="shared" si="171"/>
        <v>127.340106007067</v>
      </c>
      <c r="AD732" s="10">
        <f t="shared" si="179"/>
        <v>6.5</v>
      </c>
      <c r="AE732" s="58">
        <f t="shared" si="172"/>
        <v>-6.30639399293291</v>
      </c>
      <c r="AF732" s="58">
        <f t="shared" si="166"/>
        <v>0</v>
      </c>
      <c r="AG732" s="58">
        <f t="shared" si="167"/>
        <v>0</v>
      </c>
      <c r="AH732" s="58">
        <f t="shared" si="168"/>
        <v>0</v>
      </c>
      <c r="AI732" s="64">
        <f t="shared" si="169"/>
        <v>6.37009494235647</v>
      </c>
      <c r="AJ732" s="65"/>
      <c r="AL732" s="58">
        <f t="shared" si="173"/>
        <v>127.340106007067</v>
      </c>
      <c r="AM732" s="58">
        <f t="shared" si="174"/>
        <v>-6.3063939929329</v>
      </c>
      <c r="AN732" s="58">
        <f t="shared" si="170"/>
        <v>6.3063939929329</v>
      </c>
      <c r="AO732" s="58">
        <f t="shared" si="165"/>
        <v>22.1942903618944</v>
      </c>
      <c r="AP732" s="58">
        <f t="shared" si="175"/>
        <v>522.432870390683</v>
      </c>
      <c r="AQ732" s="58">
        <f t="shared" si="176"/>
        <v>133.6465</v>
      </c>
      <c r="AR732" s="58">
        <f t="shared" si="177"/>
        <v>0</v>
      </c>
    </row>
    <row r="733" spans="1:44">
      <c r="A733" s="35" t="s">
        <v>1011</v>
      </c>
      <c r="B733" s="93">
        <v>5.25</v>
      </c>
      <c r="C733" s="58">
        <v>120.032352806204</v>
      </c>
      <c r="D733" s="58">
        <v>-16.631788607937</v>
      </c>
      <c r="E733" s="58">
        <v>-16.631788607937</v>
      </c>
      <c r="F733" s="58">
        <v>120.032352806204</v>
      </c>
      <c r="G733" s="58">
        <v>-16.631788607937</v>
      </c>
      <c r="H733" s="58">
        <v>135.2975</v>
      </c>
      <c r="I733" s="58">
        <v>135.2975</v>
      </c>
      <c r="J733" s="108">
        <v>2102.38765393472</v>
      </c>
      <c r="K733" s="109">
        <v>1.16348333803541</v>
      </c>
      <c r="L733" s="109">
        <v>6.35645794159643</v>
      </c>
      <c r="M733" s="109">
        <v>6.33865675610356</v>
      </c>
      <c r="N733" s="110">
        <v>0.5173235204864</v>
      </c>
      <c r="O733" s="10">
        <v>0</v>
      </c>
      <c r="P733" s="10">
        <v>8.8</v>
      </c>
      <c r="Q733" s="113">
        <v>-0.243</v>
      </c>
      <c r="R733" s="110">
        <v>-0.109955742875643</v>
      </c>
      <c r="S733" s="58">
        <v>144.343059986405</v>
      </c>
      <c r="T733" s="58">
        <v>946.800916005335</v>
      </c>
      <c r="U733" s="58">
        <v>124.061132005667</v>
      </c>
      <c r="V733" s="58">
        <v>-149.33134047365</v>
      </c>
      <c r="W733" s="58">
        <v>114.7025</v>
      </c>
      <c r="X733" s="10"/>
      <c r="Y733" s="109">
        <f t="shared" si="178"/>
        <v>-0.0102440941926316</v>
      </c>
      <c r="Z733" s="10"/>
      <c r="AA733" s="10"/>
      <c r="AB733" s="10"/>
      <c r="AC733" s="58">
        <f t="shared" si="171"/>
        <v>118.832029278142</v>
      </c>
      <c r="AD733" s="10">
        <f t="shared" si="179"/>
        <v>6.5</v>
      </c>
      <c r="AE733" s="58">
        <f t="shared" si="172"/>
        <v>-16.4654707218577</v>
      </c>
      <c r="AF733" s="58">
        <f t="shared" si="166"/>
        <v>0</v>
      </c>
      <c r="AG733" s="58">
        <f t="shared" si="167"/>
        <v>0</v>
      </c>
      <c r="AH733" s="58">
        <f t="shared" si="168"/>
        <v>1</v>
      </c>
      <c r="AI733" s="64">
        <f t="shared" si="169"/>
        <v>16.631788607937</v>
      </c>
      <c r="AJ733" s="65"/>
      <c r="AL733" s="58">
        <f t="shared" si="173"/>
        <v>118.832029278142</v>
      </c>
      <c r="AM733" s="58">
        <f t="shared" si="174"/>
        <v>-16.4654707218577</v>
      </c>
      <c r="AN733" s="58">
        <f t="shared" si="170"/>
        <v>16.4654707218577</v>
      </c>
      <c r="AO733" s="58">
        <f t="shared" ref="AO733:AO796" si="180">MAX(0,MIN($AP$2,AO732*$AO$1+IF(AM733&gt;0,AM733*$AP$1,AM733/$AP$1)/6))</f>
        <v>19.0341576652964</v>
      </c>
      <c r="AP733" s="58">
        <f t="shared" si="175"/>
        <v>519.272737694085</v>
      </c>
      <c r="AQ733" s="58">
        <f t="shared" si="176"/>
        <v>135.2975</v>
      </c>
      <c r="AR733" s="58">
        <f t="shared" si="177"/>
        <v>0</v>
      </c>
    </row>
    <row r="734" spans="1:44">
      <c r="A734" s="35" t="s">
        <v>1012</v>
      </c>
      <c r="B734" s="93">
        <v>5.19</v>
      </c>
      <c r="C734" s="58">
        <v>115.030526364095</v>
      </c>
      <c r="D734" s="58">
        <v>-23.8790695955007</v>
      </c>
      <c r="E734" s="58">
        <v>-23.8790695955007</v>
      </c>
      <c r="F734" s="58">
        <v>115.030526364095</v>
      </c>
      <c r="G734" s="58">
        <v>-23.8790695955007</v>
      </c>
      <c r="H734" s="58">
        <v>137.5205</v>
      </c>
      <c r="I734" s="58">
        <v>137.5205</v>
      </c>
      <c r="J734" s="108">
        <v>2095.15428943469</v>
      </c>
      <c r="K734" s="109">
        <v>1.15741006937472</v>
      </c>
      <c r="L734" s="109">
        <v>6.33142815265122</v>
      </c>
      <c r="M734" s="109">
        <v>6.32848991287171</v>
      </c>
      <c r="N734" s="110">
        <v>0.5173235204864</v>
      </c>
      <c r="O734" s="10">
        <v>0</v>
      </c>
      <c r="P734" s="10">
        <v>8.8</v>
      </c>
      <c r="Q734" s="113">
        <v>-0.3555</v>
      </c>
      <c r="R734" s="110">
        <v>-0.161006623496477</v>
      </c>
      <c r="S734" s="58">
        <v>142.693425015132</v>
      </c>
      <c r="T734" s="58">
        <v>973.482807248233</v>
      </c>
      <c r="U734" s="58">
        <v>123.286835660779</v>
      </c>
      <c r="V734" s="58">
        <v>-219.231706819673</v>
      </c>
      <c r="W734" s="58">
        <v>112.4795</v>
      </c>
      <c r="X734" s="10"/>
      <c r="Y734" s="109">
        <f t="shared" si="178"/>
        <v>0.00722860345233567</v>
      </c>
      <c r="Z734" s="10"/>
      <c r="AA734" s="10"/>
      <c r="AB734" s="10"/>
      <c r="AC734" s="58">
        <f t="shared" si="171"/>
        <v>113.880221100454</v>
      </c>
      <c r="AD734" s="10">
        <f t="shared" si="179"/>
        <v>6.5</v>
      </c>
      <c r="AE734" s="58">
        <f t="shared" si="172"/>
        <v>-23.6402788995457</v>
      </c>
      <c r="AF734" s="58">
        <f t="shared" si="166"/>
        <v>0</v>
      </c>
      <c r="AG734" s="58">
        <f t="shared" si="167"/>
        <v>0</v>
      </c>
      <c r="AH734" s="58">
        <f t="shared" si="168"/>
        <v>1</v>
      </c>
      <c r="AI734" s="64">
        <f t="shared" si="169"/>
        <v>23.8790695955007</v>
      </c>
      <c r="AJ734" s="65"/>
      <c r="AL734" s="58">
        <f t="shared" si="173"/>
        <v>113.880221100454</v>
      </c>
      <c r="AM734" s="58">
        <f t="shared" si="174"/>
        <v>-23.6402788995457</v>
      </c>
      <c r="AN734" s="58">
        <f t="shared" si="170"/>
        <v>23.6402788995457</v>
      </c>
      <c r="AO734" s="58">
        <f t="shared" si="180"/>
        <v>14.5611574511281</v>
      </c>
      <c r="AP734" s="58">
        <f t="shared" si="175"/>
        <v>514.799737479917</v>
      </c>
      <c r="AQ734" s="58">
        <f t="shared" si="176"/>
        <v>137.5205</v>
      </c>
      <c r="AR734" s="58">
        <f t="shared" si="177"/>
        <v>0</v>
      </c>
    </row>
    <row r="735" spans="1:44">
      <c r="A735" s="35" t="s">
        <v>1013</v>
      </c>
      <c r="B735" s="93">
        <v>4.88</v>
      </c>
      <c r="C735" s="58">
        <v>90.9797337330906</v>
      </c>
      <c r="D735" s="58">
        <v>-50.1818824285256</v>
      </c>
      <c r="E735" s="58">
        <v>-50.1818824285256</v>
      </c>
      <c r="F735" s="58">
        <v>90.9797337330906</v>
      </c>
      <c r="G735" s="58">
        <v>-50.1818824285256</v>
      </c>
      <c r="H735" s="58">
        <v>139.75</v>
      </c>
      <c r="I735" s="58">
        <v>139.75</v>
      </c>
      <c r="J735" s="108">
        <v>2081.18220986182</v>
      </c>
      <c r="K735" s="109">
        <v>1.10923481020087</v>
      </c>
      <c r="L735" s="109">
        <v>6.32648147376409</v>
      </c>
      <c r="M735" s="109">
        <v>6.30883519948001</v>
      </c>
      <c r="N735" s="110">
        <v>0.5173235204864</v>
      </c>
      <c r="O735" s="10">
        <v>0</v>
      </c>
      <c r="P735" s="10">
        <v>8.8</v>
      </c>
      <c r="Q735" s="113">
        <v>-0.702</v>
      </c>
      <c r="R735" s="110">
        <v>-0.322013246992954</v>
      </c>
      <c r="S735" s="58">
        <v>134.170310996887</v>
      </c>
      <c r="T735" s="58">
        <v>1052.10769143176</v>
      </c>
      <c r="U735" s="58">
        <v>120.957537360904</v>
      </c>
      <c r="V735" s="58">
        <v>-450.158907872559</v>
      </c>
      <c r="W735" s="58">
        <v>103.657905127297</v>
      </c>
      <c r="X735" s="10"/>
      <c r="Y735" s="109">
        <f t="shared" si="178"/>
        <v>0.00200843910761694</v>
      </c>
      <c r="Z735" s="10"/>
      <c r="AA735" s="10"/>
      <c r="AB735" s="10"/>
      <c r="AC735" s="58">
        <f t="shared" si="171"/>
        <v>90.0699363957597</v>
      </c>
      <c r="AD735" s="10">
        <f t="shared" si="179"/>
        <v>6.5</v>
      </c>
      <c r="AE735" s="58">
        <f t="shared" si="172"/>
        <v>-49.6800636042403</v>
      </c>
      <c r="AF735" s="58">
        <f t="shared" si="166"/>
        <v>0</v>
      </c>
      <c r="AG735" s="58">
        <f t="shared" si="167"/>
        <v>0</v>
      </c>
      <c r="AH735" s="58">
        <f t="shared" si="168"/>
        <v>1</v>
      </c>
      <c r="AI735" s="64">
        <f t="shared" si="169"/>
        <v>50.1818824285256</v>
      </c>
      <c r="AJ735" s="65"/>
      <c r="AL735" s="58">
        <f t="shared" si="173"/>
        <v>90.0699363957597</v>
      </c>
      <c r="AM735" s="58">
        <f t="shared" si="174"/>
        <v>-49.6800636042403</v>
      </c>
      <c r="AN735" s="58">
        <f t="shared" si="170"/>
        <v>49.6800636042403</v>
      </c>
      <c r="AO735" s="58">
        <f t="shared" si="180"/>
        <v>5.28833988530949</v>
      </c>
      <c r="AP735" s="58">
        <f t="shared" si="175"/>
        <v>505.526919914098</v>
      </c>
      <c r="AQ735" s="58">
        <f t="shared" si="176"/>
        <v>139.75</v>
      </c>
      <c r="AR735" s="58">
        <f t="shared" si="177"/>
        <v>0</v>
      </c>
    </row>
    <row r="736" spans="1:44">
      <c r="A736" s="35" t="s">
        <v>1014</v>
      </c>
      <c r="B736" s="93">
        <v>4.7</v>
      </c>
      <c r="C736" s="58">
        <v>78.3432507814133</v>
      </c>
      <c r="D736" s="58">
        <v>-64.2759411377786</v>
      </c>
      <c r="E736" s="58">
        <v>-64.2759411377786</v>
      </c>
      <c r="F736" s="58">
        <v>78.3432507814133</v>
      </c>
      <c r="G736" s="58">
        <v>-62.696215671345</v>
      </c>
      <c r="H736" s="58">
        <v>139.629071788231</v>
      </c>
      <c r="I736" s="58">
        <v>141.193</v>
      </c>
      <c r="J736" s="108">
        <v>2064.01210416041</v>
      </c>
      <c r="K736" s="109">
        <v>1.0745924027936</v>
      </c>
      <c r="L736" s="109">
        <v>6.31191002720514</v>
      </c>
      <c r="M736" s="109">
        <v>6.28465222461745</v>
      </c>
      <c r="N736" s="110">
        <v>0.5173235204864</v>
      </c>
      <c r="O736" s="10">
        <v>0</v>
      </c>
      <c r="P736" s="10">
        <v>8.8</v>
      </c>
      <c r="Q736" s="113">
        <v>-0.801</v>
      </c>
      <c r="R736" s="110">
        <v>-0.369137136796801</v>
      </c>
      <c r="S736" s="58">
        <v>129.221406083068</v>
      </c>
      <c r="T736" s="58">
        <v>1091.45590291823</v>
      </c>
      <c r="U736" s="58">
        <v>120.251553749247</v>
      </c>
      <c r="V736" s="58">
        <v>-521.375514216483</v>
      </c>
      <c r="W736" s="58">
        <v>89.7319133802386</v>
      </c>
      <c r="X736" s="10"/>
      <c r="Y736" s="109">
        <f t="shared" si="178"/>
        <v>-0.00307482772512735</v>
      </c>
      <c r="Z736" s="10"/>
      <c r="AA736" s="10"/>
      <c r="AB736" s="10"/>
      <c r="AC736" s="58">
        <f t="shared" si="171"/>
        <v>77.5598182735992</v>
      </c>
      <c r="AD736" s="10">
        <f t="shared" si="179"/>
        <v>6.5</v>
      </c>
      <c r="AE736" s="58">
        <f t="shared" si="172"/>
        <v>-63.6331817264008</v>
      </c>
      <c r="AF736" s="58">
        <f t="shared" si="166"/>
        <v>-1.56392821176934</v>
      </c>
      <c r="AG736" s="58">
        <f t="shared" si="167"/>
        <v>0</v>
      </c>
      <c r="AH736" s="58">
        <f t="shared" si="168"/>
        <v>1</v>
      </c>
      <c r="AI736" s="64">
        <f t="shared" si="169"/>
        <v>62.696215671345</v>
      </c>
      <c r="AJ736" s="65"/>
      <c r="AL736" s="58">
        <f t="shared" si="173"/>
        <v>77.5598182735992</v>
      </c>
      <c r="AM736" s="58">
        <f t="shared" si="174"/>
        <v>-63.6331817264008</v>
      </c>
      <c r="AN736" s="58">
        <f t="shared" si="170"/>
        <v>28.4142502037679</v>
      </c>
      <c r="AO736" s="58">
        <f t="shared" si="180"/>
        <v>0</v>
      </c>
      <c r="AP736" s="58">
        <f t="shared" si="175"/>
        <v>500.238580028788</v>
      </c>
      <c r="AQ736" s="58">
        <f t="shared" si="176"/>
        <v>105.974068477367</v>
      </c>
      <c r="AR736" s="58">
        <f t="shared" si="177"/>
        <v>-35.218931522633</v>
      </c>
    </row>
    <row r="737" spans="1:44">
      <c r="A737" s="35" t="s">
        <v>1015</v>
      </c>
      <c r="B737" s="93">
        <v>4.75</v>
      </c>
      <c r="C737" s="58">
        <v>81.7583966877253</v>
      </c>
      <c r="D737" s="58">
        <v>-61.1102901809616</v>
      </c>
      <c r="E737" s="58">
        <v>-61.1102901809616</v>
      </c>
      <c r="F737" s="58">
        <v>81.7583966877253</v>
      </c>
      <c r="G737" s="58">
        <v>-59.7308112740003</v>
      </c>
      <c r="H737" s="58">
        <v>140.074315882108</v>
      </c>
      <c r="I737" s="58">
        <v>141.44</v>
      </c>
      <c r="J737" s="108">
        <v>2047.61554500421</v>
      </c>
      <c r="K737" s="109">
        <v>1.08474596443524</v>
      </c>
      <c r="L737" s="109">
        <v>6.28632054503778</v>
      </c>
      <c r="M737" s="109">
        <v>6.26152809646685</v>
      </c>
      <c r="N737" s="110">
        <v>0.5173235204864</v>
      </c>
      <c r="O737" s="10">
        <v>0</v>
      </c>
      <c r="P737" s="10">
        <v>8.8</v>
      </c>
      <c r="Q737" s="113">
        <v>-0.7695</v>
      </c>
      <c r="R737" s="110">
        <v>-0.353429173528852</v>
      </c>
      <c r="S737" s="58">
        <v>130.596101892462</v>
      </c>
      <c r="T737" s="58">
        <v>1083.41065247287</v>
      </c>
      <c r="U737" s="58">
        <v>120.393259043333</v>
      </c>
      <c r="V737" s="58">
        <v>-496.130861051791</v>
      </c>
      <c r="W737" s="58">
        <v>91.1410356591153</v>
      </c>
      <c r="X737" s="10"/>
      <c r="Y737" s="109">
        <f t="shared" si="178"/>
        <v>-0.00166832042032716</v>
      </c>
      <c r="Z737" s="10"/>
      <c r="AA737" s="10"/>
      <c r="AB737" s="10"/>
      <c r="AC737" s="58">
        <f t="shared" si="171"/>
        <v>80.9408127208481</v>
      </c>
      <c r="AD737" s="10">
        <f t="shared" si="179"/>
        <v>6.5</v>
      </c>
      <c r="AE737" s="58">
        <f t="shared" si="172"/>
        <v>-60.499187279152</v>
      </c>
      <c r="AF737" s="58">
        <f t="shared" si="166"/>
        <v>-1.3656841178917</v>
      </c>
      <c r="AG737" s="58">
        <f t="shared" si="167"/>
        <v>0</v>
      </c>
      <c r="AH737" s="58">
        <f t="shared" si="168"/>
        <v>1</v>
      </c>
      <c r="AI737" s="64">
        <f t="shared" si="169"/>
        <v>59.7308112740003</v>
      </c>
      <c r="AJ737" s="65"/>
      <c r="AL737" s="58">
        <f t="shared" si="173"/>
        <v>80.9408127208481</v>
      </c>
      <c r="AM737" s="58">
        <f t="shared" si="174"/>
        <v>-60.499187279152</v>
      </c>
      <c r="AN737" s="58">
        <f t="shared" si="170"/>
        <v>0</v>
      </c>
      <c r="AO737" s="58">
        <f t="shared" si="180"/>
        <v>0</v>
      </c>
      <c r="AP737" s="58">
        <f t="shared" si="175"/>
        <v>500.238580028788</v>
      </c>
      <c r="AQ737" s="58">
        <f t="shared" si="176"/>
        <v>80.9408127208481</v>
      </c>
      <c r="AR737" s="58">
        <f t="shared" si="177"/>
        <v>-60.499187279152</v>
      </c>
    </row>
    <row r="738" spans="1:44">
      <c r="A738" s="35" t="s">
        <v>1016</v>
      </c>
      <c r="B738" s="93">
        <v>4.62</v>
      </c>
      <c r="C738" s="58">
        <v>73.0282410169336</v>
      </c>
      <c r="D738" s="58">
        <v>-70.0308498921573</v>
      </c>
      <c r="E738" s="58">
        <v>-70.0308498921573</v>
      </c>
      <c r="F738" s="58">
        <v>73.0282410169336</v>
      </c>
      <c r="G738" s="58">
        <v>-70.0308498921573</v>
      </c>
      <c r="H738" s="58">
        <v>141.6285</v>
      </c>
      <c r="I738" s="58">
        <v>141.6285</v>
      </c>
      <c r="J738" s="108">
        <v>2028.59048330458</v>
      </c>
      <c r="K738" s="109">
        <v>1.06353580590123</v>
      </c>
      <c r="L738" s="109">
        <v>6.26599182341663</v>
      </c>
      <c r="M738" s="109">
        <v>6.23465915543669</v>
      </c>
      <c r="N738" s="110">
        <v>0.5173235204864</v>
      </c>
      <c r="O738" s="10">
        <v>0</v>
      </c>
      <c r="P738" s="10">
        <v>8.8</v>
      </c>
      <c r="Q738" s="113">
        <v>-0.9</v>
      </c>
      <c r="R738" s="110">
        <v>-0.416261026600648</v>
      </c>
      <c r="S738" s="58">
        <v>127.021892788037</v>
      </c>
      <c r="T738" s="58">
        <v>1126.25538613108</v>
      </c>
      <c r="U738" s="58">
        <v>119.433583790251</v>
      </c>
      <c r="V738" s="58">
        <v>-593.536232558568</v>
      </c>
      <c r="W738" s="58">
        <v>81.432973081982</v>
      </c>
      <c r="X738" s="10"/>
      <c r="Y738" s="109">
        <f t="shared" si="178"/>
        <v>-0.00446372694978159</v>
      </c>
      <c r="Z738" s="10"/>
      <c r="AA738" s="10"/>
      <c r="AB738" s="10"/>
      <c r="AC738" s="58">
        <f t="shared" si="171"/>
        <v>72.2979586067643</v>
      </c>
      <c r="AD738" s="10">
        <f t="shared" si="179"/>
        <v>6.5</v>
      </c>
      <c r="AE738" s="58">
        <f t="shared" si="172"/>
        <v>-69.3305413932358</v>
      </c>
      <c r="AF738" s="58">
        <f t="shared" si="166"/>
        <v>0</v>
      </c>
      <c r="AG738" s="58">
        <f t="shared" si="167"/>
        <v>0</v>
      </c>
      <c r="AH738" s="58">
        <f t="shared" si="168"/>
        <v>1</v>
      </c>
      <c r="AI738" s="64">
        <f t="shared" si="169"/>
        <v>70.0308498921573</v>
      </c>
      <c r="AJ738" s="65"/>
      <c r="AL738" s="58">
        <f t="shared" si="173"/>
        <v>72.2979586067643</v>
      </c>
      <c r="AM738" s="58">
        <f t="shared" si="174"/>
        <v>-69.3305413932358</v>
      </c>
      <c r="AN738" s="58">
        <f t="shared" si="170"/>
        <v>0</v>
      </c>
      <c r="AO738" s="58">
        <f t="shared" si="180"/>
        <v>0</v>
      </c>
      <c r="AP738" s="58">
        <f t="shared" si="175"/>
        <v>500.238580028788</v>
      </c>
      <c r="AQ738" s="58">
        <f t="shared" si="176"/>
        <v>72.2979586067643</v>
      </c>
      <c r="AR738" s="58">
        <f t="shared" si="177"/>
        <v>-69.3305413932358</v>
      </c>
    </row>
    <row r="739" spans="1:44">
      <c r="A739" s="35" t="s">
        <v>1017</v>
      </c>
      <c r="B739" s="93">
        <v>4.44</v>
      </c>
      <c r="C739" s="58">
        <v>61.7261805332477</v>
      </c>
      <c r="D739" s="58">
        <v>-81.6546275475604</v>
      </c>
      <c r="E739" s="58">
        <v>-81.6546275475604</v>
      </c>
      <c r="F739" s="58">
        <v>61.7261805332477</v>
      </c>
      <c r="G739" s="58">
        <v>-80.8527867481506</v>
      </c>
      <c r="H739" s="58">
        <v>141.153177608584</v>
      </c>
      <c r="I739" s="58">
        <v>141.947</v>
      </c>
      <c r="J739" s="108">
        <v>2006.80503533722</v>
      </c>
      <c r="K739" s="109">
        <v>1.0298811602674</v>
      </c>
      <c r="L739" s="109">
        <v>6.23191075007746</v>
      </c>
      <c r="M739" s="109">
        <v>6.20384139405466</v>
      </c>
      <c r="N739" s="110">
        <v>0.5173235204864</v>
      </c>
      <c r="O739" s="10">
        <v>0</v>
      </c>
      <c r="P739" s="10">
        <v>8.8</v>
      </c>
      <c r="Q739" s="113">
        <v>-1.0125</v>
      </c>
      <c r="R739" s="110">
        <v>-0.471238898038469</v>
      </c>
      <c r="S739" s="58">
        <v>122.072987874217</v>
      </c>
      <c r="T739" s="58">
        <v>1167.98130171362</v>
      </c>
      <c r="U739" s="58">
        <v>118.531139886588</v>
      </c>
      <c r="V739" s="58">
        <v>-682.122747030959</v>
      </c>
      <c r="W739" s="58">
        <v>71.2124864367128</v>
      </c>
      <c r="X739" s="10"/>
      <c r="Y739" s="109">
        <f t="shared" si="178"/>
        <v>0.00274840535923371</v>
      </c>
      <c r="Z739" s="10"/>
      <c r="AA739" s="10"/>
      <c r="AB739" s="10"/>
      <c r="AC739" s="58">
        <f t="shared" si="171"/>
        <v>61.1089187279152</v>
      </c>
      <c r="AD739" s="10">
        <f t="shared" si="179"/>
        <v>6.5</v>
      </c>
      <c r="AE739" s="58">
        <f t="shared" si="172"/>
        <v>-80.8380812720848</v>
      </c>
      <c r="AF739" s="58">
        <f t="shared" si="166"/>
        <v>-0.793822391415716</v>
      </c>
      <c r="AG739" s="58">
        <f t="shared" si="167"/>
        <v>0</v>
      </c>
      <c r="AH739" s="58">
        <f t="shared" si="168"/>
        <v>1</v>
      </c>
      <c r="AI739" s="64">
        <f t="shared" si="169"/>
        <v>80.8527867481506</v>
      </c>
      <c r="AJ739" s="65"/>
      <c r="AL739" s="58">
        <f t="shared" si="173"/>
        <v>61.1089187279152</v>
      </c>
      <c r="AM739" s="58">
        <f t="shared" si="174"/>
        <v>-80.8380812720848</v>
      </c>
      <c r="AN739" s="58">
        <f t="shared" si="170"/>
        <v>0</v>
      </c>
      <c r="AO739" s="58">
        <f t="shared" si="180"/>
        <v>0</v>
      </c>
      <c r="AP739" s="58">
        <f t="shared" si="175"/>
        <v>500.238580028788</v>
      </c>
      <c r="AQ739" s="58">
        <f t="shared" si="176"/>
        <v>61.1089187279152</v>
      </c>
      <c r="AR739" s="58">
        <f t="shared" si="177"/>
        <v>-80.8380812720848</v>
      </c>
    </row>
    <row r="740" spans="1:44">
      <c r="A740" s="35" t="s">
        <v>1018</v>
      </c>
      <c r="B740" s="93">
        <v>4.21</v>
      </c>
      <c r="C740" s="58">
        <v>48.5607829939985</v>
      </c>
      <c r="D740" s="58">
        <v>-95.3321462989308</v>
      </c>
      <c r="E740" s="58">
        <v>-95.3321462989308</v>
      </c>
      <c r="F740" s="58">
        <v>48.5607829939985</v>
      </c>
      <c r="G740" s="58">
        <v>-94.4614733623545</v>
      </c>
      <c r="H740" s="58">
        <v>141.592033792789</v>
      </c>
      <c r="I740" s="58">
        <v>142.454</v>
      </c>
      <c r="J740" s="108">
        <v>1981.54665305249</v>
      </c>
      <c r="K740" s="109">
        <v>0.98555742373175</v>
      </c>
      <c r="L740" s="109">
        <v>6.20688893170247</v>
      </c>
      <c r="M740" s="109">
        <v>6.16804281857618</v>
      </c>
      <c r="N740" s="110">
        <v>0.5173235204864</v>
      </c>
      <c r="O740" s="10">
        <v>0</v>
      </c>
      <c r="P740" s="10">
        <v>8.8</v>
      </c>
      <c r="Q740" s="113">
        <v>-1.152</v>
      </c>
      <c r="R740" s="110">
        <v>-0.541924732744239</v>
      </c>
      <c r="S740" s="58">
        <v>115.749387151003</v>
      </c>
      <c r="T740" s="58">
        <v>1235.61998794664</v>
      </c>
      <c r="U740" s="58">
        <v>117.445604247721</v>
      </c>
      <c r="V740" s="58">
        <v>-804.299777479216</v>
      </c>
      <c r="W740" s="58">
        <v>54.7293611142498</v>
      </c>
      <c r="X740" s="10"/>
      <c r="Y740" s="109">
        <f t="shared" si="178"/>
        <v>-0.00304753764781385</v>
      </c>
      <c r="Z740" s="10"/>
      <c r="AA740" s="10"/>
      <c r="AB740" s="10"/>
      <c r="AC740" s="58">
        <f t="shared" si="171"/>
        <v>48.0751751640585</v>
      </c>
      <c r="AD740" s="10">
        <f t="shared" si="179"/>
        <v>6.5</v>
      </c>
      <c r="AE740" s="58">
        <f t="shared" si="172"/>
        <v>-94.3788248359415</v>
      </c>
      <c r="AF740" s="58">
        <f t="shared" si="166"/>
        <v>-0.861966207210571</v>
      </c>
      <c r="AG740" s="58">
        <f t="shared" si="167"/>
        <v>0</v>
      </c>
      <c r="AH740" s="58">
        <f t="shared" si="168"/>
        <v>1</v>
      </c>
      <c r="AI740" s="64">
        <f t="shared" si="169"/>
        <v>94.4614733623545</v>
      </c>
      <c r="AJ740" s="65"/>
      <c r="AL740" s="58">
        <f t="shared" si="173"/>
        <v>48.0751751640585</v>
      </c>
      <c r="AM740" s="58">
        <f t="shared" si="174"/>
        <v>-94.3788248359415</v>
      </c>
      <c r="AN740" s="58">
        <f t="shared" si="170"/>
        <v>0</v>
      </c>
      <c r="AO740" s="58">
        <f t="shared" si="180"/>
        <v>0</v>
      </c>
      <c r="AP740" s="58">
        <f t="shared" si="175"/>
        <v>500.238580028788</v>
      </c>
      <c r="AQ740" s="58">
        <f t="shared" si="176"/>
        <v>48.0751751640585</v>
      </c>
      <c r="AR740" s="58">
        <f t="shared" si="177"/>
        <v>-94.3788248359415</v>
      </c>
    </row>
    <row r="741" spans="1:44">
      <c r="A741" s="35" t="s">
        <v>1019</v>
      </c>
      <c r="B741" s="93">
        <v>4</v>
      </c>
      <c r="C741" s="58">
        <v>37.732193209225</v>
      </c>
      <c r="D741" s="58">
        <v>-117.433968406937</v>
      </c>
      <c r="E741" s="58">
        <v>-117.433968406937</v>
      </c>
      <c r="F741" s="58">
        <v>37.732193209225</v>
      </c>
      <c r="G741" s="58">
        <v>-117.433968406937</v>
      </c>
      <c r="H741" s="58">
        <v>153.6145</v>
      </c>
      <c r="I741" s="58">
        <v>153.6145</v>
      </c>
      <c r="J741" s="108">
        <v>1950.41685705174</v>
      </c>
      <c r="K741" s="109">
        <v>0.951511761842198</v>
      </c>
      <c r="L741" s="109">
        <v>6.16696109279456</v>
      </c>
      <c r="M741" s="109">
        <v>6.12382103276686</v>
      </c>
      <c r="N741" s="110">
        <v>0.5173235204864</v>
      </c>
      <c r="O741" s="10">
        <v>0</v>
      </c>
      <c r="P741" s="10">
        <v>8.8</v>
      </c>
      <c r="Q741" s="113">
        <v>-1.386</v>
      </c>
      <c r="R741" s="110">
        <v>-0.667588438887831</v>
      </c>
      <c r="S741" s="58">
        <v>109.975664751547</v>
      </c>
      <c r="T741" s="58">
        <v>1410.9136049935</v>
      </c>
      <c r="U741" s="58">
        <v>115.579932021676</v>
      </c>
      <c r="V741" s="58">
        <v>-1049.63318486583</v>
      </c>
      <c r="W741" s="58">
        <v>31.0023000647428</v>
      </c>
      <c r="X741" s="10"/>
      <c r="Y741" s="109">
        <f t="shared" si="178"/>
        <v>0.00108172578161625</v>
      </c>
      <c r="Z741" s="10"/>
      <c r="AA741" s="10"/>
      <c r="AB741" s="10"/>
      <c r="AC741" s="58">
        <f t="shared" si="171"/>
        <v>37.3548712771328</v>
      </c>
      <c r="AD741" s="10">
        <f t="shared" si="179"/>
        <v>6.5</v>
      </c>
      <c r="AE741" s="58">
        <f t="shared" si="172"/>
        <v>-116.259628722867</v>
      </c>
      <c r="AF741" s="58">
        <f t="shared" si="166"/>
        <v>0</v>
      </c>
      <c r="AG741" s="58">
        <f t="shared" si="167"/>
        <v>0</v>
      </c>
      <c r="AH741" s="58">
        <f t="shared" si="168"/>
        <v>1</v>
      </c>
      <c r="AI741" s="64">
        <f t="shared" si="169"/>
        <v>117.433968406937</v>
      </c>
      <c r="AJ741" s="65"/>
      <c r="AL741" s="58">
        <f t="shared" si="173"/>
        <v>37.3548712771328</v>
      </c>
      <c r="AM741" s="58">
        <f t="shared" si="174"/>
        <v>-116.259628722867</v>
      </c>
      <c r="AN741" s="58">
        <f t="shared" si="170"/>
        <v>0</v>
      </c>
      <c r="AO741" s="58">
        <f t="shared" si="180"/>
        <v>0</v>
      </c>
      <c r="AP741" s="58">
        <f t="shared" si="175"/>
        <v>500.238580028788</v>
      </c>
      <c r="AQ741" s="58">
        <f t="shared" si="176"/>
        <v>37.3548712771328</v>
      </c>
      <c r="AR741" s="58">
        <f t="shared" si="177"/>
        <v>-116.259628722867</v>
      </c>
    </row>
    <row r="742" spans="1:44">
      <c r="A742" s="35" t="s">
        <v>1020</v>
      </c>
      <c r="B742" s="93">
        <v>3.79</v>
      </c>
      <c r="C742" s="58">
        <v>27.9829481080364</v>
      </c>
      <c r="D742" s="58">
        <v>-132.908466033378</v>
      </c>
      <c r="E742" s="58">
        <v>-132.908466033378</v>
      </c>
      <c r="F742" s="58">
        <v>27.9829481080364</v>
      </c>
      <c r="G742" s="58">
        <v>-131.994859304816</v>
      </c>
      <c r="H742" s="58">
        <v>158.378029338724</v>
      </c>
      <c r="I742" s="58">
        <v>159.2825</v>
      </c>
      <c r="J742" s="108">
        <v>1915.5766876849</v>
      </c>
      <c r="K742" s="109">
        <v>0.908399677819425</v>
      </c>
      <c r="L742" s="109">
        <v>6.11901562417334</v>
      </c>
      <c r="M742" s="109">
        <v>6.07419334002772</v>
      </c>
      <c r="N742" s="110">
        <v>0.5173235204864</v>
      </c>
      <c r="O742" s="10">
        <v>0</v>
      </c>
      <c r="P742" s="10">
        <v>8.8</v>
      </c>
      <c r="Q742" s="113">
        <v>-1.4715</v>
      </c>
      <c r="R742" s="110">
        <v>-0.714712328691678</v>
      </c>
      <c r="S742" s="58">
        <v>104.201942352091</v>
      </c>
      <c r="T742" s="58">
        <v>1535.26703823139</v>
      </c>
      <c r="U742" s="58">
        <v>114.709356350965</v>
      </c>
      <c r="V742" s="58">
        <v>-1150.68956451088</v>
      </c>
      <c r="W742" s="58">
        <v>15.6218526796354</v>
      </c>
      <c r="X742" s="10"/>
      <c r="Y742" s="109">
        <f t="shared" si="178"/>
        <v>0.00480540859351652</v>
      </c>
      <c r="Z742" s="10"/>
      <c r="AA742" s="10"/>
      <c r="AB742" s="10"/>
      <c r="AC742" s="58">
        <f t="shared" si="171"/>
        <v>27.7031186269561</v>
      </c>
      <c r="AD742" s="10">
        <f t="shared" si="179"/>
        <v>6.5</v>
      </c>
      <c r="AE742" s="58">
        <f t="shared" si="172"/>
        <v>-131.579381373044</v>
      </c>
      <c r="AF742" s="58">
        <f t="shared" si="166"/>
        <v>-0.904470661276406</v>
      </c>
      <c r="AG742" s="58">
        <f t="shared" si="167"/>
        <v>0</v>
      </c>
      <c r="AH742" s="58">
        <f t="shared" si="168"/>
        <v>1</v>
      </c>
      <c r="AI742" s="64">
        <f t="shared" si="169"/>
        <v>131.994859304816</v>
      </c>
      <c r="AJ742" s="65"/>
      <c r="AL742" s="58">
        <f t="shared" si="173"/>
        <v>27.7031186269561</v>
      </c>
      <c r="AM742" s="58">
        <f t="shared" si="174"/>
        <v>-131.579381373044</v>
      </c>
      <c r="AN742" s="58">
        <f t="shared" si="170"/>
        <v>0</v>
      </c>
      <c r="AO742" s="58">
        <f t="shared" si="180"/>
        <v>0</v>
      </c>
      <c r="AP742" s="58">
        <f t="shared" si="175"/>
        <v>500.238580028788</v>
      </c>
      <c r="AQ742" s="58">
        <f t="shared" si="176"/>
        <v>27.7031186269561</v>
      </c>
      <c r="AR742" s="58">
        <f t="shared" si="177"/>
        <v>-131.579381373044</v>
      </c>
    </row>
    <row r="743" spans="1:44">
      <c r="A743" s="35" t="s">
        <v>1021</v>
      </c>
      <c r="B743" s="93">
        <v>3.47</v>
      </c>
      <c r="C743" s="58">
        <v>15.0744425578348</v>
      </c>
      <c r="D743" s="58">
        <v>-146.17808269469</v>
      </c>
      <c r="E743" s="58">
        <v>-146.17808269469</v>
      </c>
      <c r="F743" s="58">
        <v>15.0744425578348</v>
      </c>
      <c r="G743" s="58">
        <v>-146.17808269469</v>
      </c>
      <c r="H743" s="58">
        <v>159.64</v>
      </c>
      <c r="I743" s="58">
        <v>159.64</v>
      </c>
      <c r="J743" s="108">
        <v>1877.12549608971</v>
      </c>
      <c r="K743" s="109">
        <v>0.839448165143239</v>
      </c>
      <c r="L743" s="109">
        <v>6.07287917285049</v>
      </c>
      <c r="M743" s="109">
        <v>6.01925351273909</v>
      </c>
      <c r="N743" s="110">
        <v>0.5173235204864</v>
      </c>
      <c r="O743" s="10">
        <v>0</v>
      </c>
      <c r="P743" s="10">
        <v>8.8</v>
      </c>
      <c r="Q743" s="113">
        <v>-1.5795</v>
      </c>
      <c r="R743" s="110">
        <v>-0.777544181763474</v>
      </c>
      <c r="S743" s="58">
        <v>95.4038891719669</v>
      </c>
      <c r="T743" s="58">
        <v>1690.20913772043</v>
      </c>
      <c r="U743" s="58">
        <v>113.650720953911</v>
      </c>
      <c r="V743" s="58">
        <v>-1300.25139511514</v>
      </c>
      <c r="W743" s="58">
        <v>2.61635464880425</v>
      </c>
      <c r="X743" s="10"/>
      <c r="Y743" s="109">
        <f t="shared" si="178"/>
        <v>0.00131416717723276</v>
      </c>
      <c r="Z743" s="10"/>
      <c r="AA743" s="10"/>
      <c r="AB743" s="10"/>
      <c r="AC743" s="58">
        <f t="shared" si="171"/>
        <v>14.9236981322564</v>
      </c>
      <c r="AD743" s="10">
        <f t="shared" si="179"/>
        <v>6.5</v>
      </c>
      <c r="AE743" s="58">
        <f t="shared" si="172"/>
        <v>-144.716301867744</v>
      </c>
      <c r="AF743" s="58">
        <f t="shared" si="166"/>
        <v>0</v>
      </c>
      <c r="AG743" s="58">
        <f t="shared" si="167"/>
        <v>0</v>
      </c>
      <c r="AH743" s="58">
        <f t="shared" si="168"/>
        <v>1</v>
      </c>
      <c r="AI743" s="64">
        <f t="shared" si="169"/>
        <v>146.17808269469</v>
      </c>
      <c r="AJ743" s="65"/>
      <c r="AL743" s="58">
        <f t="shared" si="173"/>
        <v>14.9236981322564</v>
      </c>
      <c r="AM743" s="58">
        <f t="shared" si="174"/>
        <v>-144.716301867744</v>
      </c>
      <c r="AN743" s="58">
        <f t="shared" si="170"/>
        <v>0</v>
      </c>
      <c r="AO743" s="58">
        <f t="shared" si="180"/>
        <v>0</v>
      </c>
      <c r="AP743" s="58">
        <f t="shared" si="175"/>
        <v>500.238580028788</v>
      </c>
      <c r="AQ743" s="58">
        <f t="shared" si="176"/>
        <v>14.9236981322564</v>
      </c>
      <c r="AR743" s="58">
        <f t="shared" si="177"/>
        <v>-144.716301867744</v>
      </c>
    </row>
    <row r="744" spans="1:44">
      <c r="A744" s="35" t="s">
        <v>1022</v>
      </c>
      <c r="B744" s="93">
        <v>3.15</v>
      </c>
      <c r="C744" s="58">
        <v>4.34009453444082</v>
      </c>
      <c r="D744" s="58">
        <v>-168.060915566569</v>
      </c>
      <c r="E744" s="58">
        <v>-168.060915566569</v>
      </c>
      <c r="F744" s="58">
        <v>4.34009453444082</v>
      </c>
      <c r="G744" s="58">
        <v>-148.82086516823</v>
      </c>
      <c r="H744" s="58">
        <v>151.629350105644</v>
      </c>
      <c r="I744" s="58">
        <v>170.677</v>
      </c>
      <c r="J744" s="108">
        <v>1838.02472537304</v>
      </c>
      <c r="K744" s="109">
        <v>0.76501284169437</v>
      </c>
      <c r="L744" s="109">
        <v>6.0176673481444</v>
      </c>
      <c r="M744" s="109">
        <v>5.96320093905191</v>
      </c>
      <c r="N744" s="110">
        <v>0.5173235204864</v>
      </c>
      <c r="O744" s="10">
        <v>0</v>
      </c>
      <c r="P744" s="10">
        <v>8.8</v>
      </c>
      <c r="Q744" s="113">
        <v>-1.5975</v>
      </c>
      <c r="R744" s="110">
        <v>-0.785398163397448</v>
      </c>
      <c r="S744" s="58">
        <v>86.6058359918431</v>
      </c>
      <c r="T744" s="58">
        <v>1768.48312759311</v>
      </c>
      <c r="U744" s="58">
        <v>113.20834275151</v>
      </c>
      <c r="V744" s="58">
        <v>-1314.57507062786</v>
      </c>
      <c r="W744" s="58">
        <v>-4.35192031039646</v>
      </c>
      <c r="X744" s="10"/>
      <c r="Y744" s="109">
        <f t="shared" si="178"/>
        <v>0.0015861645946913</v>
      </c>
      <c r="Z744" s="10"/>
      <c r="AA744" s="10"/>
      <c r="AB744" s="10"/>
      <c r="AC744" s="58">
        <f t="shared" si="171"/>
        <v>4.29669358909638</v>
      </c>
      <c r="AD744" s="10">
        <f t="shared" si="179"/>
        <v>6.5</v>
      </c>
      <c r="AE744" s="58">
        <f t="shared" si="172"/>
        <v>-166.380306410904</v>
      </c>
      <c r="AF744" s="58">
        <f t="shared" si="166"/>
        <v>-19.0476498943558</v>
      </c>
      <c r="AG744" s="58">
        <f t="shared" si="167"/>
        <v>1</v>
      </c>
      <c r="AH744" s="58">
        <f t="shared" si="168"/>
        <v>1</v>
      </c>
      <c r="AI744" s="64">
        <f t="shared" si="169"/>
        <v>148.82086516823</v>
      </c>
      <c r="AJ744" s="65"/>
      <c r="AL744" s="58">
        <f t="shared" si="173"/>
        <v>4.29669358909641</v>
      </c>
      <c r="AM744" s="58">
        <f t="shared" si="174"/>
        <v>-166.380306410904</v>
      </c>
      <c r="AN744" s="58">
        <f t="shared" si="170"/>
        <v>0</v>
      </c>
      <c r="AO744" s="58">
        <f t="shared" si="180"/>
        <v>0</v>
      </c>
      <c r="AP744" s="58">
        <f t="shared" si="175"/>
        <v>500.238580028788</v>
      </c>
      <c r="AQ744" s="58">
        <f t="shared" si="176"/>
        <v>4.29669358909641</v>
      </c>
      <c r="AR744" s="58">
        <f t="shared" si="177"/>
        <v>-166.380306410904</v>
      </c>
    </row>
    <row r="745" spans="1:44">
      <c r="A745" s="35" t="s">
        <v>1023</v>
      </c>
      <c r="B745" s="93">
        <v>2.87</v>
      </c>
      <c r="C745" s="58">
        <v>0</v>
      </c>
      <c r="D745" s="58">
        <v>-172.492929292929</v>
      </c>
      <c r="E745" s="58">
        <v>-172.492929292929</v>
      </c>
      <c r="F745" s="58">
        <v>0</v>
      </c>
      <c r="G745" s="58">
        <v>-144.42498606682</v>
      </c>
      <c r="H745" s="58">
        <v>142.980736206151</v>
      </c>
      <c r="I745" s="58">
        <v>170.768</v>
      </c>
      <c r="J745" s="108">
        <v>1800.07930176624</v>
      </c>
      <c r="K745" s="109">
        <v>0.729813519422616</v>
      </c>
      <c r="L745" s="109">
        <v>5.9631678413239</v>
      </c>
      <c r="M745" s="109">
        <v>5.9086231765837</v>
      </c>
      <c r="N745" s="110">
        <v>0.5173235204864</v>
      </c>
      <c r="O745" s="10">
        <v>0</v>
      </c>
      <c r="P745" s="10">
        <v>8.8</v>
      </c>
      <c r="Q745" s="113">
        <v>-1.584</v>
      </c>
      <c r="R745" s="110">
        <v>-0.773617190946487</v>
      </c>
      <c r="S745" s="58">
        <v>82.4817485636601</v>
      </c>
      <c r="T745" s="58">
        <v>1750.9932631381</v>
      </c>
      <c r="U745" s="58">
        <v>113.017567321738</v>
      </c>
      <c r="V745" s="58">
        <v>-1277.89855585611</v>
      </c>
      <c r="W745" s="58">
        <v>1.06300851258182</v>
      </c>
      <c r="X745" s="10"/>
      <c r="Y745" s="109">
        <f t="shared" si="178"/>
        <v>3.30977280187383e-5</v>
      </c>
      <c r="Z745" s="10"/>
      <c r="AA745" s="10"/>
      <c r="AB745" s="10"/>
      <c r="AC745" s="58">
        <f t="shared" si="171"/>
        <v>0</v>
      </c>
      <c r="AD745" s="10">
        <f t="shared" si="179"/>
        <v>6.5</v>
      </c>
      <c r="AE745" s="58">
        <f t="shared" si="172"/>
        <v>-170.768</v>
      </c>
      <c r="AF745" s="58">
        <f t="shared" si="166"/>
        <v>-27.7872637938486</v>
      </c>
      <c r="AG745" s="58">
        <f t="shared" si="167"/>
        <v>1</v>
      </c>
      <c r="AH745" s="58">
        <f t="shared" si="168"/>
        <v>1</v>
      </c>
      <c r="AI745" s="64">
        <f t="shared" si="169"/>
        <v>144.42498606682</v>
      </c>
      <c r="AJ745" s="65"/>
      <c r="AL745" s="58">
        <f t="shared" si="173"/>
        <v>0</v>
      </c>
      <c r="AM745" s="58">
        <f t="shared" si="174"/>
        <v>-170.768</v>
      </c>
      <c r="AN745" s="58">
        <f t="shared" si="170"/>
        <v>0</v>
      </c>
      <c r="AO745" s="58">
        <f t="shared" si="180"/>
        <v>0</v>
      </c>
      <c r="AP745" s="58">
        <f t="shared" si="175"/>
        <v>500.238580028788</v>
      </c>
      <c r="AQ745" s="58">
        <f t="shared" si="176"/>
        <v>0</v>
      </c>
      <c r="AR745" s="58">
        <f t="shared" si="177"/>
        <v>-170.768</v>
      </c>
    </row>
    <row r="746" spans="1:44">
      <c r="A746" s="35" t="s">
        <v>1024</v>
      </c>
      <c r="B746" s="93">
        <v>2.68</v>
      </c>
      <c r="C746" s="58">
        <v>0</v>
      </c>
      <c r="D746" s="58">
        <v>-161.712121212121</v>
      </c>
      <c r="E746" s="58">
        <v>-161.712121212121</v>
      </c>
      <c r="F746" s="58">
        <v>0</v>
      </c>
      <c r="G746" s="58">
        <v>-145.498732039124</v>
      </c>
      <c r="H746" s="58">
        <v>144.043744718733</v>
      </c>
      <c r="I746" s="58">
        <v>160.095</v>
      </c>
      <c r="J746" s="108">
        <v>1761.88560205321</v>
      </c>
      <c r="K746" s="109">
        <v>0.732569989929767</v>
      </c>
      <c r="L746" s="109">
        <v>5.91140496602556</v>
      </c>
      <c r="M746" s="109">
        <v>5.85350432351046</v>
      </c>
      <c r="N746" s="110">
        <v>0.5173235204864</v>
      </c>
      <c r="O746" s="10">
        <v>0</v>
      </c>
      <c r="P746" s="10">
        <v>8.8</v>
      </c>
      <c r="Q746" s="113">
        <v>-1.602</v>
      </c>
      <c r="R746" s="110">
        <v>-0.781471172580461</v>
      </c>
      <c r="S746" s="58">
        <v>82.4817485636601</v>
      </c>
      <c r="T746" s="58">
        <v>1764.01124579491</v>
      </c>
      <c r="U746" s="58">
        <v>112.592311584546</v>
      </c>
      <c r="V746" s="58">
        <v>-1292.26170056797</v>
      </c>
      <c r="W746" s="58">
        <v>-2.30482767037703</v>
      </c>
      <c r="X746" s="10"/>
      <c r="Y746" s="109">
        <f t="shared" si="178"/>
        <v>-0.00278178944186003</v>
      </c>
      <c r="Z746" s="10"/>
      <c r="AA746" s="10"/>
      <c r="AB746" s="10"/>
      <c r="AC746" s="58">
        <f t="shared" si="171"/>
        <v>0</v>
      </c>
      <c r="AD746" s="10">
        <f t="shared" si="179"/>
        <v>6.5</v>
      </c>
      <c r="AE746" s="58">
        <f t="shared" si="172"/>
        <v>-160.095</v>
      </c>
      <c r="AF746" s="58">
        <f t="shared" si="166"/>
        <v>-16.0512552812668</v>
      </c>
      <c r="AG746" s="58">
        <f t="shared" si="167"/>
        <v>1</v>
      </c>
      <c r="AH746" s="58">
        <f t="shared" si="168"/>
        <v>1</v>
      </c>
      <c r="AI746" s="64">
        <f t="shared" si="169"/>
        <v>145.498732039124</v>
      </c>
      <c r="AJ746" s="65"/>
      <c r="AL746" s="58">
        <f t="shared" si="173"/>
        <v>0</v>
      </c>
      <c r="AM746" s="58">
        <f t="shared" si="174"/>
        <v>-160.095</v>
      </c>
      <c r="AN746" s="58">
        <f t="shared" si="170"/>
        <v>0</v>
      </c>
      <c r="AO746" s="58">
        <f t="shared" si="180"/>
        <v>0</v>
      </c>
      <c r="AP746" s="58">
        <f t="shared" si="175"/>
        <v>500.238580028788</v>
      </c>
      <c r="AQ746" s="58">
        <f t="shared" si="176"/>
        <v>0</v>
      </c>
      <c r="AR746" s="58">
        <f t="shared" si="177"/>
        <v>-160.095</v>
      </c>
    </row>
    <row r="747" spans="1:44">
      <c r="A747" s="35" t="s">
        <v>1025</v>
      </c>
      <c r="B747" s="93">
        <v>2.65</v>
      </c>
      <c r="C747" s="58">
        <v>0</v>
      </c>
      <c r="D747" s="58">
        <v>-154.726262626263</v>
      </c>
      <c r="E747" s="58">
        <v>-154.726262626263</v>
      </c>
      <c r="F747" s="58">
        <v>0</v>
      </c>
      <c r="G747" s="58">
        <v>-143.170623281168</v>
      </c>
      <c r="H747" s="58">
        <v>141.738917048356</v>
      </c>
      <c r="I747" s="58">
        <v>153.179</v>
      </c>
      <c r="J747" s="108">
        <v>1724.31575207817</v>
      </c>
      <c r="K747" s="109">
        <v>0.734702775269567</v>
      </c>
      <c r="L747" s="109">
        <v>5.85065664268402</v>
      </c>
      <c r="M747" s="109">
        <v>5.79910215933624</v>
      </c>
      <c r="N747" s="110">
        <v>0.5173235204864</v>
      </c>
      <c r="O747" s="10">
        <v>0</v>
      </c>
      <c r="P747" s="10">
        <v>8.8</v>
      </c>
      <c r="Q747" s="113">
        <v>-1.602</v>
      </c>
      <c r="R747" s="110">
        <v>-0.777544181763474</v>
      </c>
      <c r="S747" s="58">
        <v>82.4817485636601</v>
      </c>
      <c r="T747" s="58">
        <v>1735.78550133024</v>
      </c>
      <c r="U747" s="58">
        <v>112.265464811123</v>
      </c>
      <c r="V747" s="58">
        <v>-1275.28642510001</v>
      </c>
      <c r="W747" s="58">
        <v>1.09010418237612</v>
      </c>
      <c r="X747" s="10"/>
      <c r="Y747" s="109">
        <f t="shared" si="178"/>
        <v>0.0028476808264335</v>
      </c>
      <c r="Z747" s="10"/>
      <c r="AA747" s="10"/>
      <c r="AB747" s="10"/>
      <c r="AC747" s="58">
        <f t="shared" si="171"/>
        <v>0</v>
      </c>
      <c r="AD747" s="10">
        <f t="shared" si="179"/>
        <v>6.5</v>
      </c>
      <c r="AE747" s="58">
        <f t="shared" si="172"/>
        <v>-153.179</v>
      </c>
      <c r="AF747" s="58">
        <f t="shared" si="166"/>
        <v>-11.4400829516439</v>
      </c>
      <c r="AG747" s="58">
        <f t="shared" si="167"/>
        <v>0</v>
      </c>
      <c r="AH747" s="58">
        <f t="shared" si="168"/>
        <v>1</v>
      </c>
      <c r="AI747" s="64">
        <f t="shared" si="169"/>
        <v>143.170623281168</v>
      </c>
      <c r="AJ747" s="65"/>
      <c r="AL747" s="58">
        <f t="shared" si="173"/>
        <v>0</v>
      </c>
      <c r="AM747" s="58">
        <f t="shared" si="174"/>
        <v>-153.179</v>
      </c>
      <c r="AN747" s="58">
        <f t="shared" si="170"/>
        <v>0</v>
      </c>
      <c r="AO747" s="58">
        <f t="shared" si="180"/>
        <v>0</v>
      </c>
      <c r="AP747" s="58">
        <f t="shared" si="175"/>
        <v>500.238580028788</v>
      </c>
      <c r="AQ747" s="58">
        <f t="shared" si="176"/>
        <v>0</v>
      </c>
      <c r="AR747" s="58">
        <f t="shared" si="177"/>
        <v>-153.179</v>
      </c>
    </row>
    <row r="748" spans="1:44">
      <c r="A748" s="35" t="s">
        <v>1026</v>
      </c>
      <c r="B748" s="93">
        <v>2.66</v>
      </c>
      <c r="C748" s="58">
        <v>0</v>
      </c>
      <c r="D748" s="58">
        <v>-156.236363636364</v>
      </c>
      <c r="E748" s="58">
        <v>-156.236363636364</v>
      </c>
      <c r="F748" s="58">
        <v>0</v>
      </c>
      <c r="G748" s="58">
        <v>-144.271738616901</v>
      </c>
      <c r="H748" s="58">
        <v>142.829021230732</v>
      </c>
      <c r="I748" s="58">
        <v>154.674</v>
      </c>
      <c r="J748" s="108">
        <v>1686.48970831989</v>
      </c>
      <c r="K748" s="109">
        <v>0.737418854218019</v>
      </c>
      <c r="L748" s="109">
        <v>5.80179327349856</v>
      </c>
      <c r="M748" s="109">
        <v>5.74414140391542</v>
      </c>
      <c r="N748" s="110">
        <v>0.5173235204864</v>
      </c>
      <c r="O748" s="10">
        <v>0</v>
      </c>
      <c r="P748" s="10">
        <v>8.8</v>
      </c>
      <c r="Q748" s="113">
        <v>-1.62</v>
      </c>
      <c r="R748" s="110">
        <v>-0.785398163397448</v>
      </c>
      <c r="S748" s="58">
        <v>82.4817485636601</v>
      </c>
      <c r="T748" s="58">
        <v>1749.1353072559</v>
      </c>
      <c r="U748" s="58">
        <v>111.851965937495</v>
      </c>
      <c r="V748" s="58">
        <v>-1289.84535414893</v>
      </c>
      <c r="W748" s="58">
        <v>-2.2448249112341</v>
      </c>
      <c r="X748" s="10"/>
      <c r="Y748" s="109">
        <f t="shared" si="178"/>
        <v>-0.00269111416232093</v>
      </c>
      <c r="Z748" s="10"/>
      <c r="AA748" s="10"/>
      <c r="AB748" s="10"/>
      <c r="AC748" s="58">
        <f t="shared" si="171"/>
        <v>0</v>
      </c>
      <c r="AD748" s="10">
        <f t="shared" si="179"/>
        <v>6.5</v>
      </c>
      <c r="AE748" s="58">
        <f t="shared" si="172"/>
        <v>-154.674</v>
      </c>
      <c r="AF748" s="58">
        <f t="shared" ref="AF748:AF811" si="181">H748-I748</f>
        <v>-11.8449787692678</v>
      </c>
      <c r="AG748" s="58">
        <f t="shared" ref="AG748:AG811" si="182">IF(H748/I748&lt;$AH$2,1,0)</f>
        <v>1</v>
      </c>
      <c r="AH748" s="58">
        <f t="shared" ref="AH748:AH811" si="183">IF(AC748/I748&lt;$AH$2,1,0)</f>
        <v>1</v>
      </c>
      <c r="AI748" s="64">
        <f t="shared" ref="AI748:AI811" si="184">-G748</f>
        <v>144.271738616901</v>
      </c>
      <c r="AJ748" s="65"/>
      <c r="AL748" s="58">
        <f t="shared" si="173"/>
        <v>0</v>
      </c>
      <c r="AM748" s="58">
        <f t="shared" si="174"/>
        <v>-154.674</v>
      </c>
      <c r="AN748" s="58">
        <f t="shared" ref="AN748:AN811" si="185">IF(AM748&gt;0,0,(AO747*$AO$1-AO748)*6)*$AP$1</f>
        <v>0</v>
      </c>
      <c r="AO748" s="58">
        <f t="shared" si="180"/>
        <v>0</v>
      </c>
      <c r="AP748" s="58">
        <f t="shared" si="175"/>
        <v>500.238580028788</v>
      </c>
      <c r="AQ748" s="58">
        <f t="shared" si="176"/>
        <v>0</v>
      </c>
      <c r="AR748" s="58">
        <f t="shared" si="177"/>
        <v>-154.674</v>
      </c>
    </row>
    <row r="749" spans="1:44">
      <c r="A749" s="35" t="s">
        <v>1027</v>
      </c>
      <c r="B749" s="93">
        <v>2.58</v>
      </c>
      <c r="C749" s="58">
        <v>0</v>
      </c>
      <c r="D749" s="58">
        <v>-149.854545454546</v>
      </c>
      <c r="E749" s="58">
        <v>-149.854545454546</v>
      </c>
      <c r="F749" s="58">
        <v>0</v>
      </c>
      <c r="G749" s="58">
        <v>-142.004238706564</v>
      </c>
      <c r="H749" s="58">
        <v>140.584196319498</v>
      </c>
      <c r="I749" s="58">
        <v>148.356</v>
      </c>
      <c r="J749" s="108">
        <v>1649.27107878173</v>
      </c>
      <c r="K749" s="109">
        <v>0.739461255031585</v>
      </c>
      <c r="L749" s="109">
        <v>5.74374684822947</v>
      </c>
      <c r="M749" s="109">
        <v>5.68987580572608</v>
      </c>
      <c r="N749" s="110">
        <v>0.5173235204864</v>
      </c>
      <c r="O749" s="10">
        <v>0</v>
      </c>
      <c r="P749" s="10">
        <v>8.8</v>
      </c>
      <c r="Q749" s="113">
        <v>-1.62</v>
      </c>
      <c r="R749" s="110">
        <v>-0.781471172580461</v>
      </c>
      <c r="S749" s="58">
        <v>82.4817485636601</v>
      </c>
      <c r="T749" s="58">
        <v>1721.64437805248</v>
      </c>
      <c r="U749" s="58">
        <v>111.543029472365</v>
      </c>
      <c r="V749" s="58">
        <v>-1273.08931251276</v>
      </c>
      <c r="W749" s="58">
        <v>-4.12153471353252</v>
      </c>
      <c r="X749" s="10"/>
      <c r="Y749" s="109">
        <f t="shared" si="178"/>
        <v>0.000394555685952369</v>
      </c>
      <c r="Z749" s="10"/>
      <c r="AA749" s="10"/>
      <c r="AB749" s="10"/>
      <c r="AC749" s="58">
        <f t="shared" si="171"/>
        <v>0</v>
      </c>
      <c r="AD749" s="10">
        <f t="shared" si="179"/>
        <v>6.5</v>
      </c>
      <c r="AE749" s="58">
        <f t="shared" si="172"/>
        <v>-148.356</v>
      </c>
      <c r="AF749" s="58">
        <f t="shared" si="181"/>
        <v>-7.77180368050185</v>
      </c>
      <c r="AG749" s="58">
        <f t="shared" si="182"/>
        <v>0</v>
      </c>
      <c r="AH749" s="58">
        <f t="shared" si="183"/>
        <v>1</v>
      </c>
      <c r="AI749" s="64">
        <f t="shared" si="184"/>
        <v>142.004238706564</v>
      </c>
      <c r="AJ749" s="65"/>
      <c r="AL749" s="58">
        <f t="shared" si="173"/>
        <v>0</v>
      </c>
      <c r="AM749" s="58">
        <f t="shared" si="174"/>
        <v>-148.356</v>
      </c>
      <c r="AN749" s="58">
        <f t="shared" si="185"/>
        <v>0</v>
      </c>
      <c r="AO749" s="58">
        <f t="shared" si="180"/>
        <v>0</v>
      </c>
      <c r="AP749" s="58">
        <f t="shared" si="175"/>
        <v>500.238580028788</v>
      </c>
      <c r="AQ749" s="58">
        <f t="shared" si="176"/>
        <v>0</v>
      </c>
      <c r="AR749" s="58">
        <f t="shared" si="177"/>
        <v>-148.356</v>
      </c>
    </row>
    <row r="750" spans="1:44">
      <c r="A750" s="35" t="s">
        <v>1028</v>
      </c>
      <c r="B750" s="93">
        <v>2.49</v>
      </c>
      <c r="C750" s="58">
        <v>0</v>
      </c>
      <c r="D750" s="58">
        <v>-153.078282828283</v>
      </c>
      <c r="E750" s="58">
        <v>-153.078282828283</v>
      </c>
      <c r="F750" s="58">
        <v>0</v>
      </c>
      <c r="G750" s="58">
        <v>-137.841072329258</v>
      </c>
      <c r="H750" s="58">
        <v>136.462661605966</v>
      </c>
      <c r="I750" s="58">
        <v>151.5475</v>
      </c>
      <c r="J750" s="108">
        <v>1613.14520178123</v>
      </c>
      <c r="K750" s="109">
        <v>0.740503169827393</v>
      </c>
      <c r="L750" s="109">
        <v>5.69109436451549</v>
      </c>
      <c r="M750" s="109">
        <v>5.63702212898596</v>
      </c>
      <c r="N750" s="110">
        <v>0.5173235204864</v>
      </c>
      <c r="O750" s="10">
        <v>0</v>
      </c>
      <c r="P750" s="10">
        <v>8.8</v>
      </c>
      <c r="Q750" s="113">
        <v>-1.6065</v>
      </c>
      <c r="R750" s="110">
        <v>-0.769690200129499</v>
      </c>
      <c r="S750" s="58">
        <v>82.4817485636601</v>
      </c>
      <c r="T750" s="58">
        <v>1671.17058900456</v>
      </c>
      <c r="U750" s="58">
        <v>111.386084387574</v>
      </c>
      <c r="V750" s="58">
        <v>-1237.50711848019</v>
      </c>
      <c r="W750" s="58">
        <v>3.04741680509569</v>
      </c>
      <c r="X750" s="10"/>
      <c r="Y750" s="109">
        <f t="shared" si="178"/>
        <v>-0.00121855878940202</v>
      </c>
      <c r="Z750" s="10"/>
      <c r="AA750" s="10"/>
      <c r="AB750" s="10"/>
      <c r="AC750" s="58">
        <f t="shared" si="171"/>
        <v>0</v>
      </c>
      <c r="AD750" s="10">
        <f t="shared" si="179"/>
        <v>6.5</v>
      </c>
      <c r="AE750" s="58">
        <f t="shared" si="172"/>
        <v>-151.5475</v>
      </c>
      <c r="AF750" s="58">
        <f t="shared" si="181"/>
        <v>-15.0848383940344</v>
      </c>
      <c r="AG750" s="58">
        <f t="shared" si="182"/>
        <v>1</v>
      </c>
      <c r="AH750" s="58">
        <f t="shared" si="183"/>
        <v>1</v>
      </c>
      <c r="AI750" s="64">
        <f t="shared" si="184"/>
        <v>137.841072329258</v>
      </c>
      <c r="AJ750" s="65"/>
      <c r="AL750" s="58">
        <f t="shared" si="173"/>
        <v>0</v>
      </c>
      <c r="AM750" s="58">
        <f t="shared" si="174"/>
        <v>-151.5475</v>
      </c>
      <c r="AN750" s="58">
        <f t="shared" si="185"/>
        <v>0</v>
      </c>
      <c r="AO750" s="58">
        <f t="shared" si="180"/>
        <v>0</v>
      </c>
      <c r="AP750" s="58">
        <f t="shared" si="175"/>
        <v>500.238580028788</v>
      </c>
      <c r="AQ750" s="58">
        <f t="shared" si="176"/>
        <v>0</v>
      </c>
      <c r="AR750" s="58">
        <f t="shared" si="177"/>
        <v>-151.5475</v>
      </c>
    </row>
    <row r="751" spans="1:44">
      <c r="A751" s="35" t="s">
        <v>1029</v>
      </c>
      <c r="B751" s="93">
        <v>2.48</v>
      </c>
      <c r="C751" s="58">
        <v>0</v>
      </c>
      <c r="D751" s="58">
        <v>-153.432828282828</v>
      </c>
      <c r="E751" s="58">
        <v>-153.432828282828</v>
      </c>
      <c r="F751" s="58">
        <v>0</v>
      </c>
      <c r="G751" s="58">
        <v>-140.919271122284</v>
      </c>
      <c r="H751" s="58">
        <v>139.510078411061</v>
      </c>
      <c r="I751" s="58">
        <v>151.8985</v>
      </c>
      <c r="J751" s="108">
        <v>1576.25427740631</v>
      </c>
      <c r="K751" s="109">
        <v>0.744097090080317</v>
      </c>
      <c r="L751" s="109">
        <v>5.64202302867815</v>
      </c>
      <c r="M751" s="109">
        <v>5.58286109962114</v>
      </c>
      <c r="N751" s="110">
        <v>0.5173235204864</v>
      </c>
      <c r="O751" s="10">
        <v>0</v>
      </c>
      <c r="P751" s="10">
        <v>8.8</v>
      </c>
      <c r="Q751" s="113">
        <v>-1.638</v>
      </c>
      <c r="R751" s="110">
        <v>-0.785398163397448</v>
      </c>
      <c r="S751" s="58">
        <v>82.4817485636601</v>
      </c>
      <c r="T751" s="58">
        <v>1708.49034575839</v>
      </c>
      <c r="U751" s="58">
        <v>110.848099882714</v>
      </c>
      <c r="V751" s="58">
        <v>-1271.28269470913</v>
      </c>
      <c r="W751" s="58">
        <v>-2.14547493918122</v>
      </c>
      <c r="X751" s="10"/>
      <c r="Y751" s="109">
        <f t="shared" si="178"/>
        <v>-0.0050008996921882</v>
      </c>
      <c r="Z751" s="10"/>
      <c r="AA751" s="10"/>
      <c r="AB751" s="10"/>
      <c r="AC751" s="58">
        <f t="shared" si="171"/>
        <v>0</v>
      </c>
      <c r="AD751" s="10">
        <f t="shared" si="179"/>
        <v>6.5</v>
      </c>
      <c r="AE751" s="58">
        <f t="shared" si="172"/>
        <v>-151.8985</v>
      </c>
      <c r="AF751" s="58">
        <f t="shared" si="181"/>
        <v>-12.3884215889386</v>
      </c>
      <c r="AG751" s="58">
        <f t="shared" si="182"/>
        <v>1</v>
      </c>
      <c r="AH751" s="58">
        <f t="shared" si="183"/>
        <v>1</v>
      </c>
      <c r="AI751" s="64">
        <f t="shared" si="184"/>
        <v>140.919271122284</v>
      </c>
      <c r="AJ751" s="65"/>
      <c r="AL751" s="58">
        <f t="shared" si="173"/>
        <v>0</v>
      </c>
      <c r="AM751" s="58">
        <f t="shared" si="174"/>
        <v>-151.8985</v>
      </c>
      <c r="AN751" s="58">
        <f t="shared" si="185"/>
        <v>0</v>
      </c>
      <c r="AO751" s="58">
        <f t="shared" si="180"/>
        <v>0</v>
      </c>
      <c r="AP751" s="58">
        <f t="shared" si="175"/>
        <v>500.238580028788</v>
      </c>
      <c r="AQ751" s="58">
        <f t="shared" si="176"/>
        <v>0</v>
      </c>
      <c r="AR751" s="58">
        <f t="shared" si="177"/>
        <v>-151.8985</v>
      </c>
    </row>
    <row r="752" spans="1:44">
      <c r="A752" s="35" t="s">
        <v>1030</v>
      </c>
      <c r="B752" s="93">
        <v>2.6</v>
      </c>
      <c r="C752" s="58">
        <v>0</v>
      </c>
      <c r="D752" s="58">
        <v>-154.194444444444</v>
      </c>
      <c r="E752" s="58">
        <v>-154.194444444444</v>
      </c>
      <c r="F752" s="58">
        <v>0</v>
      </c>
      <c r="G752" s="58">
        <v>-138.752124719071</v>
      </c>
      <c r="H752" s="58">
        <v>137.36460347188</v>
      </c>
      <c r="I752" s="58">
        <v>152.6525</v>
      </c>
      <c r="J752" s="108">
        <v>1539.94347547225</v>
      </c>
      <c r="K752" s="109">
        <v>0.74601569660831</v>
      </c>
      <c r="L752" s="109">
        <v>5.58715740353274</v>
      </c>
      <c r="M752" s="109">
        <v>5.52936244685544</v>
      </c>
      <c r="N752" s="110">
        <v>0.5173235204864</v>
      </c>
      <c r="O752" s="10">
        <v>0</v>
      </c>
      <c r="P752" s="10">
        <v>8.8</v>
      </c>
      <c r="Q752" s="113">
        <v>-1.638</v>
      </c>
      <c r="R752" s="110">
        <v>-0.781471172580461</v>
      </c>
      <c r="S752" s="58">
        <v>82.4817485636601</v>
      </c>
      <c r="T752" s="58">
        <v>1682.21609186644</v>
      </c>
      <c r="U752" s="58">
        <v>110.563020240265</v>
      </c>
      <c r="V752" s="58">
        <v>-1254.95960961945</v>
      </c>
      <c r="W752" s="58">
        <v>-0.195336609038655</v>
      </c>
      <c r="X752" s="10"/>
      <c r="Y752" s="109">
        <f t="shared" si="178"/>
        <v>-0.00429630391159819</v>
      </c>
      <c r="Z752" s="10"/>
      <c r="AA752" s="10"/>
      <c r="AB752" s="10"/>
      <c r="AC752" s="58">
        <f t="shared" si="171"/>
        <v>0</v>
      </c>
      <c r="AD752" s="10">
        <f t="shared" si="179"/>
        <v>6.5</v>
      </c>
      <c r="AE752" s="58">
        <f t="shared" si="172"/>
        <v>-152.6525</v>
      </c>
      <c r="AF752" s="58">
        <f t="shared" si="181"/>
        <v>-15.2878965281198</v>
      </c>
      <c r="AG752" s="58">
        <f t="shared" si="182"/>
        <v>1</v>
      </c>
      <c r="AH752" s="58">
        <f t="shared" si="183"/>
        <v>1</v>
      </c>
      <c r="AI752" s="64">
        <f t="shared" si="184"/>
        <v>138.752124719071</v>
      </c>
      <c r="AJ752" s="65"/>
      <c r="AL752" s="58">
        <f t="shared" si="173"/>
        <v>0</v>
      </c>
      <c r="AM752" s="58">
        <f t="shared" si="174"/>
        <v>-152.6525</v>
      </c>
      <c r="AN752" s="58">
        <f t="shared" si="185"/>
        <v>0</v>
      </c>
      <c r="AO752" s="58">
        <f t="shared" si="180"/>
        <v>0</v>
      </c>
      <c r="AP752" s="58">
        <f t="shared" si="175"/>
        <v>500.238580028788</v>
      </c>
      <c r="AQ752" s="58">
        <f t="shared" si="176"/>
        <v>0</v>
      </c>
      <c r="AR752" s="58">
        <f t="shared" si="177"/>
        <v>-152.6525</v>
      </c>
    </row>
    <row r="753" spans="1:44">
      <c r="A753" s="35" t="s">
        <v>1031</v>
      </c>
      <c r="B753" s="93">
        <v>2.66</v>
      </c>
      <c r="C753" s="58">
        <v>0</v>
      </c>
      <c r="D753" s="58">
        <v>-151.666666666667</v>
      </c>
      <c r="E753" s="58">
        <v>-151.666666666667</v>
      </c>
      <c r="F753" s="58">
        <v>0</v>
      </c>
      <c r="G753" s="58">
        <v>-138.554815012971</v>
      </c>
      <c r="H753" s="58">
        <v>137.169266862842</v>
      </c>
      <c r="I753" s="58">
        <v>150.15</v>
      </c>
      <c r="J753" s="108">
        <v>1503.70702435927</v>
      </c>
      <c r="K753" s="109">
        <v>0.748894741473275</v>
      </c>
      <c r="L753" s="109">
        <v>5.52900277139656</v>
      </c>
      <c r="M753" s="109">
        <v>5.47578223988356</v>
      </c>
      <c r="N753" s="110">
        <v>0.5173235204864</v>
      </c>
      <c r="O753" s="10">
        <v>0</v>
      </c>
      <c r="P753" s="10">
        <v>8.8</v>
      </c>
      <c r="Q753" s="113">
        <v>-1.6515</v>
      </c>
      <c r="R753" s="110">
        <v>-0.785398163397448</v>
      </c>
      <c r="S753" s="58">
        <v>82.4817485636601</v>
      </c>
      <c r="T753" s="58">
        <v>1679.82392984835</v>
      </c>
      <c r="U753" s="58">
        <v>110.137972662749</v>
      </c>
      <c r="V753" s="58">
        <v>-1258.0113076644</v>
      </c>
      <c r="W753" s="58">
        <v>-2.07678444049754</v>
      </c>
      <c r="X753" s="10"/>
      <c r="Y753" s="109">
        <f t="shared" si="178"/>
        <v>0.000359675458876829</v>
      </c>
      <c r="Z753" s="10"/>
      <c r="AA753" s="10"/>
      <c r="AB753" s="10"/>
      <c r="AC753" s="58">
        <f t="shared" si="171"/>
        <v>0</v>
      </c>
      <c r="AD753" s="10">
        <f t="shared" si="179"/>
        <v>6.5</v>
      </c>
      <c r="AE753" s="58">
        <f t="shared" si="172"/>
        <v>-150.15</v>
      </c>
      <c r="AF753" s="58">
        <f t="shared" si="181"/>
        <v>-12.9807331371585</v>
      </c>
      <c r="AG753" s="58">
        <f t="shared" si="182"/>
        <v>1</v>
      </c>
      <c r="AH753" s="58">
        <f t="shared" si="183"/>
        <v>1</v>
      </c>
      <c r="AI753" s="64">
        <f t="shared" si="184"/>
        <v>138.554815012971</v>
      </c>
      <c r="AJ753" s="65"/>
      <c r="AL753" s="58">
        <f t="shared" si="173"/>
        <v>0</v>
      </c>
      <c r="AM753" s="58">
        <f t="shared" si="174"/>
        <v>-150.15</v>
      </c>
      <c r="AN753" s="58">
        <f t="shared" si="185"/>
        <v>0</v>
      </c>
      <c r="AO753" s="58">
        <f t="shared" si="180"/>
        <v>0</v>
      </c>
      <c r="AP753" s="58">
        <f t="shared" si="175"/>
        <v>500.238580028788</v>
      </c>
      <c r="AQ753" s="58">
        <f t="shared" si="176"/>
        <v>0</v>
      </c>
      <c r="AR753" s="58">
        <f t="shared" si="177"/>
        <v>-150.15</v>
      </c>
    </row>
    <row r="754" spans="1:44">
      <c r="A754" s="35" t="s">
        <v>1032</v>
      </c>
      <c r="B754" s="93">
        <v>2.62</v>
      </c>
      <c r="C754" s="58">
        <v>0</v>
      </c>
      <c r="D754" s="58">
        <v>-152.59898989899</v>
      </c>
      <c r="E754" s="58">
        <v>-152.59898989899</v>
      </c>
      <c r="F754" s="58">
        <v>0</v>
      </c>
      <c r="G754" s="58">
        <v>-136.457052951863</v>
      </c>
      <c r="H754" s="58">
        <v>135.092482422344</v>
      </c>
      <c r="I754" s="58">
        <v>151.073</v>
      </c>
      <c r="J754" s="108">
        <v>1468.0318720714</v>
      </c>
      <c r="K754" s="109">
        <v>0.750725075154237</v>
      </c>
      <c r="L754" s="109">
        <v>5.47633568265743</v>
      </c>
      <c r="M754" s="109">
        <v>5.42284164218575</v>
      </c>
      <c r="N754" s="110">
        <v>0.5173235204864</v>
      </c>
      <c r="O754" s="10">
        <v>0</v>
      </c>
      <c r="P754" s="10">
        <v>8.8</v>
      </c>
      <c r="Q754" s="113">
        <v>-1.6515</v>
      </c>
      <c r="R754" s="110">
        <v>-0.781471172580461</v>
      </c>
      <c r="S754" s="58">
        <v>82.4817485636601</v>
      </c>
      <c r="T754" s="58">
        <v>1654.39088438509</v>
      </c>
      <c r="U754" s="58">
        <v>109.869446610284</v>
      </c>
      <c r="V754" s="58">
        <v>-1241.99272101448</v>
      </c>
      <c r="W754" s="58">
        <v>-0.147585945423389</v>
      </c>
      <c r="X754" s="10"/>
      <c r="Y754" s="109">
        <f t="shared" si="178"/>
        <v>-0.000553442773870039</v>
      </c>
      <c r="Z754" s="10"/>
      <c r="AA754" s="10"/>
      <c r="AB754" s="10"/>
      <c r="AC754" s="58">
        <f t="shared" si="171"/>
        <v>0</v>
      </c>
      <c r="AD754" s="10">
        <f t="shared" si="179"/>
        <v>6.5</v>
      </c>
      <c r="AE754" s="58">
        <f t="shared" si="172"/>
        <v>-151.073</v>
      </c>
      <c r="AF754" s="58">
        <f t="shared" si="181"/>
        <v>-15.9805175776561</v>
      </c>
      <c r="AG754" s="58">
        <f t="shared" si="182"/>
        <v>1</v>
      </c>
      <c r="AH754" s="58">
        <f t="shared" si="183"/>
        <v>1</v>
      </c>
      <c r="AI754" s="64">
        <f t="shared" si="184"/>
        <v>136.457052951863</v>
      </c>
      <c r="AJ754" s="65"/>
      <c r="AL754" s="58">
        <f t="shared" si="173"/>
        <v>0</v>
      </c>
      <c r="AM754" s="58">
        <f t="shared" si="174"/>
        <v>-151.073</v>
      </c>
      <c r="AN754" s="58">
        <f t="shared" si="185"/>
        <v>0</v>
      </c>
      <c r="AO754" s="58">
        <f t="shared" si="180"/>
        <v>0</v>
      </c>
      <c r="AP754" s="58">
        <f t="shared" si="175"/>
        <v>500.238580028788</v>
      </c>
      <c r="AQ754" s="58">
        <f t="shared" si="176"/>
        <v>0</v>
      </c>
      <c r="AR754" s="58">
        <f t="shared" si="177"/>
        <v>-151.073</v>
      </c>
    </row>
    <row r="755" spans="1:44">
      <c r="A755" s="35" t="s">
        <v>1033</v>
      </c>
      <c r="B755" s="93">
        <v>2.57</v>
      </c>
      <c r="C755" s="58">
        <v>0</v>
      </c>
      <c r="D755" s="58">
        <v>-160.228282828283</v>
      </c>
      <c r="E755" s="58">
        <v>-160.228282828283</v>
      </c>
      <c r="F755" s="58">
        <v>0</v>
      </c>
      <c r="G755" s="58">
        <v>-136.307976239314</v>
      </c>
      <c r="H755" s="58">
        <v>134.944896476921</v>
      </c>
      <c r="I755" s="58">
        <v>158.626</v>
      </c>
      <c r="J755" s="108">
        <v>1432.41770023579</v>
      </c>
      <c r="K755" s="109">
        <v>0.753522207615691</v>
      </c>
      <c r="L755" s="109">
        <v>5.42135515860539</v>
      </c>
      <c r="M755" s="109">
        <v>5.36979923904843</v>
      </c>
      <c r="N755" s="110">
        <v>0.5173235204864</v>
      </c>
      <c r="O755" s="10">
        <v>0</v>
      </c>
      <c r="P755" s="10">
        <v>8.8</v>
      </c>
      <c r="Q755" s="113">
        <v>-1.665</v>
      </c>
      <c r="R755" s="110">
        <v>-0.785398163397448</v>
      </c>
      <c r="S755" s="58">
        <v>82.4817485636601</v>
      </c>
      <c r="T755" s="58">
        <v>1652.58349408185</v>
      </c>
      <c r="U755" s="58">
        <v>109.461602763707</v>
      </c>
      <c r="V755" s="58">
        <v>-1245.25836272981</v>
      </c>
      <c r="W755" s="58">
        <v>-2.01257115298901</v>
      </c>
      <c r="X755" s="10"/>
      <c r="Y755" s="109">
        <f t="shared" si="178"/>
        <v>0.00148648358035608</v>
      </c>
      <c r="Z755" s="10"/>
      <c r="AA755" s="10"/>
      <c r="AB755" s="10"/>
      <c r="AC755" s="58">
        <f t="shared" si="171"/>
        <v>0</v>
      </c>
      <c r="AD755" s="10">
        <f t="shared" si="179"/>
        <v>6.5</v>
      </c>
      <c r="AE755" s="58">
        <f t="shared" si="172"/>
        <v>-158.626</v>
      </c>
      <c r="AF755" s="58">
        <f t="shared" si="181"/>
        <v>-23.6811035230795</v>
      </c>
      <c r="AG755" s="58">
        <f t="shared" si="182"/>
        <v>1</v>
      </c>
      <c r="AH755" s="58">
        <f t="shared" si="183"/>
        <v>1</v>
      </c>
      <c r="AI755" s="64">
        <f t="shared" si="184"/>
        <v>136.307976239314</v>
      </c>
      <c r="AJ755" s="65"/>
      <c r="AL755" s="58">
        <f t="shared" si="173"/>
        <v>0</v>
      </c>
      <c r="AM755" s="58">
        <f t="shared" si="174"/>
        <v>-158.626</v>
      </c>
      <c r="AN755" s="58">
        <f t="shared" si="185"/>
        <v>0</v>
      </c>
      <c r="AO755" s="58">
        <f t="shared" si="180"/>
        <v>0</v>
      </c>
      <c r="AP755" s="58">
        <f t="shared" si="175"/>
        <v>500.238580028788</v>
      </c>
      <c r="AQ755" s="58">
        <f t="shared" si="176"/>
        <v>0</v>
      </c>
      <c r="AR755" s="58">
        <f t="shared" si="177"/>
        <v>-158.626</v>
      </c>
    </row>
    <row r="756" spans="1:44">
      <c r="A756" s="35" t="s">
        <v>1034</v>
      </c>
      <c r="B756" s="93">
        <v>2.54</v>
      </c>
      <c r="C756" s="58">
        <v>0</v>
      </c>
      <c r="D756" s="58">
        <v>-170.75303030303</v>
      </c>
      <c r="E756" s="58">
        <v>-170.75303030303</v>
      </c>
      <c r="F756" s="58">
        <v>0</v>
      </c>
      <c r="G756" s="58">
        <v>-134.275076084779</v>
      </c>
      <c r="H756" s="58">
        <v>132.932325323932</v>
      </c>
      <c r="I756" s="58">
        <v>169.0455</v>
      </c>
      <c r="J756" s="108">
        <v>1397.34721059099</v>
      </c>
      <c r="K756" s="109">
        <v>0.7552679235156</v>
      </c>
      <c r="L756" s="109">
        <v>5.37074236041589</v>
      </c>
      <c r="M756" s="109">
        <v>5.31737488926423</v>
      </c>
      <c r="N756" s="110">
        <v>0.5173235204864</v>
      </c>
      <c r="O756" s="10">
        <v>0</v>
      </c>
      <c r="P756" s="10">
        <v>8.8</v>
      </c>
      <c r="Q756" s="113">
        <v>-1.665</v>
      </c>
      <c r="R756" s="110">
        <v>-0.781471172580461</v>
      </c>
      <c r="S756" s="58">
        <v>82.4817485636601</v>
      </c>
      <c r="T756" s="58">
        <v>1627.936827517</v>
      </c>
      <c r="U756" s="58">
        <v>109.208594719244</v>
      </c>
      <c r="V756" s="58">
        <v>-1229.52846733334</v>
      </c>
      <c r="W756" s="58">
        <v>-0.10399685710629</v>
      </c>
      <c r="X756" s="10"/>
      <c r="Y756" s="109">
        <f t="shared" si="178"/>
        <v>-0.000943121367458666</v>
      </c>
      <c r="Z756" s="10"/>
      <c r="AA756" s="10"/>
      <c r="AB756" s="10"/>
      <c r="AC756" s="58">
        <f t="shared" si="171"/>
        <v>0</v>
      </c>
      <c r="AD756" s="10">
        <f t="shared" si="179"/>
        <v>6.5</v>
      </c>
      <c r="AE756" s="58">
        <f t="shared" si="172"/>
        <v>-169.0455</v>
      </c>
      <c r="AF756" s="58">
        <f t="shared" si="181"/>
        <v>-36.1131746760684</v>
      </c>
      <c r="AG756" s="58">
        <f t="shared" si="182"/>
        <v>1</v>
      </c>
      <c r="AH756" s="58">
        <f t="shared" si="183"/>
        <v>1</v>
      </c>
      <c r="AI756" s="64">
        <f t="shared" si="184"/>
        <v>134.275076084779</v>
      </c>
      <c r="AJ756" s="65"/>
      <c r="AL756" s="58">
        <f t="shared" si="173"/>
        <v>0</v>
      </c>
      <c r="AM756" s="58">
        <f t="shared" si="174"/>
        <v>-169.0455</v>
      </c>
      <c r="AN756" s="58">
        <f t="shared" si="185"/>
        <v>0</v>
      </c>
      <c r="AO756" s="58">
        <f t="shared" si="180"/>
        <v>0</v>
      </c>
      <c r="AP756" s="58">
        <f t="shared" si="175"/>
        <v>500.238580028788</v>
      </c>
      <c r="AQ756" s="58">
        <f t="shared" si="176"/>
        <v>0</v>
      </c>
      <c r="AR756" s="58">
        <f t="shared" si="177"/>
        <v>-169.0455</v>
      </c>
    </row>
    <row r="757" spans="1:44">
      <c r="A757" s="35" t="s">
        <v>1035</v>
      </c>
      <c r="B757" s="93">
        <v>2.58</v>
      </c>
      <c r="C757" s="58">
        <v>0</v>
      </c>
      <c r="D757" s="58">
        <v>-182.492424242424</v>
      </c>
      <c r="E757" s="58">
        <v>-182.492424242424</v>
      </c>
      <c r="F757" s="58">
        <v>0</v>
      </c>
      <c r="G757" s="58">
        <v>-134.170028754369</v>
      </c>
      <c r="H757" s="58">
        <v>132.828328466825</v>
      </c>
      <c r="I757" s="58">
        <v>180.6675</v>
      </c>
      <c r="J757" s="108">
        <v>1362.32545420141</v>
      </c>
      <c r="K757" s="109">
        <v>0.757988386071946</v>
      </c>
      <c r="L757" s="109">
        <v>5.31870598545468</v>
      </c>
      <c r="M757" s="109">
        <v>5.26482956120692</v>
      </c>
      <c r="N757" s="110">
        <v>0.5173235204864</v>
      </c>
      <c r="O757" s="10">
        <v>0</v>
      </c>
      <c r="P757" s="10">
        <v>8.8</v>
      </c>
      <c r="Q757" s="113">
        <v>-1.6785</v>
      </c>
      <c r="R757" s="110">
        <v>-0.785398163397448</v>
      </c>
      <c r="S757" s="58">
        <v>82.4817485636601</v>
      </c>
      <c r="T757" s="58">
        <v>1626.66324478821</v>
      </c>
      <c r="U757" s="58">
        <v>108.816638987172</v>
      </c>
      <c r="V757" s="58">
        <v>-1232.99184759957</v>
      </c>
      <c r="W757" s="58">
        <v>-1.9524311610854</v>
      </c>
      <c r="X757" s="10"/>
      <c r="Y757" s="109">
        <f t="shared" si="178"/>
        <v>-0.00133109619044358</v>
      </c>
      <c r="Z757" s="10"/>
      <c r="AA757" s="10"/>
      <c r="AB757" s="10"/>
      <c r="AC757" s="58">
        <f t="shared" si="171"/>
        <v>0</v>
      </c>
      <c r="AD757" s="10">
        <f t="shared" si="179"/>
        <v>6.5</v>
      </c>
      <c r="AE757" s="58">
        <f t="shared" si="172"/>
        <v>-180.6675</v>
      </c>
      <c r="AF757" s="58">
        <f t="shared" si="181"/>
        <v>-47.8391715331747</v>
      </c>
      <c r="AG757" s="58">
        <f t="shared" si="182"/>
        <v>1</v>
      </c>
      <c r="AH757" s="58">
        <f t="shared" si="183"/>
        <v>1</v>
      </c>
      <c r="AI757" s="64">
        <f t="shared" si="184"/>
        <v>134.170028754369</v>
      </c>
      <c r="AJ757" s="65"/>
      <c r="AL757" s="58">
        <f t="shared" si="173"/>
        <v>0</v>
      </c>
      <c r="AM757" s="58">
        <f t="shared" si="174"/>
        <v>-180.6675</v>
      </c>
      <c r="AN757" s="58">
        <f t="shared" si="185"/>
        <v>0</v>
      </c>
      <c r="AO757" s="58">
        <f t="shared" si="180"/>
        <v>0</v>
      </c>
      <c r="AP757" s="58">
        <f t="shared" si="175"/>
        <v>500.238580028788</v>
      </c>
      <c r="AQ757" s="58">
        <f t="shared" si="176"/>
        <v>0</v>
      </c>
      <c r="AR757" s="58">
        <f t="shared" si="177"/>
        <v>-180.6675</v>
      </c>
    </row>
    <row r="758" spans="1:44">
      <c r="A758" s="35" t="s">
        <v>1036</v>
      </c>
      <c r="B758" s="93">
        <v>2.7</v>
      </c>
      <c r="C758" s="58">
        <v>0</v>
      </c>
      <c r="D758" s="58">
        <v>-189.708080808081</v>
      </c>
      <c r="E758" s="58">
        <v>-189.708080808081</v>
      </c>
      <c r="F758" s="58">
        <v>0</v>
      </c>
      <c r="G758" s="58">
        <v>-132.197876066404</v>
      </c>
      <c r="H758" s="58">
        <v>130.87589730574</v>
      </c>
      <c r="I758" s="58">
        <v>187.811</v>
      </c>
      <c r="J758" s="108">
        <v>1327.83086195873</v>
      </c>
      <c r="K758" s="109">
        <v>0.759652921339104</v>
      </c>
      <c r="L758" s="109">
        <v>5.27001596199184</v>
      </c>
      <c r="M758" s="109">
        <v>5.21288181034189</v>
      </c>
      <c r="N758" s="110">
        <v>0.5173235204864</v>
      </c>
      <c r="O758" s="10">
        <v>0</v>
      </c>
      <c r="P758" s="10">
        <v>8.8</v>
      </c>
      <c r="Q758" s="113">
        <v>-1.6785</v>
      </c>
      <c r="R758" s="110">
        <v>-0.781471172580461</v>
      </c>
      <c r="S758" s="58">
        <v>82.4817485636601</v>
      </c>
      <c r="T758" s="58">
        <v>1602.75307408611</v>
      </c>
      <c r="U758" s="58">
        <v>108.578202290413</v>
      </c>
      <c r="V758" s="58">
        <v>-1217.53605491474</v>
      </c>
      <c r="W758" s="58">
        <v>-0.0641364212225503</v>
      </c>
      <c r="X758" s="10"/>
      <c r="Y758" s="109">
        <f t="shared" si="178"/>
        <v>-0.00518640078492449</v>
      </c>
      <c r="Z758" s="10"/>
      <c r="AA758" s="10"/>
      <c r="AB758" s="10"/>
      <c r="AC758" s="58">
        <f t="shared" si="171"/>
        <v>0</v>
      </c>
      <c r="AD758" s="10">
        <f t="shared" si="179"/>
        <v>6.5</v>
      </c>
      <c r="AE758" s="58">
        <f t="shared" si="172"/>
        <v>-187.811</v>
      </c>
      <c r="AF758" s="58">
        <f t="shared" si="181"/>
        <v>-56.9351026942602</v>
      </c>
      <c r="AG758" s="58">
        <f t="shared" si="182"/>
        <v>1</v>
      </c>
      <c r="AH758" s="58">
        <f t="shared" si="183"/>
        <v>1</v>
      </c>
      <c r="AI758" s="64">
        <f t="shared" si="184"/>
        <v>132.197876066404</v>
      </c>
      <c r="AJ758" s="65"/>
      <c r="AL758" s="58">
        <f t="shared" si="173"/>
        <v>0</v>
      </c>
      <c r="AM758" s="58">
        <f t="shared" si="174"/>
        <v>-187.811</v>
      </c>
      <c r="AN758" s="58">
        <f t="shared" si="185"/>
        <v>0</v>
      </c>
      <c r="AO758" s="58">
        <f t="shared" si="180"/>
        <v>0</v>
      </c>
      <c r="AP758" s="58">
        <f t="shared" si="175"/>
        <v>500.238580028788</v>
      </c>
      <c r="AQ758" s="58">
        <f t="shared" si="176"/>
        <v>0</v>
      </c>
      <c r="AR758" s="58">
        <f t="shared" si="177"/>
        <v>-187.811</v>
      </c>
    </row>
    <row r="759" spans="1:44">
      <c r="A759" s="35" t="s">
        <v>1037</v>
      </c>
      <c r="B759" s="93">
        <v>2.86</v>
      </c>
      <c r="C759" s="58">
        <v>0</v>
      </c>
      <c r="D759" s="58">
        <v>-209.733333333333</v>
      </c>
      <c r="E759" s="58">
        <v>-209.733333333333</v>
      </c>
      <c r="F759" s="58">
        <v>0</v>
      </c>
      <c r="G759" s="58">
        <v>-132.133091802543</v>
      </c>
      <c r="H759" s="58">
        <v>130.811760884517</v>
      </c>
      <c r="I759" s="58">
        <v>207.636</v>
      </c>
      <c r="J759" s="108">
        <v>1293.3737632304</v>
      </c>
      <c r="K759" s="109">
        <v>0.762301564791276</v>
      </c>
      <c r="L759" s="109">
        <v>5.22071500976614</v>
      </c>
      <c r="M759" s="109">
        <v>5.16079483450751</v>
      </c>
      <c r="N759" s="110">
        <v>0.5173235204864</v>
      </c>
      <c r="O759" s="10">
        <v>0</v>
      </c>
      <c r="P759" s="10">
        <v>8.8</v>
      </c>
      <c r="Q759" s="113">
        <v>-1.692</v>
      </c>
      <c r="R759" s="110">
        <v>-0.785398163397448</v>
      </c>
      <c r="S759" s="58">
        <v>82.4817485636601</v>
      </c>
      <c r="T759" s="58">
        <v>1601.96763651975</v>
      </c>
      <c r="U759" s="58">
        <v>108.20094352849</v>
      </c>
      <c r="V759" s="58">
        <v>-1221.18243606399</v>
      </c>
      <c r="W759" s="58">
        <v>-1.29233866774947</v>
      </c>
      <c r="X759" s="10"/>
      <c r="Y759" s="109">
        <f t="shared" si="178"/>
        <v>-0.00783319942425287</v>
      </c>
      <c r="Z759" s="10"/>
      <c r="AA759" s="10"/>
      <c r="AB759" s="10"/>
      <c r="AC759" s="58">
        <f t="shared" si="171"/>
        <v>0</v>
      </c>
      <c r="AD759" s="10">
        <f t="shared" si="179"/>
        <v>6.5</v>
      </c>
      <c r="AE759" s="58">
        <f t="shared" si="172"/>
        <v>-207.636</v>
      </c>
      <c r="AF759" s="58">
        <f t="shared" si="181"/>
        <v>-76.8242391154827</v>
      </c>
      <c r="AG759" s="58">
        <f t="shared" si="182"/>
        <v>1</v>
      </c>
      <c r="AH759" s="58">
        <f t="shared" si="183"/>
        <v>1</v>
      </c>
      <c r="AI759" s="64">
        <f t="shared" si="184"/>
        <v>132.133091802543</v>
      </c>
      <c r="AJ759" s="65"/>
      <c r="AL759" s="58">
        <f t="shared" si="173"/>
        <v>0</v>
      </c>
      <c r="AM759" s="58">
        <f t="shared" si="174"/>
        <v>-207.636</v>
      </c>
      <c r="AN759" s="58">
        <f t="shared" si="185"/>
        <v>0</v>
      </c>
      <c r="AO759" s="58">
        <f t="shared" si="180"/>
        <v>0</v>
      </c>
      <c r="AP759" s="58">
        <f t="shared" si="175"/>
        <v>500.238580028788</v>
      </c>
      <c r="AQ759" s="58">
        <f t="shared" si="176"/>
        <v>0</v>
      </c>
      <c r="AR759" s="58">
        <f t="shared" si="177"/>
        <v>-207.636</v>
      </c>
    </row>
    <row r="760" spans="1:44">
      <c r="A760" s="35" t="s">
        <v>1038</v>
      </c>
      <c r="B760" s="93">
        <v>2.99</v>
      </c>
      <c r="C760" s="58">
        <v>0</v>
      </c>
      <c r="D760" s="58">
        <v>-217.05404040404</v>
      </c>
      <c r="E760" s="58">
        <v>-217.05404040404</v>
      </c>
      <c r="F760" s="58">
        <v>0</v>
      </c>
      <c r="G760" s="58">
        <v>-130.827699208856</v>
      </c>
      <c r="H760" s="58">
        <v>129.519422216768</v>
      </c>
      <c r="I760" s="58">
        <v>214.8835</v>
      </c>
      <c r="J760" s="108">
        <v>1259.27196294433</v>
      </c>
      <c r="K760" s="109">
        <v>0.765095856083281</v>
      </c>
      <c r="L760" s="109">
        <v>5.15782132969809</v>
      </c>
      <c r="M760" s="109">
        <v>5.10904821869435</v>
      </c>
      <c r="N760" s="110">
        <v>0.5173235204864</v>
      </c>
      <c r="O760" s="10">
        <v>0</v>
      </c>
      <c r="P760" s="10">
        <v>8.8</v>
      </c>
      <c r="Q760" s="113">
        <v>-1.701</v>
      </c>
      <c r="R760" s="110">
        <v>-0.785398163397448</v>
      </c>
      <c r="S760" s="58">
        <v>82.4817485636601</v>
      </c>
      <c r="T760" s="58">
        <v>1586.14119471391</v>
      </c>
      <c r="U760" s="58">
        <v>107.805770881972</v>
      </c>
      <c r="V760" s="58">
        <v>-1213.5500552386</v>
      </c>
      <c r="W760" s="58">
        <v>-1.86029440156157</v>
      </c>
      <c r="X760" s="10"/>
      <c r="Y760" s="109">
        <f t="shared" si="178"/>
        <v>0.00297350480941283</v>
      </c>
      <c r="Z760" s="10"/>
      <c r="AA760" s="10"/>
      <c r="AB760" s="10"/>
      <c r="AC760" s="58">
        <f t="shared" si="171"/>
        <v>0</v>
      </c>
      <c r="AD760" s="10">
        <f t="shared" si="179"/>
        <v>6.5</v>
      </c>
      <c r="AE760" s="58">
        <f t="shared" si="172"/>
        <v>-214.8835</v>
      </c>
      <c r="AF760" s="58">
        <f t="shared" si="181"/>
        <v>-85.3640777832321</v>
      </c>
      <c r="AG760" s="58">
        <f t="shared" si="182"/>
        <v>1</v>
      </c>
      <c r="AH760" s="58">
        <f t="shared" si="183"/>
        <v>1</v>
      </c>
      <c r="AI760" s="64">
        <f t="shared" si="184"/>
        <v>130.827699208856</v>
      </c>
      <c r="AJ760" s="65"/>
      <c r="AL760" s="58">
        <f t="shared" si="173"/>
        <v>0</v>
      </c>
      <c r="AM760" s="58">
        <f t="shared" si="174"/>
        <v>-214.8835</v>
      </c>
      <c r="AN760" s="58">
        <f t="shared" si="185"/>
        <v>0</v>
      </c>
      <c r="AO760" s="58">
        <f t="shared" si="180"/>
        <v>0</v>
      </c>
      <c r="AP760" s="58">
        <f t="shared" si="175"/>
        <v>500.238580028788</v>
      </c>
      <c r="AQ760" s="58">
        <f t="shared" si="176"/>
        <v>0</v>
      </c>
      <c r="AR760" s="58">
        <f t="shared" si="177"/>
        <v>-214.8835</v>
      </c>
    </row>
    <row r="761" spans="1:44">
      <c r="A761" s="35" t="s">
        <v>1039</v>
      </c>
      <c r="B761" s="93">
        <v>3.01</v>
      </c>
      <c r="C761" s="58">
        <v>0.276261861420866</v>
      </c>
      <c r="D761" s="58">
        <v>-216.784344199185</v>
      </c>
      <c r="E761" s="58">
        <v>-216.784344199185</v>
      </c>
      <c r="F761" s="58">
        <v>0.276261861420866</v>
      </c>
      <c r="G761" s="58">
        <v>-128.948613954754</v>
      </c>
      <c r="H761" s="58">
        <v>127.932627058013</v>
      </c>
      <c r="I761" s="58">
        <v>214.89</v>
      </c>
      <c r="J761" s="108">
        <v>1225.67207567818</v>
      </c>
      <c r="K761" s="109">
        <v>0.769187629513181</v>
      </c>
      <c r="L761" s="109">
        <v>5.1120739156079</v>
      </c>
      <c r="M761" s="109">
        <v>5.05786764415467</v>
      </c>
      <c r="N761" s="110">
        <v>0.5173235204864</v>
      </c>
      <c r="O761" s="10">
        <v>0</v>
      </c>
      <c r="P761" s="10">
        <v>8.8</v>
      </c>
      <c r="Q761" s="113">
        <v>-1.701</v>
      </c>
      <c r="R761" s="110">
        <v>-0.781471172580461</v>
      </c>
      <c r="S761" s="58">
        <v>82.756687725539</v>
      </c>
      <c r="T761" s="58">
        <v>1561.50372094092</v>
      </c>
      <c r="U761" s="58">
        <v>107.589727850818</v>
      </c>
      <c r="V761" s="58">
        <v>-1198.52161103662</v>
      </c>
      <c r="W761" s="58">
        <v>-1.21868675486306</v>
      </c>
      <c r="X761" s="10"/>
      <c r="Y761" s="109">
        <f t="shared" si="178"/>
        <v>-0.00302569691354293</v>
      </c>
      <c r="Z761" s="10"/>
      <c r="AA761" s="10"/>
      <c r="AB761" s="10"/>
      <c r="AC761" s="58">
        <f t="shared" si="171"/>
        <v>0.273499242806665</v>
      </c>
      <c r="AD761" s="10">
        <f t="shared" si="179"/>
        <v>6.5</v>
      </c>
      <c r="AE761" s="58">
        <f t="shared" si="172"/>
        <v>-214.616500757193</v>
      </c>
      <c r="AF761" s="58">
        <f t="shared" si="181"/>
        <v>-86.9573729419871</v>
      </c>
      <c r="AG761" s="58">
        <f t="shared" si="182"/>
        <v>1</v>
      </c>
      <c r="AH761" s="58">
        <f t="shared" si="183"/>
        <v>1</v>
      </c>
      <c r="AI761" s="64">
        <f t="shared" si="184"/>
        <v>128.948613954754</v>
      </c>
      <c r="AJ761" s="65"/>
      <c r="AL761" s="58">
        <f t="shared" si="173"/>
        <v>0.273499242806657</v>
      </c>
      <c r="AM761" s="58">
        <f t="shared" si="174"/>
        <v>-214.616500757193</v>
      </c>
      <c r="AN761" s="58">
        <f t="shared" si="185"/>
        <v>0</v>
      </c>
      <c r="AO761" s="58">
        <f t="shared" si="180"/>
        <v>0</v>
      </c>
      <c r="AP761" s="58">
        <f t="shared" si="175"/>
        <v>500.238580028788</v>
      </c>
      <c r="AQ761" s="58">
        <f t="shared" si="176"/>
        <v>0.273499242806657</v>
      </c>
      <c r="AR761" s="58">
        <f t="shared" si="177"/>
        <v>-214.616500757193</v>
      </c>
    </row>
    <row r="762" spans="1:44">
      <c r="A762" s="35" t="s">
        <v>1040</v>
      </c>
      <c r="B762" s="93">
        <v>2.95</v>
      </c>
      <c r="C762" s="58">
        <v>0</v>
      </c>
      <c r="D762" s="58">
        <v>-230.756565656566</v>
      </c>
      <c r="E762" s="58">
        <v>-230.756565656566</v>
      </c>
      <c r="F762" s="58">
        <v>0</v>
      </c>
      <c r="G762" s="58">
        <v>-127.71761723267</v>
      </c>
      <c r="H762" s="58">
        <v>126.440441060343</v>
      </c>
      <c r="I762" s="58">
        <v>228.449</v>
      </c>
      <c r="J762" s="108">
        <v>1192.40736143429</v>
      </c>
      <c r="K762" s="109">
        <v>0.769315134093235</v>
      </c>
      <c r="L762" s="109">
        <v>5.05212095233065</v>
      </c>
      <c r="M762" s="109">
        <v>5.00700221632705</v>
      </c>
      <c r="N762" s="110">
        <v>0.5173235204864</v>
      </c>
      <c r="O762" s="10">
        <v>0</v>
      </c>
      <c r="P762" s="10">
        <v>8.8</v>
      </c>
      <c r="Q762" s="113">
        <v>-1.71</v>
      </c>
      <c r="R762" s="110">
        <v>-0.781471172580461</v>
      </c>
      <c r="S762" s="58">
        <v>82.4817485636601</v>
      </c>
      <c r="T762" s="58">
        <v>1548.43488961799</v>
      </c>
      <c r="U762" s="58">
        <v>107.214514453662</v>
      </c>
      <c r="V762" s="58">
        <v>-1191.23439474111</v>
      </c>
      <c r="W762" s="58">
        <v>0.0164191236921839</v>
      </c>
      <c r="X762" s="10"/>
      <c r="Y762" s="109">
        <f t="shared" si="178"/>
        <v>0.00574669182401522</v>
      </c>
      <c r="Z762" s="10"/>
      <c r="AA762" s="10"/>
      <c r="AB762" s="10"/>
      <c r="AC762" s="58">
        <f t="shared" si="171"/>
        <v>0</v>
      </c>
      <c r="AD762" s="10">
        <f t="shared" si="179"/>
        <v>6.5</v>
      </c>
      <c r="AE762" s="58">
        <f t="shared" si="172"/>
        <v>-228.449</v>
      </c>
      <c r="AF762" s="58">
        <f t="shared" si="181"/>
        <v>-102.008558939657</v>
      </c>
      <c r="AG762" s="58">
        <f t="shared" si="182"/>
        <v>1</v>
      </c>
      <c r="AH762" s="58">
        <f t="shared" si="183"/>
        <v>1</v>
      </c>
      <c r="AI762" s="64">
        <f t="shared" si="184"/>
        <v>127.71761723267</v>
      </c>
      <c r="AJ762" s="65"/>
      <c r="AL762" s="58">
        <f t="shared" si="173"/>
        <v>0</v>
      </c>
      <c r="AM762" s="58">
        <f t="shared" si="174"/>
        <v>-228.449</v>
      </c>
      <c r="AN762" s="58">
        <f t="shared" si="185"/>
        <v>0</v>
      </c>
      <c r="AO762" s="58">
        <f t="shared" si="180"/>
        <v>0</v>
      </c>
      <c r="AP762" s="58">
        <f t="shared" si="175"/>
        <v>500.238580028788</v>
      </c>
      <c r="AQ762" s="58">
        <f t="shared" si="176"/>
        <v>0</v>
      </c>
      <c r="AR762" s="58">
        <f t="shared" si="177"/>
        <v>-228.449</v>
      </c>
    </row>
    <row r="763" spans="1:44">
      <c r="A763" s="35" t="s">
        <v>1041</v>
      </c>
      <c r="B763" s="93">
        <v>2.85</v>
      </c>
      <c r="C763" s="58">
        <v>0</v>
      </c>
      <c r="D763" s="58">
        <v>-218.846464646465</v>
      </c>
      <c r="E763" s="58">
        <v>-218.846464646465</v>
      </c>
      <c r="F763" s="58">
        <v>0</v>
      </c>
      <c r="G763" s="58">
        <v>-127.734202206096</v>
      </c>
      <c r="H763" s="58">
        <v>126.456860184035</v>
      </c>
      <c r="I763" s="58">
        <v>216.658</v>
      </c>
      <c r="J763" s="108">
        <v>1159.15746970247</v>
      </c>
      <c r="K763" s="109">
        <v>0.771813115690733</v>
      </c>
      <c r="L763" s="109">
        <v>5.00849303010485</v>
      </c>
      <c r="M763" s="109">
        <v>4.95596088602269</v>
      </c>
      <c r="N763" s="110">
        <v>0.5173235204864</v>
      </c>
      <c r="O763" s="10">
        <v>0</v>
      </c>
      <c r="P763" s="10">
        <v>8.8</v>
      </c>
      <c r="Q763" s="113">
        <v>-1.7235</v>
      </c>
      <c r="R763" s="110">
        <v>-0.785398163397448</v>
      </c>
      <c r="S763" s="58">
        <v>82.4817485636601</v>
      </c>
      <c r="T763" s="58">
        <v>1548.63596408253</v>
      </c>
      <c r="U763" s="58">
        <v>106.867513504021</v>
      </c>
      <c r="V763" s="58">
        <v>-1195.25754850926</v>
      </c>
      <c r="W763" s="58">
        <v>-1.16224793683693</v>
      </c>
      <c r="X763" s="10"/>
      <c r="Y763" s="109">
        <f t="shared" si="178"/>
        <v>-0.00149081377780824</v>
      </c>
      <c r="Z763" s="10"/>
      <c r="AA763" s="10"/>
      <c r="AB763" s="10"/>
      <c r="AC763" s="58">
        <f t="shared" si="171"/>
        <v>0</v>
      </c>
      <c r="AD763" s="10">
        <f t="shared" si="179"/>
        <v>6.5</v>
      </c>
      <c r="AE763" s="58">
        <f t="shared" si="172"/>
        <v>-216.658</v>
      </c>
      <c r="AF763" s="58">
        <f t="shared" si="181"/>
        <v>-90.2011398159646</v>
      </c>
      <c r="AG763" s="58">
        <f t="shared" si="182"/>
        <v>1</v>
      </c>
      <c r="AH763" s="58">
        <f t="shared" si="183"/>
        <v>1</v>
      </c>
      <c r="AI763" s="64">
        <f t="shared" si="184"/>
        <v>127.734202206096</v>
      </c>
      <c r="AJ763" s="65"/>
      <c r="AL763" s="58">
        <f t="shared" si="173"/>
        <v>0</v>
      </c>
      <c r="AM763" s="58">
        <f t="shared" si="174"/>
        <v>-216.658</v>
      </c>
      <c r="AN763" s="58">
        <f t="shared" si="185"/>
        <v>0</v>
      </c>
      <c r="AO763" s="58">
        <f t="shared" si="180"/>
        <v>0</v>
      </c>
      <c r="AP763" s="58">
        <f t="shared" si="175"/>
        <v>500.238580028788</v>
      </c>
      <c r="AQ763" s="58">
        <f t="shared" si="176"/>
        <v>0</v>
      </c>
      <c r="AR763" s="58">
        <f t="shared" si="177"/>
        <v>-216.658</v>
      </c>
    </row>
    <row r="764" spans="1:44">
      <c r="A764" s="35" t="s">
        <v>1042</v>
      </c>
      <c r="B764" s="93">
        <v>2.74</v>
      </c>
      <c r="C764" s="58">
        <v>0</v>
      </c>
      <c r="D764" s="58">
        <v>-193.292929292929</v>
      </c>
      <c r="E764" s="58">
        <v>-193.292929292929</v>
      </c>
      <c r="F764" s="58">
        <v>0</v>
      </c>
      <c r="G764" s="58">
        <v>-126.56021439111</v>
      </c>
      <c r="H764" s="58">
        <v>125.294612247198</v>
      </c>
      <c r="I764" s="58">
        <v>191.36</v>
      </c>
      <c r="J764" s="108">
        <v>1126.22740442239</v>
      </c>
      <c r="K764" s="109">
        <v>0.7743978806083</v>
      </c>
      <c r="L764" s="109">
        <v>4.95172252855032</v>
      </c>
      <c r="M764" s="109">
        <v>4.90521049970276</v>
      </c>
      <c r="N764" s="110">
        <v>0.5173235204864</v>
      </c>
      <c r="O764" s="10">
        <v>0</v>
      </c>
      <c r="P764" s="10">
        <v>8.8</v>
      </c>
      <c r="Q764" s="113">
        <v>-1.7325</v>
      </c>
      <c r="R764" s="110">
        <v>-0.785398163397448</v>
      </c>
      <c r="S764" s="58">
        <v>82.4817485636601</v>
      </c>
      <c r="T764" s="58">
        <v>1534.40265992214</v>
      </c>
      <c r="U764" s="58">
        <v>106.510813922773</v>
      </c>
      <c r="V764" s="58">
        <v>-1188.23816784345</v>
      </c>
      <c r="W764" s="58">
        <v>-5.29861225861892</v>
      </c>
      <c r="X764" s="10"/>
      <c r="Y764" s="109">
        <f t="shared" si="178"/>
        <v>0.00423835747236279</v>
      </c>
      <c r="Z764" s="10"/>
      <c r="AA764" s="10"/>
      <c r="AB764" s="10"/>
      <c r="AC764" s="58">
        <f t="shared" ref="AC764:AC827" si="186">H764+MIN(0,G764)*0.99</f>
        <v>0</v>
      </c>
      <c r="AD764" s="10">
        <f t="shared" si="179"/>
        <v>6.5</v>
      </c>
      <c r="AE764" s="58">
        <f t="shared" si="172"/>
        <v>-191.36</v>
      </c>
      <c r="AF764" s="58">
        <f t="shared" si="181"/>
        <v>-66.0653877528016</v>
      </c>
      <c r="AG764" s="58">
        <f t="shared" si="182"/>
        <v>1</v>
      </c>
      <c r="AH764" s="58">
        <f t="shared" si="183"/>
        <v>1</v>
      </c>
      <c r="AI764" s="64">
        <f t="shared" si="184"/>
        <v>126.56021439111</v>
      </c>
      <c r="AJ764" s="65"/>
      <c r="AL764" s="58">
        <f t="shared" si="173"/>
        <v>0</v>
      </c>
      <c r="AM764" s="58">
        <f t="shared" si="174"/>
        <v>-191.36</v>
      </c>
      <c r="AN764" s="58">
        <f t="shared" si="185"/>
        <v>0</v>
      </c>
      <c r="AO764" s="58">
        <f t="shared" si="180"/>
        <v>0</v>
      </c>
      <c r="AP764" s="58">
        <f t="shared" si="175"/>
        <v>500.238580028788</v>
      </c>
      <c r="AQ764" s="58">
        <f t="shared" si="176"/>
        <v>0</v>
      </c>
      <c r="AR764" s="58">
        <f t="shared" si="177"/>
        <v>-191.36</v>
      </c>
    </row>
    <row r="765" spans="1:44">
      <c r="A765" s="35" t="s">
        <v>1043</v>
      </c>
      <c r="B765" s="93">
        <v>2.71</v>
      </c>
      <c r="C765" s="58">
        <v>0</v>
      </c>
      <c r="D765" s="58">
        <v>-175.073232323232</v>
      </c>
      <c r="E765" s="58">
        <v>-175.073232323232</v>
      </c>
      <c r="F765" s="58">
        <v>0</v>
      </c>
      <c r="G765" s="58">
        <v>-121.208080796545</v>
      </c>
      <c r="H765" s="58">
        <v>119.99599998858</v>
      </c>
      <c r="I765" s="58">
        <v>173.3225</v>
      </c>
      <c r="J765" s="108">
        <v>1094.68804413892</v>
      </c>
      <c r="K765" s="109">
        <v>0.773701041374392</v>
      </c>
      <c r="L765" s="109">
        <v>4.90564003633794</v>
      </c>
      <c r="M765" s="109">
        <v>4.85641264931817</v>
      </c>
      <c r="N765" s="110">
        <v>0.5173235204864</v>
      </c>
      <c r="O765" s="10">
        <v>0</v>
      </c>
      <c r="P765" s="10">
        <v>8.8</v>
      </c>
      <c r="Q765" s="113">
        <v>-1.7055</v>
      </c>
      <c r="R765" s="110">
        <v>-0.765763209312512</v>
      </c>
      <c r="S765" s="58">
        <v>82.4817485636601</v>
      </c>
      <c r="T765" s="58">
        <v>1469.51395802425</v>
      </c>
      <c r="U765" s="58">
        <v>106.606743629478</v>
      </c>
      <c r="V765" s="58">
        <v>-1136.96447963757</v>
      </c>
      <c r="W765" s="58">
        <v>2.45375630893195</v>
      </c>
      <c r="X765" s="10"/>
      <c r="Y765" s="109">
        <f t="shared" si="178"/>
        <v>-0.000429536635176753</v>
      </c>
      <c r="Z765" s="10"/>
      <c r="AA765" s="10"/>
      <c r="AB765" s="10"/>
      <c r="AC765" s="58">
        <f t="shared" si="186"/>
        <v>0</v>
      </c>
      <c r="AD765" s="10">
        <f t="shared" si="179"/>
        <v>6.5</v>
      </c>
      <c r="AE765" s="58">
        <f t="shared" si="172"/>
        <v>-173.3225</v>
      </c>
      <c r="AF765" s="58">
        <f t="shared" si="181"/>
        <v>-53.3265000114205</v>
      </c>
      <c r="AG765" s="58">
        <f t="shared" si="182"/>
        <v>1</v>
      </c>
      <c r="AH765" s="58">
        <f t="shared" si="183"/>
        <v>1</v>
      </c>
      <c r="AI765" s="64">
        <f t="shared" si="184"/>
        <v>121.208080796545</v>
      </c>
      <c r="AJ765" s="65"/>
      <c r="AL765" s="58">
        <f t="shared" si="173"/>
        <v>0</v>
      </c>
      <c r="AM765" s="58">
        <f t="shared" si="174"/>
        <v>-173.3225</v>
      </c>
      <c r="AN765" s="58">
        <f t="shared" si="185"/>
        <v>0</v>
      </c>
      <c r="AO765" s="58">
        <f t="shared" si="180"/>
        <v>0</v>
      </c>
      <c r="AP765" s="58">
        <f t="shared" si="175"/>
        <v>500.238580028788</v>
      </c>
      <c r="AQ765" s="58">
        <f t="shared" si="176"/>
        <v>0</v>
      </c>
      <c r="AR765" s="58">
        <f t="shared" si="177"/>
        <v>-173.3225</v>
      </c>
    </row>
    <row r="766" spans="1:44">
      <c r="A766" s="35" t="s">
        <v>1044</v>
      </c>
      <c r="B766" s="93">
        <v>2.73</v>
      </c>
      <c r="C766" s="58">
        <v>0</v>
      </c>
      <c r="D766" s="58">
        <v>-164.213636363636</v>
      </c>
      <c r="E766" s="58">
        <v>-164.213636363636</v>
      </c>
      <c r="F766" s="58">
        <v>0</v>
      </c>
      <c r="G766" s="58">
        <v>-123.686622522739</v>
      </c>
      <c r="H766" s="58">
        <v>122.449756297511</v>
      </c>
      <c r="I766" s="58">
        <v>162.5715</v>
      </c>
      <c r="J766" s="108">
        <v>1062.53050413796</v>
      </c>
      <c r="K766" s="109">
        <v>0.778252719352539</v>
      </c>
      <c r="L766" s="109">
        <v>4.85538422122496</v>
      </c>
      <c r="M766" s="109">
        <v>4.8064618960004</v>
      </c>
      <c r="N766" s="110">
        <v>0.5173235204864</v>
      </c>
      <c r="O766" s="10">
        <v>0</v>
      </c>
      <c r="P766" s="10">
        <v>8.8</v>
      </c>
      <c r="Q766" s="113">
        <v>-1.7415</v>
      </c>
      <c r="R766" s="110">
        <v>-0.781471172580461</v>
      </c>
      <c r="S766" s="58">
        <v>82.4817485636601</v>
      </c>
      <c r="T766" s="58">
        <v>1499.56353589275</v>
      </c>
      <c r="U766" s="58">
        <v>105.98324491854</v>
      </c>
      <c r="V766" s="58">
        <v>-1167.03939965044</v>
      </c>
      <c r="W766" s="58">
        <v>-1.06793051409019</v>
      </c>
      <c r="X766" s="10"/>
      <c r="Y766" s="109">
        <f t="shared" si="178"/>
        <v>0.00102842809321491</v>
      </c>
      <c r="Z766" s="10"/>
      <c r="AA766" s="10"/>
      <c r="AB766" s="10"/>
      <c r="AC766" s="58">
        <f t="shared" si="186"/>
        <v>0</v>
      </c>
      <c r="AD766" s="10">
        <f t="shared" si="179"/>
        <v>6.5</v>
      </c>
      <c r="AE766" s="58">
        <f t="shared" si="172"/>
        <v>-162.5715</v>
      </c>
      <c r="AF766" s="58">
        <f t="shared" si="181"/>
        <v>-40.1217437024886</v>
      </c>
      <c r="AG766" s="58">
        <f t="shared" si="182"/>
        <v>1</v>
      </c>
      <c r="AH766" s="58">
        <f t="shared" si="183"/>
        <v>1</v>
      </c>
      <c r="AI766" s="64">
        <f t="shared" si="184"/>
        <v>123.686622522739</v>
      </c>
      <c r="AJ766" s="65"/>
      <c r="AL766" s="58">
        <f t="shared" si="173"/>
        <v>0</v>
      </c>
      <c r="AM766" s="58">
        <f t="shared" si="174"/>
        <v>-162.5715</v>
      </c>
      <c r="AN766" s="58">
        <f t="shared" si="185"/>
        <v>0</v>
      </c>
      <c r="AO766" s="58">
        <f t="shared" si="180"/>
        <v>0</v>
      </c>
      <c r="AP766" s="58">
        <f t="shared" si="175"/>
        <v>500.238580028788</v>
      </c>
      <c r="AQ766" s="58">
        <f t="shared" si="176"/>
        <v>0</v>
      </c>
      <c r="AR766" s="58">
        <f t="shared" si="177"/>
        <v>-162.5715</v>
      </c>
    </row>
    <row r="767" spans="1:44">
      <c r="A767" s="35" t="s">
        <v>1045</v>
      </c>
      <c r="B767" s="93">
        <v>2.93</v>
      </c>
      <c r="C767" s="58">
        <v>0</v>
      </c>
      <c r="D767" s="58">
        <v>-144.956565656566</v>
      </c>
      <c r="E767" s="58">
        <v>-144.956565656566</v>
      </c>
      <c r="F767" s="58">
        <v>0</v>
      </c>
      <c r="G767" s="58">
        <v>-122.607904831739</v>
      </c>
      <c r="H767" s="58">
        <v>121.381825783421</v>
      </c>
      <c r="I767" s="58">
        <v>143.507</v>
      </c>
      <c r="J767" s="108">
        <v>1030.66699545701</v>
      </c>
      <c r="K767" s="109">
        <v>0.780684506897624</v>
      </c>
      <c r="L767" s="109">
        <v>4.80263456926682</v>
      </c>
      <c r="M767" s="109">
        <v>4.75676783198693</v>
      </c>
      <c r="N767" s="110">
        <v>0.5173235204864</v>
      </c>
      <c r="O767" s="10">
        <v>0</v>
      </c>
      <c r="P767" s="10">
        <v>8.8</v>
      </c>
      <c r="Q767" s="113">
        <v>-1.7505</v>
      </c>
      <c r="R767" s="110">
        <v>-0.781471172580461</v>
      </c>
      <c r="S767" s="58">
        <v>82.4817485636601</v>
      </c>
      <c r="T767" s="58">
        <v>1486.48527664407</v>
      </c>
      <c r="U767" s="58">
        <v>105.653113178121</v>
      </c>
      <c r="V767" s="58">
        <v>-1160.47602520745</v>
      </c>
      <c r="W767" s="58">
        <v>-5.1345651844895</v>
      </c>
      <c r="X767" s="10"/>
      <c r="Y767" s="109">
        <f t="shared" si="178"/>
        <v>0.00382732673357999</v>
      </c>
      <c r="Z767" s="10"/>
      <c r="AA767" s="10"/>
      <c r="AB767" s="10"/>
      <c r="AC767" s="58">
        <f t="shared" si="186"/>
        <v>0</v>
      </c>
      <c r="AD767" s="10">
        <f t="shared" si="179"/>
        <v>6.5</v>
      </c>
      <c r="AE767" s="58">
        <f t="shared" si="172"/>
        <v>-143.507</v>
      </c>
      <c r="AF767" s="58">
        <f t="shared" si="181"/>
        <v>-22.1251742165787</v>
      </c>
      <c r="AG767" s="58">
        <f t="shared" si="182"/>
        <v>1</v>
      </c>
      <c r="AH767" s="58">
        <f t="shared" si="183"/>
        <v>1</v>
      </c>
      <c r="AI767" s="64">
        <f t="shared" si="184"/>
        <v>122.607904831739</v>
      </c>
      <c r="AJ767" s="65"/>
      <c r="AL767" s="58">
        <f t="shared" si="173"/>
        <v>0</v>
      </c>
      <c r="AM767" s="58">
        <f t="shared" si="174"/>
        <v>-143.507</v>
      </c>
      <c r="AN767" s="58">
        <f t="shared" si="185"/>
        <v>0</v>
      </c>
      <c r="AO767" s="58">
        <f t="shared" si="180"/>
        <v>0</v>
      </c>
      <c r="AP767" s="58">
        <f t="shared" si="175"/>
        <v>500.238580028788</v>
      </c>
      <c r="AQ767" s="58">
        <f t="shared" si="176"/>
        <v>0</v>
      </c>
      <c r="AR767" s="58">
        <f t="shared" si="177"/>
        <v>-143.507</v>
      </c>
    </row>
    <row r="768" spans="1:44">
      <c r="A768" s="35" t="s">
        <v>1046</v>
      </c>
      <c r="B768" s="93">
        <v>3.3</v>
      </c>
      <c r="C768" s="58">
        <v>9.11385434353632</v>
      </c>
      <c r="D768" s="58">
        <v>-146.964933535252</v>
      </c>
      <c r="E768" s="58">
        <v>-146.964933535252</v>
      </c>
      <c r="F768" s="58">
        <v>9.11385434353632</v>
      </c>
      <c r="G768" s="58">
        <v>-117.421475352456</v>
      </c>
      <c r="H768" s="58">
        <v>125.269976399033</v>
      </c>
      <c r="I768" s="58">
        <v>154.518</v>
      </c>
      <c r="J768" s="108">
        <v>1000.15037121969</v>
      </c>
      <c r="K768" s="109">
        <v>0.857821243565908</v>
      </c>
      <c r="L768" s="109">
        <v>4.75615425790112</v>
      </c>
      <c r="M768" s="109">
        <v>4.708983481224</v>
      </c>
      <c r="N768" s="110">
        <v>0.5173235204864</v>
      </c>
      <c r="O768" s="10">
        <v>0</v>
      </c>
      <c r="P768" s="10">
        <v>8.8</v>
      </c>
      <c r="Q768" s="113">
        <v>-1.7235</v>
      </c>
      <c r="R768" s="110">
        <v>-0.761836218495525</v>
      </c>
      <c r="S768" s="58">
        <v>90.7299234200261</v>
      </c>
      <c r="T768" s="58">
        <v>1394.63723682658</v>
      </c>
      <c r="U768" s="58">
        <v>105.767867257364</v>
      </c>
      <c r="V768" s="58">
        <v>-1110.18098783003</v>
      </c>
      <c r="W768" s="58">
        <v>0.731242792501801</v>
      </c>
      <c r="X768" s="10"/>
      <c r="Y768" s="109">
        <f t="shared" si="178"/>
        <v>0.000613574085805979</v>
      </c>
      <c r="Z768" s="10"/>
      <c r="AA768" s="10"/>
      <c r="AB768" s="10"/>
      <c r="AC768" s="58">
        <f t="shared" si="186"/>
        <v>9.02271580010095</v>
      </c>
      <c r="AD768" s="10">
        <f t="shared" si="179"/>
        <v>6.5</v>
      </c>
      <c r="AE768" s="58">
        <f t="shared" si="172"/>
        <v>-145.495284199899</v>
      </c>
      <c r="AF768" s="58">
        <f t="shared" si="181"/>
        <v>-29.2480236009673</v>
      </c>
      <c r="AG768" s="58">
        <f t="shared" si="182"/>
        <v>1</v>
      </c>
      <c r="AH768" s="58">
        <f t="shared" si="183"/>
        <v>1</v>
      </c>
      <c r="AI768" s="64">
        <f t="shared" si="184"/>
        <v>117.421475352456</v>
      </c>
      <c r="AJ768" s="65"/>
      <c r="AL768" s="58">
        <f t="shared" si="173"/>
        <v>9.02271580010096</v>
      </c>
      <c r="AM768" s="58">
        <f t="shared" si="174"/>
        <v>-145.495284199899</v>
      </c>
      <c r="AN768" s="58">
        <f t="shared" si="185"/>
        <v>0</v>
      </c>
      <c r="AO768" s="58">
        <f t="shared" si="180"/>
        <v>0</v>
      </c>
      <c r="AP768" s="58">
        <f t="shared" si="175"/>
        <v>500.238580028788</v>
      </c>
      <c r="AQ768" s="58">
        <f t="shared" si="176"/>
        <v>9.02271580010096</v>
      </c>
      <c r="AR768" s="58">
        <f t="shared" si="177"/>
        <v>-145.495284199899</v>
      </c>
    </row>
    <row r="769" spans="1:44">
      <c r="A769" s="35" t="s">
        <v>1047</v>
      </c>
      <c r="B769" s="93">
        <v>3.87</v>
      </c>
      <c r="C769" s="58">
        <v>31.5732825478409</v>
      </c>
      <c r="D769" s="58">
        <v>-148.969141694583</v>
      </c>
      <c r="E769" s="58">
        <v>-148.969141694583</v>
      </c>
      <c r="F769" s="58">
        <v>31.5732825478409</v>
      </c>
      <c r="G769" s="58">
        <v>-118.160104435792</v>
      </c>
      <c r="H769" s="58">
        <v>148.236053113796</v>
      </c>
      <c r="I769" s="58">
        <v>178.737</v>
      </c>
      <c r="J769" s="108">
        <v>969.460434245781</v>
      </c>
      <c r="K769" s="109">
        <v>1.01033402536856</v>
      </c>
      <c r="L769" s="109">
        <v>4.70900926705386</v>
      </c>
      <c r="M769" s="109">
        <v>4.66073514979327</v>
      </c>
      <c r="N769" s="110">
        <v>0.5173235204864</v>
      </c>
      <c r="O769" s="10">
        <v>0</v>
      </c>
      <c r="P769" s="10">
        <v>8.8</v>
      </c>
      <c r="Q769" s="113">
        <v>-1.746</v>
      </c>
      <c r="R769" s="110">
        <v>-0.769690200129499</v>
      </c>
      <c r="S769" s="58">
        <v>106.401455647122</v>
      </c>
      <c r="T769" s="58">
        <v>1407.24942222802</v>
      </c>
      <c r="U769" s="58">
        <v>105.313146915257</v>
      </c>
      <c r="V769" s="58">
        <v>-1121.98816479079</v>
      </c>
      <c r="W769" s="58">
        <v>0.749281227259239</v>
      </c>
      <c r="X769" s="10"/>
      <c r="Y769" s="109">
        <f t="shared" si="178"/>
        <v>-2.5785829867786e-5</v>
      </c>
      <c r="Z769" s="10"/>
      <c r="AA769" s="10"/>
      <c r="AB769" s="10"/>
      <c r="AC769" s="58">
        <f t="shared" si="186"/>
        <v>31.2575497223625</v>
      </c>
      <c r="AD769" s="10">
        <f t="shared" si="179"/>
        <v>6.5</v>
      </c>
      <c r="AE769" s="58">
        <f t="shared" si="172"/>
        <v>-147.479450277638</v>
      </c>
      <c r="AF769" s="58">
        <f t="shared" si="181"/>
        <v>-30.5009468862039</v>
      </c>
      <c r="AG769" s="58">
        <f t="shared" si="182"/>
        <v>1</v>
      </c>
      <c r="AH769" s="58">
        <f t="shared" si="183"/>
        <v>1</v>
      </c>
      <c r="AI769" s="64">
        <f t="shared" si="184"/>
        <v>118.160104435792</v>
      </c>
      <c r="AJ769" s="65"/>
      <c r="AL769" s="58">
        <f t="shared" si="173"/>
        <v>31.2575497223624</v>
      </c>
      <c r="AM769" s="58">
        <f t="shared" si="174"/>
        <v>-147.479450277638</v>
      </c>
      <c r="AN769" s="58">
        <f t="shared" si="185"/>
        <v>0</v>
      </c>
      <c r="AO769" s="58">
        <f t="shared" si="180"/>
        <v>0</v>
      </c>
      <c r="AP769" s="58">
        <f t="shared" si="175"/>
        <v>500.238580028788</v>
      </c>
      <c r="AQ769" s="58">
        <f t="shared" si="176"/>
        <v>31.2575497223624</v>
      </c>
      <c r="AR769" s="58">
        <f t="shared" si="177"/>
        <v>-147.479450277638</v>
      </c>
    </row>
    <row r="770" spans="1:44">
      <c r="A770" s="35" t="s">
        <v>1048</v>
      </c>
      <c r="B770" s="93">
        <v>4.5</v>
      </c>
      <c r="C770" s="58">
        <v>65.3939699876096</v>
      </c>
      <c r="D770" s="58">
        <v>-129.323706780067</v>
      </c>
      <c r="E770" s="58">
        <v>-129.323706780067</v>
      </c>
      <c r="F770" s="58">
        <v>65.3939699876096</v>
      </c>
      <c r="G770" s="58">
        <v>-118.916954160296</v>
      </c>
      <c r="H770" s="58">
        <v>182.467814906426</v>
      </c>
      <c r="I770" s="58">
        <v>192.7705</v>
      </c>
      <c r="J770" s="108">
        <v>938.592374344495</v>
      </c>
      <c r="K770" s="109">
        <v>1.17984811661602</v>
      </c>
      <c r="L770" s="109">
        <v>4.6631831532354</v>
      </c>
      <c r="M770" s="109">
        <v>4.61200753484607</v>
      </c>
      <c r="N770" s="110">
        <v>0.5173235204864</v>
      </c>
      <c r="O770" s="10">
        <v>0</v>
      </c>
      <c r="P770" s="10">
        <v>8.8</v>
      </c>
      <c r="Q770" s="113">
        <v>-1.7685</v>
      </c>
      <c r="R770" s="110">
        <v>-0.777544181763474</v>
      </c>
      <c r="S770" s="58">
        <v>123.72262284549</v>
      </c>
      <c r="T770" s="58">
        <v>1489.71077325188</v>
      </c>
      <c r="U770" s="58">
        <v>104.863177813382</v>
      </c>
      <c r="V770" s="58">
        <v>-1134.02012641582</v>
      </c>
      <c r="W770" s="58">
        <v>-2.66878757329688</v>
      </c>
      <c r="X770" s="10"/>
      <c r="Y770" s="109">
        <f t="shared" si="178"/>
        <v>-0.00244800344212592</v>
      </c>
      <c r="Z770" s="10"/>
      <c r="AA770" s="10"/>
      <c r="AB770" s="10"/>
      <c r="AC770" s="58">
        <f t="shared" si="186"/>
        <v>64.7400302877335</v>
      </c>
      <c r="AD770" s="10">
        <f t="shared" si="179"/>
        <v>6.5</v>
      </c>
      <c r="AE770" s="58">
        <f t="shared" si="172"/>
        <v>-128.030469712266</v>
      </c>
      <c r="AF770" s="58">
        <f t="shared" si="181"/>
        <v>-10.3026850935737</v>
      </c>
      <c r="AG770" s="58">
        <f t="shared" si="182"/>
        <v>0</v>
      </c>
      <c r="AH770" s="58">
        <f t="shared" si="183"/>
        <v>1</v>
      </c>
      <c r="AI770" s="64">
        <f t="shared" si="184"/>
        <v>118.916954160296</v>
      </c>
      <c r="AJ770" s="65"/>
      <c r="AL770" s="58">
        <f t="shared" si="173"/>
        <v>64.7400302877335</v>
      </c>
      <c r="AM770" s="58">
        <f t="shared" si="174"/>
        <v>-128.030469712267</v>
      </c>
      <c r="AN770" s="58">
        <f t="shared" si="185"/>
        <v>0</v>
      </c>
      <c r="AO770" s="58">
        <f t="shared" si="180"/>
        <v>0</v>
      </c>
      <c r="AP770" s="58">
        <f t="shared" si="175"/>
        <v>500.238580028788</v>
      </c>
      <c r="AQ770" s="58">
        <f t="shared" si="176"/>
        <v>64.7400302877335</v>
      </c>
      <c r="AR770" s="58">
        <f t="shared" si="177"/>
        <v>-128.030469712267</v>
      </c>
    </row>
    <row r="771" spans="1:44">
      <c r="A771" s="35" t="s">
        <v>1049</v>
      </c>
      <c r="B771" s="93">
        <v>4.94</v>
      </c>
      <c r="C771" s="58">
        <v>95.4051203605974</v>
      </c>
      <c r="D771" s="58">
        <v>-113.494374588898</v>
      </c>
      <c r="E771" s="58">
        <v>-113.494374588898</v>
      </c>
      <c r="F771" s="58">
        <v>95.4051203605974</v>
      </c>
      <c r="G771" s="58">
        <v>-112.188871789318</v>
      </c>
      <c r="H771" s="58">
        <v>205.518052228417</v>
      </c>
      <c r="I771" s="58">
        <v>206.8105</v>
      </c>
      <c r="J771" s="108">
        <v>909.465264037399</v>
      </c>
      <c r="K771" s="109">
        <v>1.29185165893629</v>
      </c>
      <c r="L771" s="109">
        <v>4.61102543299017</v>
      </c>
      <c r="M771" s="109">
        <v>4.56584073719409</v>
      </c>
      <c r="N771" s="110">
        <v>0.5173235204864</v>
      </c>
      <c r="O771" s="10">
        <v>0</v>
      </c>
      <c r="P771" s="10">
        <v>8.8</v>
      </c>
      <c r="Q771" s="113">
        <v>-1.728</v>
      </c>
      <c r="R771" s="110">
        <v>-0.750055246044563</v>
      </c>
      <c r="S771" s="58">
        <v>135.81994596816</v>
      </c>
      <c r="T771" s="58">
        <v>1528.44996859726</v>
      </c>
      <c r="U771" s="58">
        <v>105.135868370518</v>
      </c>
      <c r="V771" s="58">
        <v>-1067.08465462942</v>
      </c>
      <c r="W771" s="58">
        <v>4.77069189462787</v>
      </c>
      <c r="X771" s="10"/>
      <c r="Y771" s="109">
        <f t="shared" si="178"/>
        <v>0.000982101855900197</v>
      </c>
      <c r="Z771" s="10"/>
      <c r="AA771" s="10"/>
      <c r="AB771" s="10"/>
      <c r="AC771" s="58">
        <f t="shared" si="186"/>
        <v>94.4510691569915</v>
      </c>
      <c r="AD771" s="10">
        <f t="shared" si="179"/>
        <v>6.5</v>
      </c>
      <c r="AE771" s="58">
        <f t="shared" si="172"/>
        <v>-112.359430843009</v>
      </c>
      <c r="AF771" s="58">
        <f t="shared" si="181"/>
        <v>-1.29244777158334</v>
      </c>
      <c r="AG771" s="58">
        <f t="shared" si="182"/>
        <v>0</v>
      </c>
      <c r="AH771" s="58">
        <f t="shared" si="183"/>
        <v>1</v>
      </c>
      <c r="AI771" s="64">
        <f t="shared" si="184"/>
        <v>112.188871789318</v>
      </c>
      <c r="AJ771" s="65"/>
      <c r="AL771" s="58">
        <f t="shared" si="173"/>
        <v>94.4510691569915</v>
      </c>
      <c r="AM771" s="58">
        <f t="shared" si="174"/>
        <v>-112.359430843009</v>
      </c>
      <c r="AN771" s="58">
        <f t="shared" si="185"/>
        <v>0</v>
      </c>
      <c r="AO771" s="58">
        <f t="shared" si="180"/>
        <v>0</v>
      </c>
      <c r="AP771" s="58">
        <f t="shared" si="175"/>
        <v>500.238580028788</v>
      </c>
      <c r="AQ771" s="58">
        <f t="shared" si="176"/>
        <v>94.4510691569915</v>
      </c>
      <c r="AR771" s="58">
        <f t="shared" si="177"/>
        <v>-112.359430843009</v>
      </c>
    </row>
    <row r="772" spans="1:44">
      <c r="A772" s="35" t="s">
        <v>1050</v>
      </c>
      <c r="B772" s="93">
        <v>5.26</v>
      </c>
      <c r="C772" s="58">
        <v>120.877198027728</v>
      </c>
      <c r="D772" s="58">
        <v>-107.482902982373</v>
      </c>
      <c r="E772" s="58">
        <v>-107.482902982373</v>
      </c>
      <c r="F772" s="58">
        <v>120.877198027728</v>
      </c>
      <c r="G772" s="58">
        <v>-106.731006379489</v>
      </c>
      <c r="H772" s="58">
        <v>225.332122363145</v>
      </c>
      <c r="I772" s="58">
        <v>226.0765</v>
      </c>
      <c r="J772" s="108">
        <v>881.752299862076</v>
      </c>
      <c r="K772" s="109">
        <v>1.37212340451701</v>
      </c>
      <c r="L772" s="109">
        <v>4.56639504933469</v>
      </c>
      <c r="M772" s="109">
        <v>4.52174267350108</v>
      </c>
      <c r="N772" s="110">
        <v>0.5173235204864</v>
      </c>
      <c r="O772" s="10">
        <v>0</v>
      </c>
      <c r="P772" s="10">
        <v>8.8</v>
      </c>
      <c r="Q772" s="113">
        <v>-1.692</v>
      </c>
      <c r="R772" s="110">
        <v>-0.72649330114264</v>
      </c>
      <c r="S772" s="58">
        <v>144.617999148284</v>
      </c>
      <c r="T772" s="58">
        <v>1573.85806571587</v>
      </c>
      <c r="U772" s="58">
        <v>105.397224966941</v>
      </c>
      <c r="V772" s="58">
        <v>-1012.65480578797</v>
      </c>
      <c r="W772" s="58">
        <v>9.26573801233781</v>
      </c>
      <c r="X772" s="10"/>
      <c r="Y772" s="109">
        <f t="shared" si="178"/>
        <v>-0.000554312140601532</v>
      </c>
      <c r="Z772" s="10"/>
      <c r="AA772" s="10"/>
      <c r="AB772" s="10"/>
      <c r="AC772" s="58">
        <f t="shared" si="186"/>
        <v>119.668426047451</v>
      </c>
      <c r="AD772" s="10">
        <f t="shared" si="179"/>
        <v>6.5</v>
      </c>
      <c r="AE772" s="58">
        <f t="shared" si="172"/>
        <v>-106.408073952549</v>
      </c>
      <c r="AF772" s="58">
        <f t="shared" si="181"/>
        <v>-0.744377636854921</v>
      </c>
      <c r="AG772" s="58">
        <f t="shared" si="182"/>
        <v>0</v>
      </c>
      <c r="AH772" s="58">
        <f t="shared" si="183"/>
        <v>1</v>
      </c>
      <c r="AI772" s="64">
        <f t="shared" si="184"/>
        <v>106.731006379489</v>
      </c>
      <c r="AJ772" s="65"/>
      <c r="AL772" s="58">
        <f t="shared" si="173"/>
        <v>119.668426047451</v>
      </c>
      <c r="AM772" s="58">
        <f t="shared" si="174"/>
        <v>-106.408073952549</v>
      </c>
      <c r="AN772" s="58">
        <f t="shared" si="185"/>
        <v>0</v>
      </c>
      <c r="AO772" s="58">
        <f t="shared" si="180"/>
        <v>0</v>
      </c>
      <c r="AP772" s="58">
        <f t="shared" si="175"/>
        <v>500.238580028788</v>
      </c>
      <c r="AQ772" s="58">
        <f t="shared" si="176"/>
        <v>119.668426047451</v>
      </c>
      <c r="AR772" s="58">
        <f t="shared" si="177"/>
        <v>-106.408073952549</v>
      </c>
    </row>
    <row r="773" spans="1:44">
      <c r="A773" s="35" t="s">
        <v>1051</v>
      </c>
      <c r="B773" s="93">
        <v>5.59</v>
      </c>
      <c r="C773" s="58">
        <v>150.599257593604</v>
      </c>
      <c r="D773" s="58">
        <v>-72.429530285184</v>
      </c>
      <c r="E773" s="58">
        <v>-72.429530285184</v>
      </c>
      <c r="F773" s="58">
        <v>150.599257593604</v>
      </c>
      <c r="G773" s="58">
        <v>-69.6260949630584</v>
      </c>
      <c r="H773" s="58">
        <v>218.023099031096</v>
      </c>
      <c r="I773" s="58">
        <v>220.7985</v>
      </c>
      <c r="J773" s="108">
        <v>863.567200249608</v>
      </c>
      <c r="K773" s="109">
        <v>1.38875186236463</v>
      </c>
      <c r="L773" s="109">
        <v>4.52186351535668</v>
      </c>
      <c r="M773" s="109">
        <v>4.49271247662293</v>
      </c>
      <c r="N773" s="110">
        <v>0.5173235204864</v>
      </c>
      <c r="O773" s="10">
        <v>0</v>
      </c>
      <c r="P773" s="10">
        <v>8.8</v>
      </c>
      <c r="Q773" s="113">
        <v>-1.242</v>
      </c>
      <c r="R773" s="110">
        <v>-0.506581815391354</v>
      </c>
      <c r="S773" s="58">
        <v>153.690991490287</v>
      </c>
      <c r="T773" s="58">
        <v>1432.90996057229</v>
      </c>
      <c r="U773" s="58">
        <v>110.668432320657</v>
      </c>
      <c r="V773" s="58">
        <v>-629.141422743929</v>
      </c>
      <c r="W773" s="58">
        <v>29.2015</v>
      </c>
      <c r="X773" s="10"/>
      <c r="Y773" s="109">
        <f t="shared" si="178"/>
        <v>-0.000120841855603793</v>
      </c>
      <c r="Z773" s="10"/>
      <c r="AA773" s="10"/>
      <c r="AB773" s="10"/>
      <c r="AC773" s="58">
        <f t="shared" si="186"/>
        <v>149.093265017668</v>
      </c>
      <c r="AD773" s="10">
        <f t="shared" si="179"/>
        <v>6.5</v>
      </c>
      <c r="AE773" s="58">
        <f t="shared" ref="AE773:AE836" si="187">AC773-I773</f>
        <v>-71.7052349823322</v>
      </c>
      <c r="AF773" s="58">
        <f t="shared" si="181"/>
        <v>-2.77540096890434</v>
      </c>
      <c r="AG773" s="58">
        <f t="shared" si="182"/>
        <v>0</v>
      </c>
      <c r="AH773" s="58">
        <f t="shared" si="183"/>
        <v>1</v>
      </c>
      <c r="AI773" s="64">
        <f t="shared" si="184"/>
        <v>69.6260949630584</v>
      </c>
      <c r="AJ773" s="65"/>
      <c r="AL773" s="58">
        <f t="shared" ref="AL773:AL836" si="188">MIN(C773*0.99,$I$2)</f>
        <v>149.093265017668</v>
      </c>
      <c r="AM773" s="58">
        <f t="shared" ref="AM773:AM836" si="189">AL773-I773</f>
        <v>-71.7052349823322</v>
      </c>
      <c r="AN773" s="58">
        <f t="shared" si="185"/>
        <v>0</v>
      </c>
      <c r="AO773" s="58">
        <f t="shared" si="180"/>
        <v>0</v>
      </c>
      <c r="AP773" s="58">
        <f t="shared" ref="AP773:AP836" si="190">AO773+$AP$2*0.15</f>
        <v>500.238580028788</v>
      </c>
      <c r="AQ773" s="58">
        <f t="shared" ref="AQ773:AQ836" si="191">IF(AM773&gt;=0,I773,AL773+AN773)</f>
        <v>149.093265017668</v>
      </c>
      <c r="AR773" s="58">
        <f t="shared" ref="AR773:AR836" si="192">AQ773-I773</f>
        <v>-71.7052349823322</v>
      </c>
    </row>
    <row r="774" spans="1:44">
      <c r="A774" s="35" t="s">
        <v>1052</v>
      </c>
      <c r="B774" s="93">
        <v>5.94</v>
      </c>
      <c r="C774" s="58">
        <v>186.197751365243</v>
      </c>
      <c r="D774" s="58">
        <v>-11.0805314630402</v>
      </c>
      <c r="E774" s="58">
        <v>-11.0805314630402</v>
      </c>
      <c r="F774" s="58">
        <v>186.197751365243</v>
      </c>
      <c r="G774" s="58">
        <v>-11.0805314630402</v>
      </c>
      <c r="H774" s="58">
        <v>195.3055</v>
      </c>
      <c r="I774" s="58">
        <v>195.3055</v>
      </c>
      <c r="J774" s="108">
        <v>860.402725074761</v>
      </c>
      <c r="K774" s="109">
        <v>1.32669586505449</v>
      </c>
      <c r="L774" s="109">
        <v>4.49496179697089</v>
      </c>
      <c r="M774" s="109">
        <v>4.48765314800236</v>
      </c>
      <c r="N774" s="110">
        <v>0.5173235204864</v>
      </c>
      <c r="O774" s="10">
        <v>0</v>
      </c>
      <c r="P774" s="10">
        <v>8.8</v>
      </c>
      <c r="Q774" s="113">
        <v>-0.2115</v>
      </c>
      <c r="R774" s="110">
        <v>-0.0824668071567321</v>
      </c>
      <c r="S774" s="58">
        <v>163.313862156047</v>
      </c>
      <c r="T774" s="58">
        <v>1207.97022508587</v>
      </c>
      <c r="U774" s="58">
        <v>123.098191874849</v>
      </c>
      <c r="V774" s="58">
        <v>-93.4283296456428</v>
      </c>
      <c r="W774" s="58">
        <v>54.6945</v>
      </c>
      <c r="X774" s="10"/>
      <c r="Y774" s="109">
        <f t="shared" ref="Y774:Y837" si="193">M773-L774</f>
        <v>-0.00224932034796232</v>
      </c>
      <c r="Z774" s="10"/>
      <c r="AA774" s="10"/>
      <c r="AB774" s="10"/>
      <c r="AC774" s="58">
        <f t="shared" si="186"/>
        <v>184.33577385159</v>
      </c>
      <c r="AD774" s="10">
        <f t="shared" ref="AD774:AD837" si="194">AD773</f>
        <v>6.5</v>
      </c>
      <c r="AE774" s="58">
        <f t="shared" si="187"/>
        <v>-10.9697261484098</v>
      </c>
      <c r="AF774" s="58">
        <f t="shared" si="181"/>
        <v>0</v>
      </c>
      <c r="AG774" s="58">
        <f t="shared" si="182"/>
        <v>0</v>
      </c>
      <c r="AH774" s="58">
        <f t="shared" si="183"/>
        <v>0</v>
      </c>
      <c r="AI774" s="64">
        <f t="shared" si="184"/>
        <v>11.0805314630402</v>
      </c>
      <c r="AJ774" s="65"/>
      <c r="AL774" s="58">
        <f t="shared" si="188"/>
        <v>184.33577385159</v>
      </c>
      <c r="AM774" s="58">
        <f t="shared" si="189"/>
        <v>-10.9697261484098</v>
      </c>
      <c r="AN774" s="58">
        <f t="shared" si="185"/>
        <v>0</v>
      </c>
      <c r="AO774" s="58">
        <f t="shared" si="180"/>
        <v>0</v>
      </c>
      <c r="AP774" s="58">
        <f t="shared" si="190"/>
        <v>500.238580028788</v>
      </c>
      <c r="AQ774" s="58">
        <f t="shared" si="191"/>
        <v>184.33577385159</v>
      </c>
      <c r="AR774" s="58">
        <f t="shared" si="192"/>
        <v>-10.9697261484098</v>
      </c>
    </row>
    <row r="775" spans="1:44">
      <c r="A775" s="35" t="s">
        <v>1053</v>
      </c>
      <c r="B775" s="93">
        <v>6.27</v>
      </c>
      <c r="C775" s="58">
        <v>223.835409113854</v>
      </c>
      <c r="D775" s="58">
        <v>41.1985404269856</v>
      </c>
      <c r="E775" s="58">
        <v>41.1985404269856</v>
      </c>
      <c r="F775" s="58">
        <v>223.835409113854</v>
      </c>
      <c r="G775" s="58">
        <v>41.1985404269856</v>
      </c>
      <c r="H775" s="58">
        <v>180.8105</v>
      </c>
      <c r="I775" s="58">
        <v>180.8105</v>
      </c>
      <c r="J775" s="108">
        <v>864.544134537874</v>
      </c>
      <c r="K775" s="109">
        <v>1.41868726735755</v>
      </c>
      <c r="L775" s="109">
        <v>4.48978542151142</v>
      </c>
      <c r="M775" s="109">
        <v>4.49427392859287</v>
      </c>
      <c r="N775" s="110">
        <v>0.5173235204864</v>
      </c>
      <c r="O775" s="10">
        <v>0</v>
      </c>
      <c r="P775" s="10">
        <v>8.8</v>
      </c>
      <c r="Q775" s="113">
        <v>0.342</v>
      </c>
      <c r="R775" s="110">
        <v>0.133517687777566</v>
      </c>
      <c r="S775" s="58">
        <v>172.38685449805</v>
      </c>
      <c r="T775" s="58">
        <v>1059.45937246007</v>
      </c>
      <c r="U775" s="58">
        <v>121.511525805922</v>
      </c>
      <c r="V775" s="58">
        <v>359.135973929782</v>
      </c>
      <c r="W775" s="58">
        <v>69.1895</v>
      </c>
      <c r="X775" s="10"/>
      <c r="Y775" s="109">
        <f t="shared" si="193"/>
        <v>-0.00213227350905765</v>
      </c>
      <c r="Z775" s="10"/>
      <c r="AA775" s="10"/>
      <c r="AB775" s="10"/>
      <c r="AC775" s="58">
        <f t="shared" si="186"/>
        <v>180.8105</v>
      </c>
      <c r="AD775" s="10">
        <f t="shared" si="194"/>
        <v>6.5</v>
      </c>
      <c r="AE775" s="58">
        <f t="shared" si="187"/>
        <v>0</v>
      </c>
      <c r="AF775" s="58">
        <f t="shared" si="181"/>
        <v>0</v>
      </c>
      <c r="AG775" s="58">
        <f t="shared" si="182"/>
        <v>0</v>
      </c>
      <c r="AH775" s="58">
        <f t="shared" si="183"/>
        <v>0</v>
      </c>
      <c r="AI775" s="64">
        <f t="shared" si="184"/>
        <v>-41.1985404269856</v>
      </c>
      <c r="AJ775" s="65"/>
      <c r="AL775" s="58">
        <f t="shared" si="188"/>
        <v>221.597055022716</v>
      </c>
      <c r="AM775" s="58">
        <f t="shared" si="189"/>
        <v>40.7865550227157</v>
      </c>
      <c r="AN775" s="58">
        <f t="shared" si="185"/>
        <v>0</v>
      </c>
      <c r="AO775" s="58">
        <f t="shared" si="180"/>
        <v>6.11798325340736</v>
      </c>
      <c r="AP775" s="58">
        <f t="shared" si="190"/>
        <v>506.356563282196</v>
      </c>
      <c r="AQ775" s="58">
        <f t="shared" si="191"/>
        <v>180.8105</v>
      </c>
      <c r="AR775" s="58">
        <f t="shared" si="192"/>
        <v>0</v>
      </c>
    </row>
    <row r="776" spans="1:44">
      <c r="A776" s="35" t="s">
        <v>1054</v>
      </c>
      <c r="B776" s="93">
        <v>6.47</v>
      </c>
      <c r="C776" s="58">
        <v>248.665374593996</v>
      </c>
      <c r="D776" s="58">
        <v>82.9219402505621</v>
      </c>
      <c r="E776" s="58">
        <v>82.9219402505621</v>
      </c>
      <c r="F776" s="58">
        <v>248.027139431537</v>
      </c>
      <c r="G776" s="58">
        <v>82.2837050881022</v>
      </c>
      <c r="H776" s="58">
        <v>164.086</v>
      </c>
      <c r="I776" s="58">
        <v>164.086</v>
      </c>
      <c r="J776" s="108">
        <v>873.134411075421</v>
      </c>
      <c r="K776" s="109">
        <v>1.50995212131201</v>
      </c>
      <c r="L776" s="109">
        <v>4.49893966253117</v>
      </c>
      <c r="M776" s="109">
        <v>4.50799461210921</v>
      </c>
      <c r="N776" s="110">
        <v>0.5173235204864</v>
      </c>
      <c r="O776" s="10">
        <v>0</v>
      </c>
      <c r="P776" s="10">
        <v>8.8</v>
      </c>
      <c r="Q776" s="113">
        <v>0.648</v>
      </c>
      <c r="R776" s="110">
        <v>0.255254403104171</v>
      </c>
      <c r="S776" s="58">
        <v>177.885637735627</v>
      </c>
      <c r="T776" s="58">
        <v>931.741519176279</v>
      </c>
      <c r="U776" s="58">
        <v>117.808793553706</v>
      </c>
      <c r="V776" s="58">
        <v>698.451300671295</v>
      </c>
      <c r="W776" s="58">
        <v>85.914</v>
      </c>
      <c r="X776" s="10"/>
      <c r="Y776" s="109">
        <f t="shared" si="193"/>
        <v>-0.00466573393829961</v>
      </c>
      <c r="Z776" s="10"/>
      <c r="AA776" s="10"/>
      <c r="AB776" s="10"/>
      <c r="AC776" s="58">
        <f t="shared" si="186"/>
        <v>164.086</v>
      </c>
      <c r="AD776" s="10">
        <f t="shared" si="194"/>
        <v>6.5</v>
      </c>
      <c r="AE776" s="58">
        <f t="shared" si="187"/>
        <v>0</v>
      </c>
      <c r="AF776" s="58">
        <f t="shared" si="181"/>
        <v>0</v>
      </c>
      <c r="AG776" s="58">
        <f t="shared" si="182"/>
        <v>0</v>
      </c>
      <c r="AH776" s="58">
        <f t="shared" si="183"/>
        <v>0</v>
      </c>
      <c r="AI776" s="64">
        <f t="shared" si="184"/>
        <v>-82.2837050881022</v>
      </c>
      <c r="AJ776" s="65"/>
      <c r="AL776" s="58">
        <f t="shared" si="188"/>
        <v>246.178720848056</v>
      </c>
      <c r="AM776" s="58">
        <f t="shared" si="189"/>
        <v>82.0927208480564</v>
      </c>
      <c r="AN776" s="58">
        <f t="shared" si="185"/>
        <v>0</v>
      </c>
      <c r="AO776" s="58">
        <f t="shared" si="180"/>
        <v>18.4013014643488</v>
      </c>
      <c r="AP776" s="58">
        <f t="shared" si="190"/>
        <v>518.639881493137</v>
      </c>
      <c r="AQ776" s="58">
        <f t="shared" si="191"/>
        <v>164.086</v>
      </c>
      <c r="AR776" s="58">
        <f t="shared" si="192"/>
        <v>0</v>
      </c>
    </row>
    <row r="777" spans="1:44">
      <c r="A777" s="35" t="s">
        <v>1055</v>
      </c>
      <c r="B777" s="93">
        <v>6.59</v>
      </c>
      <c r="C777" s="58">
        <v>264.320314706887</v>
      </c>
      <c r="D777" s="58">
        <v>128.667284403857</v>
      </c>
      <c r="E777" s="58">
        <v>128.667284403857</v>
      </c>
      <c r="F777" s="58">
        <v>261.961265121002</v>
      </c>
      <c r="G777" s="58">
        <v>126.308234817972</v>
      </c>
      <c r="H777" s="58">
        <v>134.2965</v>
      </c>
      <c r="I777" s="58">
        <v>134.2965</v>
      </c>
      <c r="J777" s="108">
        <v>886.48979607897</v>
      </c>
      <c r="K777" s="109">
        <v>1.59222955723418</v>
      </c>
      <c r="L777" s="109">
        <v>4.50912375914534</v>
      </c>
      <c r="M777" s="109">
        <v>4.52929327469723</v>
      </c>
      <c r="N777" s="110">
        <v>0.51128358515672</v>
      </c>
      <c r="O777" s="10">
        <v>0.2</v>
      </c>
      <c r="P777" s="10">
        <v>8.8</v>
      </c>
      <c r="Q777" s="113">
        <v>0.981</v>
      </c>
      <c r="R777" s="110">
        <v>0.392699081698724</v>
      </c>
      <c r="S777" s="58">
        <v>181.184907678173</v>
      </c>
      <c r="T777" s="58">
        <v>748.699392468062</v>
      </c>
      <c r="U777" s="58">
        <v>113.793207050436</v>
      </c>
      <c r="V777" s="58">
        <v>1109.98044691709</v>
      </c>
      <c r="W777" s="58">
        <v>115.7035</v>
      </c>
      <c r="X777" s="10"/>
      <c r="Y777" s="109">
        <f t="shared" si="193"/>
        <v>-0.00112914703612965</v>
      </c>
      <c r="Z777" s="10"/>
      <c r="AA777" s="10"/>
      <c r="AB777" s="10"/>
      <c r="AC777" s="58">
        <f t="shared" si="186"/>
        <v>134.2965</v>
      </c>
      <c r="AD777" s="10">
        <f t="shared" si="194"/>
        <v>6.5</v>
      </c>
      <c r="AE777" s="58">
        <f t="shared" si="187"/>
        <v>0</v>
      </c>
      <c r="AF777" s="58">
        <f t="shared" si="181"/>
        <v>0</v>
      </c>
      <c r="AG777" s="58">
        <f t="shared" si="182"/>
        <v>0</v>
      </c>
      <c r="AH777" s="58">
        <f t="shared" si="183"/>
        <v>0</v>
      </c>
      <c r="AI777" s="64">
        <f t="shared" si="184"/>
        <v>-126.308234817972</v>
      </c>
      <c r="AJ777" s="65"/>
      <c r="AL777" s="58">
        <f t="shared" si="188"/>
        <v>250</v>
      </c>
      <c r="AM777" s="58">
        <f t="shared" si="189"/>
        <v>115.7035</v>
      </c>
      <c r="AN777" s="58">
        <f t="shared" si="185"/>
        <v>0</v>
      </c>
      <c r="AO777" s="58">
        <f t="shared" si="180"/>
        <v>35.664819957027</v>
      </c>
      <c r="AP777" s="58">
        <f t="shared" si="190"/>
        <v>535.903399985816</v>
      </c>
      <c r="AQ777" s="58">
        <f t="shared" si="191"/>
        <v>134.2965</v>
      </c>
      <c r="AR777" s="58">
        <f t="shared" si="192"/>
        <v>0</v>
      </c>
    </row>
    <row r="778" spans="1:44">
      <c r="A778" s="35" t="s">
        <v>1056</v>
      </c>
      <c r="B778" s="93">
        <v>6.72</v>
      </c>
      <c r="C778" s="58">
        <v>281.935404524804</v>
      </c>
      <c r="D778" s="58">
        <v>151.613687353087</v>
      </c>
      <c r="E778" s="58">
        <v>151.613687353087</v>
      </c>
      <c r="F778" s="58">
        <v>281.839068513331</v>
      </c>
      <c r="G778" s="58">
        <v>151.517351341614</v>
      </c>
      <c r="H778" s="58">
        <v>129.0185</v>
      </c>
      <c r="I778" s="58">
        <v>129.0185</v>
      </c>
      <c r="J778" s="108">
        <v>902.569578118355</v>
      </c>
      <c r="K778" s="109">
        <v>1.65292232250661</v>
      </c>
      <c r="L778" s="109">
        <v>4.5309288704048</v>
      </c>
      <c r="M778" s="109">
        <v>4.55488390730842</v>
      </c>
      <c r="N778" s="110">
        <v>0.5173235204864</v>
      </c>
      <c r="O778" s="10">
        <v>0</v>
      </c>
      <c r="P778" s="10">
        <v>8.8</v>
      </c>
      <c r="Q778" s="113">
        <v>1.152</v>
      </c>
      <c r="R778" s="110">
        <v>0.467311907221482</v>
      </c>
      <c r="S778" s="58">
        <v>184.759116782599</v>
      </c>
      <c r="T778" s="58">
        <v>705.360143743615</v>
      </c>
      <c r="U778" s="58">
        <v>111.777253091008</v>
      </c>
      <c r="V778" s="58">
        <v>1355.52938680869</v>
      </c>
      <c r="W778" s="58">
        <v>120.9815</v>
      </c>
      <c r="X778" s="10"/>
      <c r="Y778" s="109">
        <f t="shared" si="193"/>
        <v>-0.00163559570757066</v>
      </c>
      <c r="Z778" s="10"/>
      <c r="AA778" s="10"/>
      <c r="AB778" s="10"/>
      <c r="AC778" s="58">
        <f t="shared" si="186"/>
        <v>129.0185</v>
      </c>
      <c r="AD778" s="10">
        <f t="shared" si="194"/>
        <v>6.5</v>
      </c>
      <c r="AE778" s="58">
        <f t="shared" si="187"/>
        <v>0</v>
      </c>
      <c r="AF778" s="58">
        <f t="shared" si="181"/>
        <v>0</v>
      </c>
      <c r="AG778" s="58">
        <f t="shared" si="182"/>
        <v>0</v>
      </c>
      <c r="AH778" s="58">
        <f t="shared" si="183"/>
        <v>0</v>
      </c>
      <c r="AI778" s="64">
        <f t="shared" si="184"/>
        <v>-151.517351341614</v>
      </c>
      <c r="AJ778" s="65"/>
      <c r="AL778" s="58">
        <f t="shared" si="188"/>
        <v>250</v>
      </c>
      <c r="AM778" s="58">
        <f t="shared" si="189"/>
        <v>120.9815</v>
      </c>
      <c r="AN778" s="58">
        <f t="shared" si="185"/>
        <v>0</v>
      </c>
      <c r="AO778" s="58">
        <f t="shared" si="180"/>
        <v>53.6337208572419</v>
      </c>
      <c r="AP778" s="58">
        <f t="shared" si="190"/>
        <v>553.87230088603</v>
      </c>
      <c r="AQ778" s="58">
        <f t="shared" si="191"/>
        <v>129.0185</v>
      </c>
      <c r="AR778" s="58">
        <f t="shared" si="192"/>
        <v>0</v>
      </c>
    </row>
    <row r="779" spans="1:44">
      <c r="A779" s="35" t="s">
        <v>1057</v>
      </c>
      <c r="B779" s="93">
        <v>6.83</v>
      </c>
      <c r="C779" s="58">
        <v>297.38269825973</v>
      </c>
      <c r="D779" s="58">
        <v>162.386233613265</v>
      </c>
      <c r="E779" s="58">
        <v>162.386233613265</v>
      </c>
      <c r="F779" s="58">
        <v>297.38269825973</v>
      </c>
      <c r="G779" s="58">
        <v>162.386233613265</v>
      </c>
      <c r="H779" s="58">
        <v>133.6465</v>
      </c>
      <c r="I779" s="58">
        <v>133.6465</v>
      </c>
      <c r="J779" s="108">
        <v>919.818828455909</v>
      </c>
      <c r="K779" s="109">
        <v>1.6929327824764</v>
      </c>
      <c r="L779" s="109">
        <v>4.55627400920315</v>
      </c>
      <c r="M779" s="109">
        <v>4.5822723587528</v>
      </c>
      <c r="N779" s="110">
        <v>0.5173235204864</v>
      </c>
      <c r="O779" s="10">
        <v>0</v>
      </c>
      <c r="P779" s="10">
        <v>8.8</v>
      </c>
      <c r="Q779" s="113">
        <v>1.2285</v>
      </c>
      <c r="R779" s="110">
        <v>0.502654824574367</v>
      </c>
      <c r="S779" s="58">
        <v>187.783447563266</v>
      </c>
      <c r="T779" s="58">
        <v>718.894377530176</v>
      </c>
      <c r="U779" s="58">
        <v>110.92197487521</v>
      </c>
      <c r="V779" s="58">
        <v>1481.11757788436</v>
      </c>
      <c r="W779" s="58">
        <v>116.3535</v>
      </c>
      <c r="X779" s="10"/>
      <c r="Y779" s="109">
        <f t="shared" si="193"/>
        <v>-0.00139010189473154</v>
      </c>
      <c r="Z779" s="10"/>
      <c r="AA779" s="10"/>
      <c r="AB779" s="10"/>
      <c r="AC779" s="58">
        <f t="shared" si="186"/>
        <v>133.6465</v>
      </c>
      <c r="AD779" s="10">
        <f t="shared" si="194"/>
        <v>6.5</v>
      </c>
      <c r="AE779" s="58">
        <f t="shared" si="187"/>
        <v>0</v>
      </c>
      <c r="AF779" s="58">
        <f t="shared" si="181"/>
        <v>0</v>
      </c>
      <c r="AG779" s="58">
        <f t="shared" si="182"/>
        <v>0</v>
      </c>
      <c r="AH779" s="58">
        <f t="shared" si="183"/>
        <v>0</v>
      </c>
      <c r="AI779" s="64">
        <f t="shared" si="184"/>
        <v>-162.386233613265</v>
      </c>
      <c r="AJ779" s="65"/>
      <c r="AL779" s="58">
        <f t="shared" si="188"/>
        <v>250</v>
      </c>
      <c r="AM779" s="58">
        <f t="shared" si="189"/>
        <v>116.3535</v>
      </c>
      <c r="AN779" s="58">
        <f t="shared" si="185"/>
        <v>0</v>
      </c>
      <c r="AO779" s="58">
        <f t="shared" si="180"/>
        <v>70.8185772529557</v>
      </c>
      <c r="AP779" s="58">
        <f t="shared" si="190"/>
        <v>571.057157281744</v>
      </c>
      <c r="AQ779" s="58">
        <f t="shared" si="191"/>
        <v>133.6465</v>
      </c>
      <c r="AR779" s="58">
        <f t="shared" si="192"/>
        <v>0</v>
      </c>
    </row>
    <row r="780" spans="1:44">
      <c r="A780" s="35" t="s">
        <v>1058</v>
      </c>
      <c r="B780" s="93">
        <v>6.79</v>
      </c>
      <c r="C780" s="58">
        <v>291.707421514489</v>
      </c>
      <c r="D780" s="58">
        <v>68.3766134336804</v>
      </c>
      <c r="E780" s="58">
        <v>68.3766134336804</v>
      </c>
      <c r="F780" s="58">
        <v>291.707421514489</v>
      </c>
      <c r="G780" s="58">
        <v>68.3766134336804</v>
      </c>
      <c r="H780" s="58">
        <v>221.0975</v>
      </c>
      <c r="I780" s="58">
        <v>221.0975</v>
      </c>
      <c r="J780" s="108">
        <v>926.875056545167</v>
      </c>
      <c r="K780" s="109">
        <v>1.56532522637853</v>
      </c>
      <c r="L780" s="109">
        <v>4.5769557983283</v>
      </c>
      <c r="M780" s="109">
        <v>4.59345756520712</v>
      </c>
      <c r="N780" s="110">
        <v>0.5173235204864</v>
      </c>
      <c r="O780" s="10">
        <v>0</v>
      </c>
      <c r="P780" s="10">
        <v>8.8</v>
      </c>
      <c r="Q780" s="113">
        <v>0.5355</v>
      </c>
      <c r="R780" s="110">
        <v>0.212057504117311</v>
      </c>
      <c r="S780" s="58">
        <v>186.683690915751</v>
      </c>
      <c r="T780" s="58">
        <v>1196.30593859212</v>
      </c>
      <c r="U780" s="58">
        <v>119.261919356946</v>
      </c>
      <c r="V780" s="58">
        <v>581.390146401809</v>
      </c>
      <c r="W780" s="58">
        <v>28.9024999999999</v>
      </c>
      <c r="X780" s="10"/>
      <c r="Y780" s="109">
        <f t="shared" si="193"/>
        <v>0.0053165604244958</v>
      </c>
      <c r="Z780" s="10"/>
      <c r="AA780" s="10"/>
      <c r="AB780" s="10"/>
      <c r="AC780" s="58">
        <f t="shared" si="186"/>
        <v>221.0975</v>
      </c>
      <c r="AD780" s="10">
        <f t="shared" si="194"/>
        <v>6.5</v>
      </c>
      <c r="AE780" s="58">
        <f t="shared" si="187"/>
        <v>0</v>
      </c>
      <c r="AF780" s="58">
        <f t="shared" si="181"/>
        <v>0</v>
      </c>
      <c r="AG780" s="58">
        <f t="shared" si="182"/>
        <v>0</v>
      </c>
      <c r="AH780" s="58">
        <f t="shared" si="183"/>
        <v>0</v>
      </c>
      <c r="AI780" s="64">
        <f t="shared" si="184"/>
        <v>-68.3766134336804</v>
      </c>
      <c r="AJ780" s="65"/>
      <c r="AL780" s="58">
        <f t="shared" si="188"/>
        <v>250</v>
      </c>
      <c r="AM780" s="58">
        <f t="shared" si="189"/>
        <v>28.9024999999999</v>
      </c>
      <c r="AN780" s="58">
        <f t="shared" si="185"/>
        <v>0</v>
      </c>
      <c r="AO780" s="58">
        <f t="shared" si="180"/>
        <v>74.7998593666909</v>
      </c>
      <c r="AP780" s="58">
        <f t="shared" si="190"/>
        <v>575.038439395479</v>
      </c>
      <c r="AQ780" s="58">
        <f t="shared" si="191"/>
        <v>221.0975</v>
      </c>
      <c r="AR780" s="58">
        <f t="shared" si="192"/>
        <v>0</v>
      </c>
    </row>
    <row r="781" spans="1:44">
      <c r="A781" s="35" t="s">
        <v>1059</v>
      </c>
      <c r="B781" s="93">
        <v>6.71</v>
      </c>
      <c r="C781" s="58">
        <v>280.555898204661</v>
      </c>
      <c r="D781" s="58">
        <v>28.0306456794089</v>
      </c>
      <c r="E781" s="58">
        <v>28.0306456794089</v>
      </c>
      <c r="F781" s="58">
        <v>270.996019258234</v>
      </c>
      <c r="G781" s="58">
        <v>18.4707667329819</v>
      </c>
      <c r="H781" s="58">
        <v>250</v>
      </c>
      <c r="I781" s="58">
        <v>250</v>
      </c>
      <c r="J781" s="108">
        <v>928.521259504532</v>
      </c>
      <c r="K781" s="109">
        <v>1.47084221167221</v>
      </c>
      <c r="L781" s="109">
        <v>4.59732215920372</v>
      </c>
      <c r="M781" s="109">
        <v>4.596065497367</v>
      </c>
      <c r="N781" s="110">
        <v>0.499365874745182</v>
      </c>
      <c r="O781" s="10">
        <v>0.6</v>
      </c>
      <c r="P781" s="10">
        <v>8.7</v>
      </c>
      <c r="Q781" s="113">
        <v>0.1395</v>
      </c>
      <c r="R781" s="110">
        <v>0.0549778714378214</v>
      </c>
      <c r="S781" s="58">
        <v>182.387766511393</v>
      </c>
      <c r="T781" s="58">
        <v>1384.55148256601</v>
      </c>
      <c r="U781" s="58">
        <v>124.002265548278</v>
      </c>
      <c r="V781" s="58">
        <v>148.95507474249</v>
      </c>
      <c r="W781" s="58">
        <v>0</v>
      </c>
      <c r="X781" s="10"/>
      <c r="Y781" s="109">
        <f t="shared" si="193"/>
        <v>-0.00386459399660044</v>
      </c>
      <c r="Z781" s="10"/>
      <c r="AA781" s="10"/>
      <c r="AB781" s="10"/>
      <c r="AC781" s="58">
        <f t="shared" si="186"/>
        <v>250</v>
      </c>
      <c r="AD781" s="10">
        <f t="shared" si="194"/>
        <v>6.5</v>
      </c>
      <c r="AE781" s="58">
        <f t="shared" si="187"/>
        <v>0</v>
      </c>
      <c r="AF781" s="58">
        <f t="shared" si="181"/>
        <v>0</v>
      </c>
      <c r="AG781" s="58">
        <f t="shared" si="182"/>
        <v>0</v>
      </c>
      <c r="AH781" s="58">
        <f t="shared" si="183"/>
        <v>0</v>
      </c>
      <c r="AI781" s="64">
        <f t="shared" si="184"/>
        <v>-18.4707667329819</v>
      </c>
      <c r="AJ781" s="65"/>
      <c r="AL781" s="58">
        <f t="shared" si="188"/>
        <v>250</v>
      </c>
      <c r="AM781" s="58">
        <f t="shared" si="189"/>
        <v>0</v>
      </c>
      <c r="AN781" s="58">
        <f t="shared" si="185"/>
        <v>0</v>
      </c>
      <c r="AO781" s="58">
        <f t="shared" si="180"/>
        <v>74.4258600698575</v>
      </c>
      <c r="AP781" s="58">
        <f t="shared" si="190"/>
        <v>574.664440098646</v>
      </c>
      <c r="AQ781" s="58">
        <f t="shared" si="191"/>
        <v>250</v>
      </c>
      <c r="AR781" s="58">
        <f t="shared" si="192"/>
        <v>0</v>
      </c>
    </row>
    <row r="782" spans="1:44">
      <c r="A782" s="35" t="s">
        <v>1060</v>
      </c>
      <c r="B782" s="93">
        <v>6.92</v>
      </c>
      <c r="C782" s="58">
        <v>310.397144590784</v>
      </c>
      <c r="D782" s="58">
        <v>57.8718920655316</v>
      </c>
      <c r="E782" s="58">
        <v>57.8718920655316</v>
      </c>
      <c r="F782" s="58">
        <v>309.42656386048</v>
      </c>
      <c r="G782" s="58">
        <v>56.9013113352278</v>
      </c>
      <c r="H782" s="58">
        <v>250</v>
      </c>
      <c r="I782" s="58">
        <v>250</v>
      </c>
      <c r="J782" s="108">
        <v>934.32993952215</v>
      </c>
      <c r="K782" s="109">
        <v>1.57937043246986</v>
      </c>
      <c r="L782" s="109">
        <v>4.59668818092183</v>
      </c>
      <c r="M782" s="109">
        <v>4.60526299369213</v>
      </c>
      <c r="N782" s="110">
        <v>0.514295357862504</v>
      </c>
      <c r="O782" s="10">
        <v>0.1</v>
      </c>
      <c r="P782" s="10">
        <v>8.8</v>
      </c>
      <c r="Q782" s="113">
        <v>0.4365</v>
      </c>
      <c r="R782" s="110">
        <v>0.172787595947439</v>
      </c>
      <c r="S782" s="58">
        <v>190.257900020176</v>
      </c>
      <c r="T782" s="58">
        <v>1327.27867015495</v>
      </c>
      <c r="U782" s="58">
        <v>120.464392715423</v>
      </c>
      <c r="V782" s="58">
        <v>472.349630065771</v>
      </c>
      <c r="W782" s="58">
        <v>0</v>
      </c>
      <c r="X782" s="10"/>
      <c r="Y782" s="109">
        <f t="shared" si="193"/>
        <v>-0.000622683554830417</v>
      </c>
      <c r="Z782" s="10"/>
      <c r="AA782" s="10"/>
      <c r="AB782" s="10"/>
      <c r="AC782" s="58">
        <f t="shared" si="186"/>
        <v>250</v>
      </c>
      <c r="AD782" s="10">
        <f t="shared" si="194"/>
        <v>6.5</v>
      </c>
      <c r="AE782" s="58">
        <f t="shared" si="187"/>
        <v>0</v>
      </c>
      <c r="AF782" s="58">
        <f t="shared" si="181"/>
        <v>0</v>
      </c>
      <c r="AG782" s="58">
        <f t="shared" si="182"/>
        <v>0</v>
      </c>
      <c r="AH782" s="58">
        <f t="shared" si="183"/>
        <v>0</v>
      </c>
      <c r="AI782" s="64">
        <f t="shared" si="184"/>
        <v>-56.9013113352278</v>
      </c>
      <c r="AJ782" s="65"/>
      <c r="AL782" s="58">
        <f t="shared" si="188"/>
        <v>250</v>
      </c>
      <c r="AM782" s="58">
        <f t="shared" si="189"/>
        <v>0</v>
      </c>
      <c r="AN782" s="58">
        <f t="shared" si="185"/>
        <v>0</v>
      </c>
      <c r="AO782" s="58">
        <f t="shared" si="180"/>
        <v>74.0537307695082</v>
      </c>
      <c r="AP782" s="58">
        <f t="shared" si="190"/>
        <v>574.292310798297</v>
      </c>
      <c r="AQ782" s="58">
        <f t="shared" si="191"/>
        <v>250</v>
      </c>
      <c r="AR782" s="58">
        <f t="shared" si="192"/>
        <v>0</v>
      </c>
    </row>
    <row r="783" spans="1:44">
      <c r="A783" s="35" t="s">
        <v>1061</v>
      </c>
      <c r="B783" s="93">
        <v>7.43</v>
      </c>
      <c r="C783" s="58">
        <v>390.755007928859</v>
      </c>
      <c r="D783" s="58">
        <v>138.229755403607</v>
      </c>
      <c r="E783" s="58">
        <v>138.229755403607</v>
      </c>
      <c r="F783" s="58">
        <v>390.755007928859</v>
      </c>
      <c r="G783" s="58">
        <v>138.229755403607</v>
      </c>
      <c r="H783" s="58">
        <v>250</v>
      </c>
      <c r="I783" s="58">
        <v>250</v>
      </c>
      <c r="J783" s="108">
        <v>948.946260099676</v>
      </c>
      <c r="K783" s="109">
        <v>1.80389083264149</v>
      </c>
      <c r="L783" s="109">
        <v>4.60349878371403</v>
      </c>
      <c r="M783" s="109">
        <v>4.62837449720565</v>
      </c>
      <c r="N783" s="110">
        <v>0.5173235204864</v>
      </c>
      <c r="O783" s="10">
        <v>0</v>
      </c>
      <c r="P783" s="10">
        <v>8.8</v>
      </c>
      <c r="Q783" s="113">
        <v>1.044</v>
      </c>
      <c r="R783" s="110">
        <v>0.424115008234622</v>
      </c>
      <c r="S783" s="58">
        <v>204.279797275998</v>
      </c>
      <c r="T783" s="58">
        <v>1236.17340477419</v>
      </c>
      <c r="U783" s="58">
        <v>113.243991032908</v>
      </c>
      <c r="V783" s="58">
        <v>1222.93866471614</v>
      </c>
      <c r="W783" s="58">
        <v>0</v>
      </c>
      <c r="X783" s="10"/>
      <c r="Y783" s="109">
        <f t="shared" si="193"/>
        <v>0.00176420997810389</v>
      </c>
      <c r="Z783" s="10"/>
      <c r="AA783" s="10"/>
      <c r="AB783" s="10"/>
      <c r="AC783" s="58">
        <f t="shared" si="186"/>
        <v>250</v>
      </c>
      <c r="AD783" s="10">
        <f t="shared" si="194"/>
        <v>6.5</v>
      </c>
      <c r="AE783" s="58">
        <f t="shared" si="187"/>
        <v>0</v>
      </c>
      <c r="AF783" s="58">
        <f t="shared" si="181"/>
        <v>0</v>
      </c>
      <c r="AG783" s="58">
        <f t="shared" si="182"/>
        <v>0</v>
      </c>
      <c r="AH783" s="58">
        <f t="shared" si="183"/>
        <v>0</v>
      </c>
      <c r="AI783" s="64">
        <f t="shared" si="184"/>
        <v>-138.229755403607</v>
      </c>
      <c r="AJ783" s="65"/>
      <c r="AL783" s="58">
        <f t="shared" si="188"/>
        <v>250</v>
      </c>
      <c r="AM783" s="58">
        <f t="shared" si="189"/>
        <v>0</v>
      </c>
      <c r="AN783" s="58">
        <f t="shared" si="185"/>
        <v>0</v>
      </c>
      <c r="AO783" s="58">
        <f t="shared" si="180"/>
        <v>73.6834621156606</v>
      </c>
      <c r="AP783" s="58">
        <f t="shared" si="190"/>
        <v>573.922042144449</v>
      </c>
      <c r="AQ783" s="58">
        <f t="shared" si="191"/>
        <v>250</v>
      </c>
      <c r="AR783" s="58">
        <f t="shared" si="192"/>
        <v>0</v>
      </c>
    </row>
    <row r="784" spans="1:44">
      <c r="A784" s="35" t="s">
        <v>1062</v>
      </c>
      <c r="B784" s="93">
        <v>7.79</v>
      </c>
      <c r="C784" s="58">
        <v>454.549675452149</v>
      </c>
      <c r="D784" s="58">
        <v>202.024422926896</v>
      </c>
      <c r="E784" s="58">
        <v>202.024422926896</v>
      </c>
      <c r="F784" s="58">
        <v>453.435149963069</v>
      </c>
      <c r="G784" s="58">
        <v>200.909897437816</v>
      </c>
      <c r="H784" s="58">
        <v>250</v>
      </c>
      <c r="I784" s="58">
        <v>250</v>
      </c>
      <c r="J784" s="108">
        <v>970.345492432984</v>
      </c>
      <c r="K784" s="109">
        <v>1.96799631891154</v>
      </c>
      <c r="L784" s="109">
        <v>4.6296369049815</v>
      </c>
      <c r="M784" s="109">
        <v>4.66212931394923</v>
      </c>
      <c r="N784" s="110">
        <v>0.5173235204864</v>
      </c>
      <c r="O784" s="10">
        <v>0</v>
      </c>
      <c r="P784" s="10">
        <v>8.8</v>
      </c>
      <c r="Q784" s="113">
        <v>1.422</v>
      </c>
      <c r="R784" s="110">
        <v>0.596902604182061</v>
      </c>
      <c r="S784" s="58">
        <v>214.177607103637</v>
      </c>
      <c r="T784" s="58">
        <v>1179.0460073777</v>
      </c>
      <c r="U784" s="58">
        <v>108.830288474368</v>
      </c>
      <c r="V784" s="58">
        <v>1846.08439667175</v>
      </c>
      <c r="W784" s="58">
        <v>0</v>
      </c>
      <c r="X784" s="10"/>
      <c r="Y784" s="109">
        <f t="shared" si="193"/>
        <v>-0.00126240777585274</v>
      </c>
      <c r="Z784" s="10"/>
      <c r="AA784" s="10"/>
      <c r="AB784" s="10"/>
      <c r="AC784" s="58">
        <f t="shared" si="186"/>
        <v>250</v>
      </c>
      <c r="AD784" s="10">
        <f t="shared" si="194"/>
        <v>6.5</v>
      </c>
      <c r="AE784" s="58">
        <f t="shared" si="187"/>
        <v>0</v>
      </c>
      <c r="AF784" s="58">
        <f t="shared" si="181"/>
        <v>0</v>
      </c>
      <c r="AG784" s="58">
        <f t="shared" si="182"/>
        <v>0</v>
      </c>
      <c r="AH784" s="58">
        <f t="shared" si="183"/>
        <v>0</v>
      </c>
      <c r="AI784" s="64">
        <f t="shared" si="184"/>
        <v>-200.909897437816</v>
      </c>
      <c r="AJ784" s="65"/>
      <c r="AL784" s="58">
        <f t="shared" si="188"/>
        <v>250</v>
      </c>
      <c r="AM784" s="58">
        <f t="shared" si="189"/>
        <v>0</v>
      </c>
      <c r="AN784" s="58">
        <f t="shared" si="185"/>
        <v>0</v>
      </c>
      <c r="AO784" s="58">
        <f t="shared" si="180"/>
        <v>73.3150448050823</v>
      </c>
      <c r="AP784" s="58">
        <f t="shared" si="190"/>
        <v>573.553624833871</v>
      </c>
      <c r="AQ784" s="58">
        <f t="shared" si="191"/>
        <v>250</v>
      </c>
      <c r="AR784" s="58">
        <f t="shared" si="192"/>
        <v>0</v>
      </c>
    </row>
    <row r="785" spans="1:44">
      <c r="A785" s="35" t="s">
        <v>1063</v>
      </c>
      <c r="B785" s="93">
        <v>7.82</v>
      </c>
      <c r="C785" s="58">
        <v>460.140800228433</v>
      </c>
      <c r="D785" s="58">
        <v>275.731204268837</v>
      </c>
      <c r="E785" s="58">
        <v>275.731204268837</v>
      </c>
      <c r="F785" s="58">
        <v>460.140800228433</v>
      </c>
      <c r="G785" s="58">
        <v>275.731204268837</v>
      </c>
      <c r="H785" s="58">
        <v>182.5655</v>
      </c>
      <c r="I785" s="58">
        <v>182.5655</v>
      </c>
      <c r="J785" s="108">
        <v>999.83938321503</v>
      </c>
      <c r="K785" s="109">
        <v>2.04749594824125</v>
      </c>
      <c r="L785" s="109">
        <v>4.65958108609679</v>
      </c>
      <c r="M785" s="109">
        <v>4.70849554596993</v>
      </c>
      <c r="N785" s="110">
        <v>0.5173235204864</v>
      </c>
      <c r="O785" s="10">
        <v>0</v>
      </c>
      <c r="P785" s="10">
        <v>8.8</v>
      </c>
      <c r="Q785" s="113">
        <v>1.755</v>
      </c>
      <c r="R785" s="110">
        <v>0.769690200129499</v>
      </c>
      <c r="S785" s="58">
        <v>215.002424589274</v>
      </c>
      <c r="T785" s="58">
        <v>857.709378449473</v>
      </c>
      <c r="U785" s="58">
        <v>105.007496974026</v>
      </c>
      <c r="V785" s="58">
        <v>2641.1742929358</v>
      </c>
      <c r="W785" s="58">
        <v>67.4345</v>
      </c>
      <c r="X785" s="10"/>
      <c r="Y785" s="109">
        <f t="shared" si="193"/>
        <v>0.00254822785244357</v>
      </c>
      <c r="Z785" s="10"/>
      <c r="AA785" s="10"/>
      <c r="AB785" s="10"/>
      <c r="AC785" s="58">
        <f t="shared" si="186"/>
        <v>182.5655</v>
      </c>
      <c r="AD785" s="10">
        <f t="shared" si="194"/>
        <v>6.5</v>
      </c>
      <c r="AE785" s="58">
        <f t="shared" si="187"/>
        <v>0</v>
      </c>
      <c r="AF785" s="58">
        <f t="shared" si="181"/>
        <v>0</v>
      </c>
      <c r="AG785" s="58">
        <f t="shared" si="182"/>
        <v>0</v>
      </c>
      <c r="AH785" s="58">
        <f t="shared" si="183"/>
        <v>0</v>
      </c>
      <c r="AI785" s="64">
        <f t="shared" si="184"/>
        <v>-275.731204268837</v>
      </c>
      <c r="AJ785" s="65"/>
      <c r="AL785" s="58">
        <f t="shared" si="188"/>
        <v>250</v>
      </c>
      <c r="AM785" s="58">
        <f t="shared" si="189"/>
        <v>67.4345</v>
      </c>
      <c r="AN785" s="58">
        <f t="shared" si="185"/>
        <v>0</v>
      </c>
      <c r="AO785" s="58">
        <f t="shared" si="180"/>
        <v>83.0636445810569</v>
      </c>
      <c r="AP785" s="58">
        <f t="shared" si="190"/>
        <v>583.302224609845</v>
      </c>
      <c r="AQ785" s="58">
        <f t="shared" si="191"/>
        <v>182.5655</v>
      </c>
      <c r="AR785" s="58">
        <f t="shared" si="192"/>
        <v>0</v>
      </c>
    </row>
    <row r="786" spans="1:44">
      <c r="A786" s="35" t="s">
        <v>1064</v>
      </c>
      <c r="B786" s="93">
        <v>7.7</v>
      </c>
      <c r="C786" s="58">
        <v>438.033030965893</v>
      </c>
      <c r="D786" s="58">
        <v>305.275455208317</v>
      </c>
      <c r="E786" s="58">
        <v>305.275455208317</v>
      </c>
      <c r="F786" s="58">
        <v>420.746630245167</v>
      </c>
      <c r="G786" s="58">
        <v>287.989054487592</v>
      </c>
      <c r="H786" s="58">
        <v>131.43</v>
      </c>
      <c r="I786" s="58">
        <v>131.43</v>
      </c>
      <c r="J786" s="108">
        <v>1030.64588584431</v>
      </c>
      <c r="K786" s="109">
        <v>1.99286847565541</v>
      </c>
      <c r="L786" s="109">
        <v>4.71496241663517</v>
      </c>
      <c r="M786" s="109">
        <v>4.75673484261073</v>
      </c>
      <c r="N786" s="110">
        <v>0.496423311258125</v>
      </c>
      <c r="O786" s="10">
        <v>0.7</v>
      </c>
      <c r="P786" s="10">
        <v>8.7</v>
      </c>
      <c r="Q786" s="113">
        <v>1.773</v>
      </c>
      <c r="R786" s="110">
        <v>0.785398163397448</v>
      </c>
      <c r="S786" s="58">
        <v>209.297436980288</v>
      </c>
      <c r="T786" s="58">
        <v>634.301010432724</v>
      </c>
      <c r="U786" s="58">
        <v>105.023206266261</v>
      </c>
      <c r="V786" s="58">
        <v>2742.14685235818</v>
      </c>
      <c r="W786" s="58">
        <v>118.57</v>
      </c>
      <c r="X786" s="10"/>
      <c r="Y786" s="109">
        <f t="shared" si="193"/>
        <v>-0.00646687066523377</v>
      </c>
      <c r="Z786" s="10"/>
      <c r="AA786" s="10"/>
      <c r="AB786" s="10"/>
      <c r="AC786" s="58">
        <f t="shared" si="186"/>
        <v>131.43</v>
      </c>
      <c r="AD786" s="10">
        <f t="shared" si="194"/>
        <v>6.5</v>
      </c>
      <c r="AE786" s="58">
        <f t="shared" si="187"/>
        <v>0</v>
      </c>
      <c r="AF786" s="58">
        <f t="shared" si="181"/>
        <v>0</v>
      </c>
      <c r="AG786" s="58">
        <f t="shared" si="182"/>
        <v>0</v>
      </c>
      <c r="AH786" s="58">
        <f t="shared" si="183"/>
        <v>0</v>
      </c>
      <c r="AI786" s="64">
        <f t="shared" si="184"/>
        <v>-287.989054487592</v>
      </c>
      <c r="AJ786" s="65"/>
      <c r="AL786" s="58">
        <f t="shared" si="188"/>
        <v>250</v>
      </c>
      <c r="AM786" s="58">
        <f t="shared" si="189"/>
        <v>118.57</v>
      </c>
      <c r="AN786" s="58">
        <f t="shared" si="185"/>
        <v>0</v>
      </c>
      <c r="AO786" s="58">
        <f t="shared" si="180"/>
        <v>100.433826358152</v>
      </c>
      <c r="AP786" s="58">
        <f t="shared" si="190"/>
        <v>600.67240638694</v>
      </c>
      <c r="AQ786" s="58">
        <f t="shared" si="191"/>
        <v>131.43</v>
      </c>
      <c r="AR786" s="58">
        <f t="shared" si="192"/>
        <v>0</v>
      </c>
    </row>
    <row r="787" spans="1:44">
      <c r="A787" s="35" t="s">
        <v>1065</v>
      </c>
      <c r="B787" s="93">
        <v>7.63</v>
      </c>
      <c r="C787" s="58">
        <v>425.450820165308</v>
      </c>
      <c r="D787" s="58">
        <v>300.427587842075</v>
      </c>
      <c r="E787" s="58">
        <v>300.427587842075</v>
      </c>
      <c r="F787" s="58">
        <v>412.737064708277</v>
      </c>
      <c r="G787" s="58">
        <v>287.713832385044</v>
      </c>
      <c r="H787" s="58">
        <v>123.773</v>
      </c>
      <c r="I787" s="58">
        <v>123.773</v>
      </c>
      <c r="J787" s="108">
        <v>1061.40634191972</v>
      </c>
      <c r="K787" s="109">
        <v>1.991596030254</v>
      </c>
      <c r="L787" s="109">
        <v>4.75130888377042</v>
      </c>
      <c r="M787" s="109">
        <v>4.80471207683746</v>
      </c>
      <c r="N787" s="110">
        <v>0.502322770714833</v>
      </c>
      <c r="O787" s="10">
        <v>0.5</v>
      </c>
      <c r="P787" s="10">
        <v>8.8</v>
      </c>
      <c r="Q787" s="113">
        <v>1.7595</v>
      </c>
      <c r="R787" s="110">
        <v>0.781471172580461</v>
      </c>
      <c r="S787" s="58">
        <v>209.778580513576</v>
      </c>
      <c r="T787" s="58">
        <v>595.977110804893</v>
      </c>
      <c r="U787" s="58">
        <v>105.331893278991</v>
      </c>
      <c r="V787" s="58">
        <v>2731.49777743937</v>
      </c>
      <c r="W787" s="58">
        <v>126.227</v>
      </c>
      <c r="X787" s="10"/>
      <c r="Y787" s="109">
        <f t="shared" si="193"/>
        <v>0.00542595884031183</v>
      </c>
      <c r="Z787" s="10"/>
      <c r="AA787" s="10"/>
      <c r="AB787" s="10"/>
      <c r="AC787" s="58">
        <f t="shared" si="186"/>
        <v>123.773</v>
      </c>
      <c r="AD787" s="10">
        <f t="shared" si="194"/>
        <v>6.5</v>
      </c>
      <c r="AE787" s="58">
        <f t="shared" si="187"/>
        <v>0</v>
      </c>
      <c r="AF787" s="58">
        <f t="shared" si="181"/>
        <v>0</v>
      </c>
      <c r="AG787" s="58">
        <f t="shared" si="182"/>
        <v>0</v>
      </c>
      <c r="AH787" s="58">
        <f t="shared" si="183"/>
        <v>0</v>
      </c>
      <c r="AI787" s="64">
        <f t="shared" si="184"/>
        <v>-287.713832385044</v>
      </c>
      <c r="AJ787" s="65"/>
      <c r="AL787" s="58">
        <f t="shared" si="188"/>
        <v>250</v>
      </c>
      <c r="AM787" s="58">
        <f t="shared" si="189"/>
        <v>126.227</v>
      </c>
      <c r="AN787" s="58">
        <f t="shared" si="185"/>
        <v>0</v>
      </c>
      <c r="AO787" s="58">
        <f t="shared" si="180"/>
        <v>118.865707226361</v>
      </c>
      <c r="AP787" s="58">
        <f t="shared" si="190"/>
        <v>619.104287255149</v>
      </c>
      <c r="AQ787" s="58">
        <f t="shared" si="191"/>
        <v>123.773</v>
      </c>
      <c r="AR787" s="58">
        <f t="shared" si="192"/>
        <v>0</v>
      </c>
    </row>
    <row r="788" spans="1:44">
      <c r="A788" s="35" t="s">
        <v>1066</v>
      </c>
      <c r="B788" s="93">
        <v>7.38</v>
      </c>
      <c r="C788" s="58">
        <v>382.367105685834</v>
      </c>
      <c r="D788" s="58">
        <v>268.282257200985</v>
      </c>
      <c r="E788" s="58">
        <v>268.282257200985</v>
      </c>
      <c r="F788" s="58">
        <v>380.681204133097</v>
      </c>
      <c r="G788" s="58">
        <v>266.596355648249</v>
      </c>
      <c r="H788" s="58">
        <v>112.944</v>
      </c>
      <c r="I788" s="58">
        <v>112.944</v>
      </c>
      <c r="J788" s="108">
        <v>1089.86263445916</v>
      </c>
      <c r="K788" s="109">
        <v>1.90268316013894</v>
      </c>
      <c r="L788" s="109">
        <v>4.80535064045192</v>
      </c>
      <c r="M788" s="109">
        <v>4.84893002870029</v>
      </c>
      <c r="N788" s="110">
        <v>0.514295357862504</v>
      </c>
      <c r="O788" s="10">
        <v>0.1</v>
      </c>
      <c r="P788" s="10">
        <v>8.8</v>
      </c>
      <c r="Q788" s="113">
        <v>1.665</v>
      </c>
      <c r="R788" s="110">
        <v>0.734347282776614</v>
      </c>
      <c r="S788" s="58">
        <v>202.905101466604</v>
      </c>
      <c r="T788" s="58">
        <v>562.257171752903</v>
      </c>
      <c r="U788" s="58">
        <v>106.641560569542</v>
      </c>
      <c r="V788" s="58">
        <v>2499.92924169934</v>
      </c>
      <c r="W788" s="58">
        <v>137.056</v>
      </c>
      <c r="X788" s="10"/>
      <c r="Y788" s="109">
        <f t="shared" si="193"/>
        <v>-0.000638563614457688</v>
      </c>
      <c r="Z788" s="10"/>
      <c r="AA788" s="10"/>
      <c r="AB788" s="10"/>
      <c r="AC788" s="58">
        <f t="shared" si="186"/>
        <v>112.944</v>
      </c>
      <c r="AD788" s="10">
        <f t="shared" si="194"/>
        <v>6.5</v>
      </c>
      <c r="AE788" s="58">
        <f t="shared" si="187"/>
        <v>0</v>
      </c>
      <c r="AF788" s="58">
        <f t="shared" si="181"/>
        <v>0</v>
      </c>
      <c r="AG788" s="58">
        <f t="shared" si="182"/>
        <v>0</v>
      </c>
      <c r="AH788" s="58">
        <f t="shared" si="183"/>
        <v>0</v>
      </c>
      <c r="AI788" s="64">
        <f t="shared" si="184"/>
        <v>-266.596355648249</v>
      </c>
      <c r="AJ788" s="65"/>
      <c r="AL788" s="58">
        <f t="shared" si="188"/>
        <v>250</v>
      </c>
      <c r="AM788" s="58">
        <f t="shared" si="189"/>
        <v>137.056</v>
      </c>
      <c r="AN788" s="58">
        <f t="shared" si="185"/>
        <v>0</v>
      </c>
      <c r="AO788" s="58">
        <f t="shared" si="180"/>
        <v>138.829778690229</v>
      </c>
      <c r="AP788" s="58">
        <f t="shared" si="190"/>
        <v>639.068358719018</v>
      </c>
      <c r="AQ788" s="58">
        <f t="shared" si="191"/>
        <v>112.944</v>
      </c>
      <c r="AR788" s="58">
        <f t="shared" si="192"/>
        <v>0</v>
      </c>
    </row>
    <row r="789" spans="1:44">
      <c r="A789" s="35" t="s">
        <v>1067</v>
      </c>
      <c r="B789" s="93">
        <v>7.14</v>
      </c>
      <c r="C789" s="58">
        <v>343.663126979028</v>
      </c>
      <c r="D789" s="58">
        <v>226.571207787109</v>
      </c>
      <c r="E789" s="58">
        <v>226.571207787109</v>
      </c>
      <c r="F789" s="58">
        <v>343.663126979028</v>
      </c>
      <c r="G789" s="58">
        <v>226.571207787109</v>
      </c>
      <c r="H789" s="58">
        <v>115.921</v>
      </c>
      <c r="I789" s="58">
        <v>115.921</v>
      </c>
      <c r="J789" s="108">
        <v>1113.96745966482</v>
      </c>
      <c r="K789" s="109">
        <v>1.80310719604056</v>
      </c>
      <c r="L789" s="109">
        <v>4.85251512125504</v>
      </c>
      <c r="M789" s="109">
        <v>4.8862642565423</v>
      </c>
      <c r="N789" s="110">
        <v>0.5173235204864</v>
      </c>
      <c r="O789" s="10">
        <v>0</v>
      </c>
      <c r="P789" s="10">
        <v>8.8</v>
      </c>
      <c r="Q789" s="113">
        <v>1.485</v>
      </c>
      <c r="R789" s="110">
        <v>0.644026493985908</v>
      </c>
      <c r="S789" s="58">
        <v>196.306561581511</v>
      </c>
      <c r="T789" s="58">
        <v>596.474810870241</v>
      </c>
      <c r="U789" s="58">
        <v>108.871265120887</v>
      </c>
      <c r="V789" s="58">
        <v>2089.65108944109</v>
      </c>
      <c r="W789" s="58">
        <v>134.079</v>
      </c>
      <c r="X789" s="10"/>
      <c r="Y789" s="109">
        <f t="shared" si="193"/>
        <v>-0.00358509255474448</v>
      </c>
      <c r="Z789" s="10"/>
      <c r="AA789" s="10"/>
      <c r="AB789" s="10"/>
      <c r="AC789" s="58">
        <f t="shared" si="186"/>
        <v>115.921</v>
      </c>
      <c r="AD789" s="10">
        <f t="shared" si="194"/>
        <v>6.5</v>
      </c>
      <c r="AE789" s="58">
        <f t="shared" si="187"/>
        <v>0</v>
      </c>
      <c r="AF789" s="58">
        <f t="shared" si="181"/>
        <v>0</v>
      </c>
      <c r="AG789" s="58">
        <f t="shared" si="182"/>
        <v>0</v>
      </c>
      <c r="AH789" s="58">
        <f t="shared" si="183"/>
        <v>0</v>
      </c>
      <c r="AI789" s="64">
        <f t="shared" si="184"/>
        <v>-226.571207787109</v>
      </c>
      <c r="AJ789" s="65"/>
      <c r="AL789" s="58">
        <f t="shared" si="188"/>
        <v>250</v>
      </c>
      <c r="AM789" s="58">
        <f t="shared" si="189"/>
        <v>134.079</v>
      </c>
      <c r="AN789" s="58">
        <f t="shared" si="185"/>
        <v>0</v>
      </c>
      <c r="AO789" s="58">
        <f t="shared" si="180"/>
        <v>158.247479796778</v>
      </c>
      <c r="AP789" s="58">
        <f t="shared" si="190"/>
        <v>658.486059825566</v>
      </c>
      <c r="AQ789" s="58">
        <f t="shared" si="191"/>
        <v>115.921</v>
      </c>
      <c r="AR789" s="58">
        <f t="shared" si="192"/>
        <v>0</v>
      </c>
    </row>
    <row r="790" spans="1:44">
      <c r="A790" s="35" t="s">
        <v>1068</v>
      </c>
      <c r="B790" s="93">
        <v>7.11</v>
      </c>
      <c r="C790" s="58">
        <v>339.003799733835</v>
      </c>
      <c r="D790" s="58">
        <v>219.909355289391</v>
      </c>
      <c r="E790" s="58">
        <v>219.909355289391</v>
      </c>
      <c r="F790" s="58">
        <v>339.003799733835</v>
      </c>
      <c r="G790" s="58">
        <v>219.909355289391</v>
      </c>
      <c r="H790" s="58">
        <v>117.9035</v>
      </c>
      <c r="I790" s="58">
        <v>117.9035</v>
      </c>
      <c r="J790" s="108">
        <v>1137.33737820607</v>
      </c>
      <c r="K790" s="109">
        <v>1.78681076451532</v>
      </c>
      <c r="L790" s="109">
        <v>4.88658852342697</v>
      </c>
      <c r="M790" s="109">
        <v>4.92235523272073</v>
      </c>
      <c r="N790" s="110">
        <v>0.5173235204864</v>
      </c>
      <c r="O790" s="10">
        <v>0</v>
      </c>
      <c r="P790" s="10">
        <v>8.8</v>
      </c>
      <c r="Q790" s="113">
        <v>1.449</v>
      </c>
      <c r="R790" s="110">
        <v>0.628318530717959</v>
      </c>
      <c r="S790" s="58">
        <v>195.481744095874</v>
      </c>
      <c r="T790" s="58">
        <v>609.235634740574</v>
      </c>
      <c r="U790" s="58">
        <v>109.402600419693</v>
      </c>
      <c r="V790" s="58">
        <v>2029.39944066902</v>
      </c>
      <c r="W790" s="58">
        <v>132.0965</v>
      </c>
      <c r="X790" s="10"/>
      <c r="Y790" s="109">
        <f t="shared" si="193"/>
        <v>-0.000324266884674351</v>
      </c>
      <c r="Z790" s="10"/>
      <c r="AA790" s="10"/>
      <c r="AB790" s="10"/>
      <c r="AC790" s="58">
        <f t="shared" si="186"/>
        <v>117.9035</v>
      </c>
      <c r="AD790" s="10">
        <f t="shared" si="194"/>
        <v>6.5</v>
      </c>
      <c r="AE790" s="58">
        <f t="shared" si="187"/>
        <v>0</v>
      </c>
      <c r="AF790" s="58">
        <f t="shared" si="181"/>
        <v>0</v>
      </c>
      <c r="AG790" s="58">
        <f t="shared" si="182"/>
        <v>0</v>
      </c>
      <c r="AH790" s="58">
        <f t="shared" si="183"/>
        <v>0</v>
      </c>
      <c r="AI790" s="64">
        <f t="shared" si="184"/>
        <v>-219.909355289391</v>
      </c>
      <c r="AJ790" s="65"/>
      <c r="AL790" s="58">
        <f t="shared" si="188"/>
        <v>250</v>
      </c>
      <c r="AM790" s="58">
        <f t="shared" si="189"/>
        <v>132.0965</v>
      </c>
      <c r="AN790" s="58">
        <f t="shared" si="185"/>
        <v>0</v>
      </c>
      <c r="AO790" s="58">
        <f t="shared" si="180"/>
        <v>177.270717397794</v>
      </c>
      <c r="AP790" s="58">
        <f t="shared" si="190"/>
        <v>677.509297426583</v>
      </c>
      <c r="AQ790" s="58">
        <f t="shared" si="191"/>
        <v>117.9035</v>
      </c>
      <c r="AR790" s="58">
        <f t="shared" si="192"/>
        <v>0</v>
      </c>
    </row>
    <row r="791" spans="1:44">
      <c r="A791" s="35" t="s">
        <v>1069</v>
      </c>
      <c r="B791" s="93">
        <v>7.14</v>
      </c>
      <c r="C791" s="58">
        <v>343.663126979028</v>
      </c>
      <c r="D791" s="58">
        <v>224.017167383068</v>
      </c>
      <c r="E791" s="58">
        <v>224.017167383068</v>
      </c>
      <c r="F791" s="58">
        <v>342.786159394314</v>
      </c>
      <c r="G791" s="58">
        <v>223.140199798355</v>
      </c>
      <c r="H791" s="58">
        <v>118.4495</v>
      </c>
      <c r="I791" s="58">
        <v>118.4495</v>
      </c>
      <c r="J791" s="108">
        <v>1161.04436830131</v>
      </c>
      <c r="K791" s="109">
        <v>1.79154141497204</v>
      </c>
      <c r="L791" s="109">
        <v>4.9194269709733</v>
      </c>
      <c r="M791" s="109">
        <v>4.95886282052455</v>
      </c>
      <c r="N791" s="110">
        <v>0.5173235204864</v>
      </c>
      <c r="O791" s="10">
        <v>0</v>
      </c>
      <c r="P791" s="10">
        <v>8.8</v>
      </c>
      <c r="Q791" s="113">
        <v>1.4445</v>
      </c>
      <c r="R791" s="110">
        <v>0.628318530717959</v>
      </c>
      <c r="S791" s="58">
        <v>196.306561581511</v>
      </c>
      <c r="T791" s="58">
        <v>609.485279717866</v>
      </c>
      <c r="U791" s="58">
        <v>109.574113074341</v>
      </c>
      <c r="V791" s="58">
        <v>2036.43172221677</v>
      </c>
      <c r="W791" s="58">
        <v>131.5505</v>
      </c>
      <c r="X791" s="10"/>
      <c r="Y791" s="109">
        <f t="shared" si="193"/>
        <v>0.00292826174742711</v>
      </c>
      <c r="Z791" s="10"/>
      <c r="AA791" s="10"/>
      <c r="AB791" s="10"/>
      <c r="AC791" s="58">
        <f t="shared" si="186"/>
        <v>118.4495</v>
      </c>
      <c r="AD791" s="10">
        <f t="shared" si="194"/>
        <v>6.5</v>
      </c>
      <c r="AE791" s="58">
        <f t="shared" si="187"/>
        <v>0</v>
      </c>
      <c r="AF791" s="58">
        <f t="shared" si="181"/>
        <v>0</v>
      </c>
      <c r="AG791" s="58">
        <f t="shared" si="182"/>
        <v>0</v>
      </c>
      <c r="AH791" s="58">
        <f t="shared" si="183"/>
        <v>0</v>
      </c>
      <c r="AI791" s="64">
        <f t="shared" si="184"/>
        <v>-223.140199798355</v>
      </c>
      <c r="AJ791" s="65"/>
      <c r="AL791" s="58">
        <f t="shared" si="188"/>
        <v>250</v>
      </c>
      <c r="AM791" s="58">
        <f t="shared" si="189"/>
        <v>131.5505</v>
      </c>
      <c r="AN791" s="58">
        <f t="shared" si="185"/>
        <v>0</v>
      </c>
      <c r="AO791" s="58">
        <f t="shared" si="180"/>
        <v>196.116938810805</v>
      </c>
      <c r="AP791" s="58">
        <f t="shared" si="190"/>
        <v>696.355518839594</v>
      </c>
      <c r="AQ791" s="58">
        <f t="shared" si="191"/>
        <v>118.4495</v>
      </c>
      <c r="AR791" s="58">
        <f t="shared" si="192"/>
        <v>0</v>
      </c>
    </row>
    <row r="792" spans="1:44">
      <c r="A792" s="35" t="s">
        <v>1070</v>
      </c>
      <c r="B792" s="93">
        <v>7.22</v>
      </c>
      <c r="C792" s="58">
        <v>356.280674488448</v>
      </c>
      <c r="D792" s="58">
        <v>237.008957316731</v>
      </c>
      <c r="E792" s="58">
        <v>237.008957316731</v>
      </c>
      <c r="F792" s="58">
        <v>354.099057955644</v>
      </c>
      <c r="G792" s="58">
        <v>234.827340783927</v>
      </c>
      <c r="H792" s="58">
        <v>118.079</v>
      </c>
      <c r="I792" s="58">
        <v>118.079</v>
      </c>
      <c r="J792" s="108">
        <v>1186.00420857366</v>
      </c>
      <c r="K792" s="109">
        <v>1.81636329990887</v>
      </c>
      <c r="L792" s="109">
        <v>4.96224239773749</v>
      </c>
      <c r="M792" s="109">
        <v>4.9971884165226</v>
      </c>
      <c r="N792" s="110">
        <v>0.514295357862504</v>
      </c>
      <c r="O792" s="10">
        <v>0.1</v>
      </c>
      <c r="P792" s="10">
        <v>8.8</v>
      </c>
      <c r="Q792" s="113">
        <v>1.485</v>
      </c>
      <c r="R792" s="110">
        <v>0.651880475619882</v>
      </c>
      <c r="S792" s="58">
        <v>198.506074876542</v>
      </c>
      <c r="T792" s="58">
        <v>600.84668565381</v>
      </c>
      <c r="U792" s="58">
        <v>109.287649054845</v>
      </c>
      <c r="V792" s="58">
        <v>2148.70886888673</v>
      </c>
      <c r="W792" s="58">
        <v>131.921</v>
      </c>
      <c r="X792" s="10"/>
      <c r="Y792" s="109">
        <f t="shared" si="193"/>
        <v>-0.00337957721293858</v>
      </c>
      <c r="Z792" s="10"/>
      <c r="AA792" s="10"/>
      <c r="AB792" s="10"/>
      <c r="AC792" s="58">
        <f t="shared" si="186"/>
        <v>118.079</v>
      </c>
      <c r="AD792" s="10">
        <f t="shared" si="194"/>
        <v>6.5</v>
      </c>
      <c r="AE792" s="58">
        <f t="shared" si="187"/>
        <v>0</v>
      </c>
      <c r="AF792" s="58">
        <f t="shared" si="181"/>
        <v>0</v>
      </c>
      <c r="AG792" s="58">
        <f t="shared" si="182"/>
        <v>0</v>
      </c>
      <c r="AH792" s="58">
        <f t="shared" si="183"/>
        <v>0</v>
      </c>
      <c r="AI792" s="64">
        <f t="shared" si="184"/>
        <v>-234.827340783927</v>
      </c>
      <c r="AJ792" s="65"/>
      <c r="AL792" s="58">
        <f t="shared" si="188"/>
        <v>250</v>
      </c>
      <c r="AM792" s="58">
        <f t="shared" si="189"/>
        <v>131.921</v>
      </c>
      <c r="AN792" s="58">
        <f t="shared" si="185"/>
        <v>0</v>
      </c>
      <c r="AO792" s="58">
        <f t="shared" si="180"/>
        <v>214.924504116751</v>
      </c>
      <c r="AP792" s="58">
        <f t="shared" si="190"/>
        <v>715.16308414554</v>
      </c>
      <c r="AQ792" s="58">
        <f t="shared" si="191"/>
        <v>118.079</v>
      </c>
      <c r="AR792" s="58">
        <f t="shared" si="192"/>
        <v>0</v>
      </c>
    </row>
    <row r="793" spans="1:44">
      <c r="A793" s="35" t="s">
        <v>1071</v>
      </c>
      <c r="B793" s="93">
        <v>7.14</v>
      </c>
      <c r="C793" s="58">
        <v>343.663126979028</v>
      </c>
      <c r="D793" s="58">
        <v>224.470197686099</v>
      </c>
      <c r="E793" s="58">
        <v>224.470197686099</v>
      </c>
      <c r="F793" s="58">
        <v>343.263665018778</v>
      </c>
      <c r="G793" s="58">
        <v>224.070735725849</v>
      </c>
      <c r="H793" s="58">
        <v>118.001</v>
      </c>
      <c r="I793" s="58">
        <v>118.001</v>
      </c>
      <c r="J793" s="108">
        <v>1209.78464773621</v>
      </c>
      <c r="K793" s="109">
        <v>1.78362899383729</v>
      </c>
      <c r="L793" s="109">
        <v>4.99623615536956</v>
      </c>
      <c r="M793" s="109">
        <v>5.03359852337974</v>
      </c>
      <c r="N793" s="110">
        <v>0.5173235204864</v>
      </c>
      <c r="O793" s="10">
        <v>0</v>
      </c>
      <c r="P793" s="10">
        <v>8.8</v>
      </c>
      <c r="Q793" s="113">
        <v>1.4265</v>
      </c>
      <c r="R793" s="110">
        <v>0.624391539900971</v>
      </c>
      <c r="S793" s="58">
        <v>196.306561581511</v>
      </c>
      <c r="T793" s="58">
        <v>607.177510179341</v>
      </c>
      <c r="U793" s="58">
        <v>110.060198763184</v>
      </c>
      <c r="V793" s="58">
        <v>2035.89252285451</v>
      </c>
      <c r="W793" s="58">
        <v>131.999</v>
      </c>
      <c r="X793" s="10"/>
      <c r="Y793" s="109">
        <f t="shared" si="193"/>
        <v>0.000952261153034151</v>
      </c>
      <c r="Z793" s="10"/>
      <c r="AA793" s="10"/>
      <c r="AB793" s="10"/>
      <c r="AC793" s="58">
        <f t="shared" si="186"/>
        <v>118.001</v>
      </c>
      <c r="AD793" s="10">
        <f t="shared" si="194"/>
        <v>6.5</v>
      </c>
      <c r="AE793" s="58">
        <f t="shared" si="187"/>
        <v>0</v>
      </c>
      <c r="AF793" s="58">
        <f t="shared" si="181"/>
        <v>0</v>
      </c>
      <c r="AG793" s="58">
        <f t="shared" si="182"/>
        <v>0</v>
      </c>
      <c r="AH793" s="58">
        <f t="shared" si="183"/>
        <v>0</v>
      </c>
      <c r="AI793" s="64">
        <f t="shared" si="184"/>
        <v>-224.070735725849</v>
      </c>
      <c r="AJ793" s="65"/>
      <c r="AL793" s="58">
        <f t="shared" si="188"/>
        <v>250</v>
      </c>
      <c r="AM793" s="58">
        <f t="shared" si="189"/>
        <v>131.999</v>
      </c>
      <c r="AN793" s="58">
        <f t="shared" si="185"/>
        <v>0</v>
      </c>
      <c r="AO793" s="58">
        <f t="shared" si="180"/>
        <v>233.649731596167</v>
      </c>
      <c r="AP793" s="58">
        <f t="shared" si="190"/>
        <v>733.888311624956</v>
      </c>
      <c r="AQ793" s="58">
        <f t="shared" si="191"/>
        <v>118.001</v>
      </c>
      <c r="AR793" s="58">
        <f t="shared" si="192"/>
        <v>0</v>
      </c>
    </row>
    <row r="794" spans="1:44">
      <c r="A794" s="35" t="s">
        <v>1072</v>
      </c>
      <c r="B794" s="93">
        <v>6.99</v>
      </c>
      <c r="C794" s="58">
        <v>320.756376485705</v>
      </c>
      <c r="D794" s="58">
        <v>209.363447192776</v>
      </c>
      <c r="E794" s="58">
        <v>209.363447192776</v>
      </c>
      <c r="F794" s="58">
        <v>320.756376485705</v>
      </c>
      <c r="G794" s="58">
        <v>209.363447192776</v>
      </c>
      <c r="H794" s="58">
        <v>110.279</v>
      </c>
      <c r="I794" s="58">
        <v>110.279</v>
      </c>
      <c r="J794" s="108">
        <v>1231.95822366406</v>
      </c>
      <c r="K794" s="109">
        <v>1.73240225351464</v>
      </c>
      <c r="L794" s="109">
        <v>5.03369453890501</v>
      </c>
      <c r="M794" s="109">
        <v>5.06745788958906</v>
      </c>
      <c r="N794" s="110">
        <v>0.5173235204864</v>
      </c>
      <c r="O794" s="10">
        <v>0</v>
      </c>
      <c r="P794" s="10">
        <v>8.8</v>
      </c>
      <c r="Q794" s="113">
        <v>1.359</v>
      </c>
      <c r="R794" s="110">
        <v>0.592975613365073</v>
      </c>
      <c r="S794" s="58">
        <v>192.182474153328</v>
      </c>
      <c r="T794" s="58">
        <v>579.620643264574</v>
      </c>
      <c r="U794" s="58">
        <v>110.934093836137</v>
      </c>
      <c r="V794" s="58">
        <v>1911.34858593377</v>
      </c>
      <c r="W794" s="58">
        <v>139.721</v>
      </c>
      <c r="X794" s="10"/>
      <c r="Y794" s="109">
        <f t="shared" si="193"/>
        <v>-9.60155252709427e-5</v>
      </c>
      <c r="Z794" s="10"/>
      <c r="AA794" s="10"/>
      <c r="AB794" s="10"/>
      <c r="AC794" s="58">
        <f t="shared" si="186"/>
        <v>110.279</v>
      </c>
      <c r="AD794" s="10">
        <f t="shared" si="194"/>
        <v>6.5</v>
      </c>
      <c r="AE794" s="58">
        <f t="shared" si="187"/>
        <v>0</v>
      </c>
      <c r="AF794" s="58">
        <f t="shared" si="181"/>
        <v>0</v>
      </c>
      <c r="AG794" s="58">
        <f t="shared" si="182"/>
        <v>0</v>
      </c>
      <c r="AH794" s="58">
        <f t="shared" si="183"/>
        <v>0</v>
      </c>
      <c r="AI794" s="64">
        <f t="shared" si="184"/>
        <v>-209.363447192776</v>
      </c>
      <c r="AJ794" s="65"/>
      <c r="AL794" s="58">
        <f t="shared" si="188"/>
        <v>250</v>
      </c>
      <c r="AM794" s="58">
        <f t="shared" si="189"/>
        <v>139.721</v>
      </c>
      <c r="AN794" s="58">
        <f t="shared" si="185"/>
        <v>0</v>
      </c>
      <c r="AO794" s="58">
        <f t="shared" si="180"/>
        <v>253.439632938186</v>
      </c>
      <c r="AP794" s="58">
        <f t="shared" si="190"/>
        <v>753.678212966975</v>
      </c>
      <c r="AQ794" s="58">
        <f t="shared" si="191"/>
        <v>110.279</v>
      </c>
      <c r="AR794" s="58">
        <f t="shared" si="192"/>
        <v>0</v>
      </c>
    </row>
    <row r="795" spans="1:44">
      <c r="A795" s="35" t="s">
        <v>1073</v>
      </c>
      <c r="B795" s="93">
        <v>6.81</v>
      </c>
      <c r="C795" s="58">
        <v>294.536726171355</v>
      </c>
      <c r="D795" s="58">
        <v>184.213998898628</v>
      </c>
      <c r="E795" s="58">
        <v>184.213998898628</v>
      </c>
      <c r="F795" s="58">
        <v>293.31280871725</v>
      </c>
      <c r="G795" s="58">
        <v>182.990081444522</v>
      </c>
      <c r="H795" s="58">
        <v>109.2195</v>
      </c>
      <c r="I795" s="58">
        <v>109.2195</v>
      </c>
      <c r="J795" s="108">
        <v>1251.26190778553</v>
      </c>
      <c r="K795" s="109">
        <v>1.6607050701669</v>
      </c>
      <c r="L795" s="109">
        <v>5.06525862899356</v>
      </c>
      <c r="M795" s="109">
        <v>5.09686479071387</v>
      </c>
      <c r="N795" s="110">
        <v>0.514295357862504</v>
      </c>
      <c r="O795" s="10">
        <v>0.1</v>
      </c>
      <c r="P795" s="10">
        <v>8.8</v>
      </c>
      <c r="Q795" s="113">
        <v>1.2015</v>
      </c>
      <c r="R795" s="110">
        <v>0.518362787842316</v>
      </c>
      <c r="S795" s="58">
        <v>187.233569239508</v>
      </c>
      <c r="T795" s="58">
        <v>589.22514654198</v>
      </c>
      <c r="U795" s="58">
        <v>112.743420010569</v>
      </c>
      <c r="V795" s="58">
        <v>1623.06661823252</v>
      </c>
      <c r="W795" s="58">
        <v>140.7805</v>
      </c>
      <c r="X795" s="10"/>
      <c r="Y795" s="109">
        <f t="shared" si="193"/>
        <v>0.00219926059550168</v>
      </c>
      <c r="Z795" s="10"/>
      <c r="AA795" s="10"/>
      <c r="AB795" s="10"/>
      <c r="AC795" s="58">
        <f t="shared" si="186"/>
        <v>109.2195</v>
      </c>
      <c r="AD795" s="10">
        <f t="shared" si="194"/>
        <v>6.5</v>
      </c>
      <c r="AE795" s="58">
        <f t="shared" si="187"/>
        <v>0</v>
      </c>
      <c r="AF795" s="58">
        <f t="shared" si="181"/>
        <v>0</v>
      </c>
      <c r="AG795" s="58">
        <f t="shared" si="182"/>
        <v>0</v>
      </c>
      <c r="AH795" s="58">
        <f t="shared" si="183"/>
        <v>0</v>
      </c>
      <c r="AI795" s="64">
        <f t="shared" si="184"/>
        <v>-182.990081444522</v>
      </c>
      <c r="AJ795" s="65"/>
      <c r="AL795" s="58">
        <f t="shared" si="188"/>
        <v>250</v>
      </c>
      <c r="AM795" s="58">
        <f t="shared" si="189"/>
        <v>140.7805</v>
      </c>
      <c r="AN795" s="58">
        <f t="shared" si="185"/>
        <v>0</v>
      </c>
      <c r="AO795" s="58">
        <f t="shared" si="180"/>
        <v>273.289509773496</v>
      </c>
      <c r="AP795" s="58">
        <f t="shared" si="190"/>
        <v>773.528089802284</v>
      </c>
      <c r="AQ795" s="58">
        <f t="shared" si="191"/>
        <v>109.2195</v>
      </c>
      <c r="AR795" s="58">
        <f t="shared" si="192"/>
        <v>0</v>
      </c>
    </row>
    <row r="796" spans="1:44">
      <c r="A796" s="35" t="s">
        <v>1074</v>
      </c>
      <c r="B796" s="93">
        <v>6.7</v>
      </c>
      <c r="C796" s="58">
        <v>279.180497555056</v>
      </c>
      <c r="D796" s="58">
        <v>162.141103615662</v>
      </c>
      <c r="E796" s="58">
        <v>162.141103615662</v>
      </c>
      <c r="F796" s="58">
        <v>279.180497555056</v>
      </c>
      <c r="G796" s="58">
        <v>162.141103615662</v>
      </c>
      <c r="H796" s="58">
        <v>115.869</v>
      </c>
      <c r="I796" s="58">
        <v>115.869</v>
      </c>
      <c r="J796" s="108">
        <v>1268.29573461375</v>
      </c>
      <c r="K796" s="109">
        <v>1.61661897325192</v>
      </c>
      <c r="L796" s="109">
        <v>5.0956046208653</v>
      </c>
      <c r="M796" s="109">
        <v>5.12276031381469</v>
      </c>
      <c r="N796" s="110">
        <v>0.5173235204864</v>
      </c>
      <c r="O796" s="10">
        <v>0</v>
      </c>
      <c r="P796" s="10">
        <v>8.8</v>
      </c>
      <c r="Q796" s="113">
        <v>1.098</v>
      </c>
      <c r="R796" s="110">
        <v>0.471238898038469</v>
      </c>
      <c r="S796" s="58">
        <v>184.209238458841</v>
      </c>
      <c r="T796" s="58">
        <v>635.361151908485</v>
      </c>
      <c r="U796" s="58">
        <v>113.947220406732</v>
      </c>
      <c r="V796" s="58">
        <v>1454.35838606656</v>
      </c>
      <c r="W796" s="58">
        <v>134.131</v>
      </c>
      <c r="X796" s="10"/>
      <c r="Y796" s="109">
        <f t="shared" si="193"/>
        <v>0.00126016984857547</v>
      </c>
      <c r="Z796" s="10"/>
      <c r="AA796" s="10"/>
      <c r="AB796" s="10"/>
      <c r="AC796" s="58">
        <f t="shared" si="186"/>
        <v>115.869</v>
      </c>
      <c r="AD796" s="10">
        <f t="shared" si="194"/>
        <v>6.5</v>
      </c>
      <c r="AE796" s="58">
        <f t="shared" si="187"/>
        <v>0</v>
      </c>
      <c r="AF796" s="58">
        <f t="shared" si="181"/>
        <v>0</v>
      </c>
      <c r="AG796" s="58">
        <f t="shared" si="182"/>
        <v>0</v>
      </c>
      <c r="AH796" s="58">
        <f t="shared" si="183"/>
        <v>0</v>
      </c>
      <c r="AI796" s="64">
        <f t="shared" si="184"/>
        <v>-162.141103615662</v>
      </c>
      <c r="AJ796" s="65"/>
      <c r="AL796" s="58">
        <f t="shared" si="188"/>
        <v>250</v>
      </c>
      <c r="AM796" s="58">
        <f t="shared" si="189"/>
        <v>134.131</v>
      </c>
      <c r="AN796" s="58">
        <f t="shared" si="185"/>
        <v>0</v>
      </c>
      <c r="AO796" s="58">
        <f t="shared" si="180"/>
        <v>292.042712224628</v>
      </c>
      <c r="AP796" s="58">
        <f t="shared" si="190"/>
        <v>792.281292253416</v>
      </c>
      <c r="AQ796" s="58">
        <f t="shared" si="191"/>
        <v>115.869</v>
      </c>
      <c r="AR796" s="58">
        <f t="shared" si="192"/>
        <v>0</v>
      </c>
    </row>
    <row r="797" spans="1:44">
      <c r="A797" s="35" t="s">
        <v>1075</v>
      </c>
      <c r="B797" s="93">
        <v>6.41</v>
      </c>
      <c r="C797" s="58">
        <v>241.052341690504</v>
      </c>
      <c r="D797" s="58">
        <v>112.595270983433</v>
      </c>
      <c r="E797" s="58">
        <v>112.595270983433</v>
      </c>
      <c r="F797" s="58">
        <v>240.433526237714</v>
      </c>
      <c r="G797" s="58">
        <v>111.976455530643</v>
      </c>
      <c r="H797" s="58">
        <v>127.1725</v>
      </c>
      <c r="I797" s="58">
        <v>127.1725</v>
      </c>
      <c r="J797" s="108">
        <v>1279.88508604161</v>
      </c>
      <c r="K797" s="109">
        <v>1.49970683773783</v>
      </c>
      <c r="L797" s="109">
        <v>5.10182639947092</v>
      </c>
      <c r="M797" s="109">
        <v>5.14035053134309</v>
      </c>
      <c r="N797" s="110">
        <v>0.5173235204864</v>
      </c>
      <c r="O797" s="10">
        <v>0</v>
      </c>
      <c r="P797" s="10">
        <v>8.8</v>
      </c>
      <c r="Q797" s="113">
        <v>0.765</v>
      </c>
      <c r="R797" s="110">
        <v>0.322013246992954</v>
      </c>
      <c r="S797" s="58">
        <v>176.236002764354</v>
      </c>
      <c r="T797" s="58">
        <v>728.89233012639</v>
      </c>
      <c r="U797" s="58">
        <v>117.513635551725</v>
      </c>
      <c r="V797" s="58">
        <v>952.880531735014</v>
      </c>
      <c r="W797" s="58">
        <v>122.8275</v>
      </c>
      <c r="X797" s="10"/>
      <c r="Y797" s="109">
        <f t="shared" si="193"/>
        <v>0.0209339143437761</v>
      </c>
      <c r="Z797" s="10"/>
      <c r="AA797" s="10"/>
      <c r="AB797" s="10"/>
      <c r="AC797" s="58">
        <f t="shared" si="186"/>
        <v>127.1725</v>
      </c>
      <c r="AD797" s="10">
        <f t="shared" si="194"/>
        <v>6.5</v>
      </c>
      <c r="AE797" s="58">
        <f t="shared" si="187"/>
        <v>0</v>
      </c>
      <c r="AF797" s="58">
        <f t="shared" si="181"/>
        <v>0</v>
      </c>
      <c r="AG797" s="58">
        <f t="shared" si="182"/>
        <v>0</v>
      </c>
      <c r="AH797" s="58">
        <f t="shared" si="183"/>
        <v>0</v>
      </c>
      <c r="AI797" s="64">
        <f t="shared" si="184"/>
        <v>-111.976455530643</v>
      </c>
      <c r="AJ797" s="65"/>
      <c r="AL797" s="58">
        <f t="shared" si="188"/>
        <v>238.641818273599</v>
      </c>
      <c r="AM797" s="58">
        <f t="shared" si="189"/>
        <v>111.469318273599</v>
      </c>
      <c r="AN797" s="58">
        <f t="shared" si="185"/>
        <v>0</v>
      </c>
      <c r="AO797" s="58">
        <f t="shared" ref="AO797:AO860" si="195">MAX(0,MIN($AP$2,AO796*$AO$1+IF(AM797&gt;0,AM797*$AP$1,AM797/$AP$1)/6))</f>
        <v>307.302896404545</v>
      </c>
      <c r="AP797" s="58">
        <f t="shared" si="190"/>
        <v>807.541476433333</v>
      </c>
      <c r="AQ797" s="58">
        <f t="shared" si="191"/>
        <v>127.1725</v>
      </c>
      <c r="AR797" s="58">
        <f t="shared" si="192"/>
        <v>0</v>
      </c>
    </row>
    <row r="798" spans="1:44">
      <c r="A798" s="35" t="s">
        <v>1076</v>
      </c>
      <c r="B798" s="93">
        <v>6.32</v>
      </c>
      <c r="C798" s="58">
        <v>229.897121645532</v>
      </c>
      <c r="D798" s="58">
        <v>90.3046974031073</v>
      </c>
      <c r="E798" s="58">
        <v>90.3046974031073</v>
      </c>
      <c r="F798" s="58">
        <v>223.393278494911</v>
      </c>
      <c r="G798" s="58">
        <v>83.8008542524864</v>
      </c>
      <c r="H798" s="58">
        <v>138.1965</v>
      </c>
      <c r="I798" s="58">
        <v>138.1965</v>
      </c>
      <c r="J798" s="108">
        <v>1288.41525708713</v>
      </c>
      <c r="K798" s="109">
        <v>1.45237680900195</v>
      </c>
      <c r="L798" s="109">
        <v>5.14253505765505</v>
      </c>
      <c r="M798" s="109">
        <v>5.15328297778664</v>
      </c>
      <c r="N798" s="110">
        <v>0.502322770714833</v>
      </c>
      <c r="O798" s="10">
        <v>0.5</v>
      </c>
      <c r="P798" s="10">
        <v>8.8</v>
      </c>
      <c r="Q798" s="113">
        <v>0.5715</v>
      </c>
      <c r="R798" s="110">
        <v>0.239546439836222</v>
      </c>
      <c r="S798" s="58">
        <v>173.761550307444</v>
      </c>
      <c r="T798" s="58">
        <v>803.35623154511</v>
      </c>
      <c r="U798" s="58">
        <v>119.639441521275</v>
      </c>
      <c r="V798" s="58">
        <v>700.44504710919</v>
      </c>
      <c r="W798" s="58">
        <v>111.8035</v>
      </c>
      <c r="X798" s="10"/>
      <c r="Y798" s="109">
        <f t="shared" si="193"/>
        <v>-0.00218452631195731</v>
      </c>
      <c r="Z798" s="10"/>
      <c r="AA798" s="10"/>
      <c r="AB798" s="10"/>
      <c r="AC798" s="58">
        <f t="shared" si="186"/>
        <v>138.1965</v>
      </c>
      <c r="AD798" s="10">
        <f t="shared" si="194"/>
        <v>6.5</v>
      </c>
      <c r="AE798" s="58">
        <f t="shared" si="187"/>
        <v>0</v>
      </c>
      <c r="AF798" s="58">
        <f t="shared" si="181"/>
        <v>0</v>
      </c>
      <c r="AG798" s="58">
        <f t="shared" si="182"/>
        <v>0</v>
      </c>
      <c r="AH798" s="58">
        <f t="shared" si="183"/>
        <v>0</v>
      </c>
      <c r="AI798" s="64">
        <f t="shared" si="184"/>
        <v>-83.8008542524864</v>
      </c>
      <c r="AJ798" s="65"/>
      <c r="AL798" s="58">
        <f t="shared" si="188"/>
        <v>227.598150429076</v>
      </c>
      <c r="AM798" s="58">
        <f t="shared" si="189"/>
        <v>89.4016504290763</v>
      </c>
      <c r="AN798" s="58">
        <f t="shared" si="185"/>
        <v>0</v>
      </c>
      <c r="AO798" s="58">
        <f t="shared" si="195"/>
        <v>319.176629486883</v>
      </c>
      <c r="AP798" s="58">
        <f t="shared" si="190"/>
        <v>819.415209515672</v>
      </c>
      <c r="AQ798" s="58">
        <f t="shared" si="191"/>
        <v>138.1965</v>
      </c>
      <c r="AR798" s="58">
        <f t="shared" si="192"/>
        <v>0</v>
      </c>
    </row>
    <row r="799" spans="1:44">
      <c r="A799" s="35" t="s">
        <v>1077</v>
      </c>
      <c r="B799" s="93">
        <v>6.24</v>
      </c>
      <c r="C799" s="58">
        <v>220.244467899592</v>
      </c>
      <c r="D799" s="58">
        <v>69.5626497177734</v>
      </c>
      <c r="E799" s="58">
        <v>69.5626497177734</v>
      </c>
      <c r="F799" s="58">
        <v>212.840007283296</v>
      </c>
      <c r="G799" s="58">
        <v>62.1581891014776</v>
      </c>
      <c r="H799" s="58">
        <v>149.175</v>
      </c>
      <c r="I799" s="58">
        <v>149.175</v>
      </c>
      <c r="J799" s="108">
        <v>1294.59576353873</v>
      </c>
      <c r="K799" s="109">
        <v>1.39922005881299</v>
      </c>
      <c r="L799" s="109">
        <v>5.15482012734307</v>
      </c>
      <c r="M799" s="109">
        <v>5.162645459947</v>
      </c>
      <c r="N799" s="110">
        <v>0.499365874745182</v>
      </c>
      <c r="O799" s="10">
        <v>0.6</v>
      </c>
      <c r="P799" s="10">
        <v>8.7</v>
      </c>
      <c r="Q799" s="113">
        <v>0.423</v>
      </c>
      <c r="R799" s="110">
        <v>0.176714586764426</v>
      </c>
      <c r="S799" s="58">
        <v>169.612468409999</v>
      </c>
      <c r="T799" s="58">
        <v>888.388805341713</v>
      </c>
      <c r="U799" s="58">
        <v>121.219294521755</v>
      </c>
      <c r="V799" s="58">
        <v>512.774714179862</v>
      </c>
      <c r="W799" s="58">
        <v>100.825</v>
      </c>
      <c r="X799" s="10"/>
      <c r="Y799" s="109">
        <f t="shared" si="193"/>
        <v>-0.00153714955642936</v>
      </c>
      <c r="Z799" s="10"/>
      <c r="AA799" s="10"/>
      <c r="AB799" s="10"/>
      <c r="AC799" s="58">
        <f t="shared" si="186"/>
        <v>149.175</v>
      </c>
      <c r="AD799" s="10">
        <f t="shared" si="194"/>
        <v>6.5</v>
      </c>
      <c r="AE799" s="58">
        <f t="shared" si="187"/>
        <v>0</v>
      </c>
      <c r="AF799" s="58">
        <f t="shared" si="181"/>
        <v>0</v>
      </c>
      <c r="AG799" s="58">
        <f t="shared" si="182"/>
        <v>0</v>
      </c>
      <c r="AH799" s="58">
        <f t="shared" si="183"/>
        <v>0</v>
      </c>
      <c r="AI799" s="64">
        <f t="shared" si="184"/>
        <v>-62.1581891014776</v>
      </c>
      <c r="AJ799" s="65"/>
      <c r="AL799" s="58">
        <f t="shared" si="188"/>
        <v>218.042023220596</v>
      </c>
      <c r="AM799" s="58">
        <f t="shared" si="189"/>
        <v>68.8670232205956</v>
      </c>
      <c r="AN799" s="58">
        <f t="shared" si="185"/>
        <v>0</v>
      </c>
      <c r="AO799" s="58">
        <f t="shared" si="195"/>
        <v>327.910799822538</v>
      </c>
      <c r="AP799" s="58">
        <f t="shared" si="190"/>
        <v>828.149379851327</v>
      </c>
      <c r="AQ799" s="58">
        <f t="shared" si="191"/>
        <v>149.175</v>
      </c>
      <c r="AR799" s="58">
        <f t="shared" si="192"/>
        <v>0</v>
      </c>
    </row>
    <row r="800" spans="1:44">
      <c r="A800" s="35" t="s">
        <v>1078</v>
      </c>
      <c r="B800" s="93">
        <v>6.07</v>
      </c>
      <c r="C800" s="58">
        <v>200.540022129421</v>
      </c>
      <c r="D800" s="58">
        <v>42.386486775886</v>
      </c>
      <c r="E800" s="58">
        <v>42.386486775886</v>
      </c>
      <c r="F800" s="58">
        <v>200.540022129421</v>
      </c>
      <c r="G800" s="58">
        <v>42.386486775886</v>
      </c>
      <c r="H800" s="58">
        <v>156.572</v>
      </c>
      <c r="I800" s="58">
        <v>156.572</v>
      </c>
      <c r="J800" s="108">
        <v>1298.63067136103</v>
      </c>
      <c r="K800" s="109">
        <v>1.3623697221247</v>
      </c>
      <c r="L800" s="109">
        <v>5.15777386126781</v>
      </c>
      <c r="M800" s="109">
        <v>5.16875423499662</v>
      </c>
      <c r="N800" s="110">
        <v>0.5173235204864</v>
      </c>
      <c r="O800" s="10">
        <v>0</v>
      </c>
      <c r="P800" s="10">
        <v>8.8</v>
      </c>
      <c r="Q800" s="113">
        <v>0.3015</v>
      </c>
      <c r="R800" s="110">
        <v>0.125663706143592</v>
      </c>
      <c r="S800" s="58">
        <v>166.888071260472</v>
      </c>
      <c r="T800" s="58">
        <v>947.662311386508</v>
      </c>
      <c r="U800" s="58">
        <v>122.498370706742</v>
      </c>
      <c r="V800" s="58">
        <v>362.855134846917</v>
      </c>
      <c r="W800" s="58">
        <v>93.428</v>
      </c>
      <c r="X800" s="10"/>
      <c r="Y800" s="109">
        <f t="shared" si="193"/>
        <v>0.00487159867919118</v>
      </c>
      <c r="Z800" s="10"/>
      <c r="AA800" s="10"/>
      <c r="AB800" s="10"/>
      <c r="AC800" s="58">
        <f t="shared" si="186"/>
        <v>156.572</v>
      </c>
      <c r="AD800" s="10">
        <f t="shared" si="194"/>
        <v>6.5</v>
      </c>
      <c r="AE800" s="58">
        <f t="shared" si="187"/>
        <v>0</v>
      </c>
      <c r="AF800" s="58">
        <f t="shared" si="181"/>
        <v>0</v>
      </c>
      <c r="AG800" s="58">
        <f t="shared" si="182"/>
        <v>0</v>
      </c>
      <c r="AH800" s="58">
        <f t="shared" si="183"/>
        <v>0</v>
      </c>
      <c r="AI800" s="64">
        <f t="shared" si="184"/>
        <v>-42.386486775886</v>
      </c>
      <c r="AJ800" s="65"/>
      <c r="AL800" s="58">
        <f t="shared" si="188"/>
        <v>198.534621908127</v>
      </c>
      <c r="AM800" s="58">
        <f t="shared" si="189"/>
        <v>41.9626219081271</v>
      </c>
      <c r="AN800" s="58">
        <f t="shared" si="185"/>
        <v>0</v>
      </c>
      <c r="AO800" s="58">
        <f t="shared" si="195"/>
        <v>332.565639109645</v>
      </c>
      <c r="AP800" s="58">
        <f t="shared" si="190"/>
        <v>832.804219138433</v>
      </c>
      <c r="AQ800" s="58">
        <f t="shared" si="191"/>
        <v>156.572</v>
      </c>
      <c r="AR800" s="58">
        <f t="shared" si="192"/>
        <v>0</v>
      </c>
    </row>
    <row r="801" spans="1:44">
      <c r="A801" s="35" t="s">
        <v>1079</v>
      </c>
      <c r="B801" s="93">
        <v>5.89</v>
      </c>
      <c r="C801" s="58">
        <v>180.845781387831</v>
      </c>
      <c r="D801" s="58">
        <v>22.0291147211641</v>
      </c>
      <c r="E801" s="58">
        <v>22.0291147211641</v>
      </c>
      <c r="F801" s="58">
        <v>180.845781387831</v>
      </c>
      <c r="G801" s="58">
        <v>22.0291147211641</v>
      </c>
      <c r="H801" s="58">
        <v>157.2285</v>
      </c>
      <c r="I801" s="58">
        <v>157.2285</v>
      </c>
      <c r="J801" s="108">
        <v>1300.45780022396</v>
      </c>
      <c r="K801" s="109">
        <v>1.31029224360497</v>
      </c>
      <c r="L801" s="109">
        <v>5.16703058280922</v>
      </c>
      <c r="M801" s="109">
        <v>5.17151957526039</v>
      </c>
      <c r="N801" s="110">
        <v>0.5173235204864</v>
      </c>
      <c r="O801" s="10">
        <v>0</v>
      </c>
      <c r="P801" s="10">
        <v>8.8</v>
      </c>
      <c r="Q801" s="113">
        <v>0.198</v>
      </c>
      <c r="R801" s="110">
        <v>0.0824668071567321</v>
      </c>
      <c r="S801" s="58">
        <v>161.939166346653</v>
      </c>
      <c r="T801" s="58">
        <v>980.718069936819</v>
      </c>
      <c r="U801" s="58">
        <v>123.590112921003</v>
      </c>
      <c r="V801" s="58">
        <v>237.627632339698</v>
      </c>
      <c r="W801" s="58">
        <v>92.7715</v>
      </c>
      <c r="X801" s="10"/>
      <c r="Y801" s="109">
        <f t="shared" si="193"/>
        <v>0.00172365218740023</v>
      </c>
      <c r="Z801" s="10"/>
      <c r="AA801" s="10"/>
      <c r="AB801" s="10"/>
      <c r="AC801" s="58">
        <f t="shared" si="186"/>
        <v>157.2285</v>
      </c>
      <c r="AD801" s="10">
        <f t="shared" si="194"/>
        <v>6.5</v>
      </c>
      <c r="AE801" s="58">
        <f t="shared" si="187"/>
        <v>0</v>
      </c>
      <c r="AF801" s="58">
        <f t="shared" si="181"/>
        <v>0</v>
      </c>
      <c r="AG801" s="58">
        <f t="shared" si="182"/>
        <v>0</v>
      </c>
      <c r="AH801" s="58">
        <f t="shared" si="183"/>
        <v>0</v>
      </c>
      <c r="AI801" s="64">
        <f t="shared" si="184"/>
        <v>-22.0291147211641</v>
      </c>
      <c r="AJ801" s="65"/>
      <c r="AL801" s="58">
        <f t="shared" si="188"/>
        <v>179.037323573952</v>
      </c>
      <c r="AM801" s="58">
        <f t="shared" si="189"/>
        <v>21.8088235739525</v>
      </c>
      <c r="AN801" s="58">
        <f t="shared" si="185"/>
        <v>0</v>
      </c>
      <c r="AO801" s="58">
        <f t="shared" si="195"/>
        <v>334.174134450189</v>
      </c>
      <c r="AP801" s="58">
        <f t="shared" si="190"/>
        <v>834.412714478978</v>
      </c>
      <c r="AQ801" s="58">
        <f t="shared" si="191"/>
        <v>157.2285</v>
      </c>
      <c r="AR801" s="58">
        <f t="shared" si="192"/>
        <v>0</v>
      </c>
    </row>
    <row r="802" spans="1:44">
      <c r="A802" s="35" t="s">
        <v>1080</v>
      </c>
      <c r="B802" s="93">
        <v>5.92</v>
      </c>
      <c r="C802" s="58">
        <v>184.046102621368</v>
      </c>
      <c r="D802" s="58">
        <v>25.3213551466201</v>
      </c>
      <c r="E802" s="58">
        <v>25.3213551466201</v>
      </c>
      <c r="F802" s="58">
        <v>184.046102621368</v>
      </c>
      <c r="G802" s="58">
        <v>25.3213551466201</v>
      </c>
      <c r="H802" s="58">
        <v>157.1375</v>
      </c>
      <c r="I802" s="58">
        <v>157.1375</v>
      </c>
      <c r="J802" s="108">
        <v>1302.64050178396</v>
      </c>
      <c r="K802" s="109">
        <v>1.31696605808852</v>
      </c>
      <c r="L802" s="109">
        <v>5.16703058280922</v>
      </c>
      <c r="M802" s="109">
        <v>5.17482233791168</v>
      </c>
      <c r="N802" s="110">
        <v>0.5173235204864</v>
      </c>
      <c r="O802" s="10">
        <v>0</v>
      </c>
      <c r="P802" s="10">
        <v>8.8</v>
      </c>
      <c r="Q802" s="113">
        <v>0.198</v>
      </c>
      <c r="R802" s="110">
        <v>0.0824668071567321</v>
      </c>
      <c r="S802" s="58">
        <v>162.763983832289</v>
      </c>
      <c r="T802" s="58">
        <v>975.183475714727</v>
      </c>
      <c r="U802" s="58">
        <v>123.590112921003</v>
      </c>
      <c r="V802" s="58">
        <v>237.627632339698</v>
      </c>
      <c r="W802" s="58">
        <v>92.8625</v>
      </c>
      <c r="X802" s="10"/>
      <c r="Y802" s="109">
        <f t="shared" si="193"/>
        <v>0.00448899245116774</v>
      </c>
      <c r="Z802" s="10"/>
      <c r="AA802" s="10"/>
      <c r="AB802" s="10"/>
      <c r="AC802" s="58">
        <f t="shared" si="186"/>
        <v>157.1375</v>
      </c>
      <c r="AD802" s="10">
        <f t="shared" si="194"/>
        <v>6.5</v>
      </c>
      <c r="AE802" s="58">
        <f t="shared" si="187"/>
        <v>0</v>
      </c>
      <c r="AF802" s="58">
        <f t="shared" si="181"/>
        <v>0</v>
      </c>
      <c r="AG802" s="58">
        <f t="shared" si="182"/>
        <v>0</v>
      </c>
      <c r="AH802" s="58">
        <f t="shared" si="183"/>
        <v>0</v>
      </c>
      <c r="AI802" s="64">
        <f t="shared" si="184"/>
        <v>-25.3213551466201</v>
      </c>
      <c r="AJ802" s="65"/>
      <c r="AL802" s="58">
        <f t="shared" si="188"/>
        <v>182.205641595154</v>
      </c>
      <c r="AM802" s="58">
        <f t="shared" si="189"/>
        <v>25.0681415951539</v>
      </c>
      <c r="AN802" s="58">
        <f t="shared" si="185"/>
        <v>0</v>
      </c>
      <c r="AO802" s="58">
        <f t="shared" si="195"/>
        <v>336.263485017212</v>
      </c>
      <c r="AP802" s="58">
        <f t="shared" si="190"/>
        <v>836.502065046</v>
      </c>
      <c r="AQ802" s="58">
        <f t="shared" si="191"/>
        <v>157.1375</v>
      </c>
      <c r="AR802" s="58">
        <f t="shared" si="192"/>
        <v>0</v>
      </c>
    </row>
    <row r="803" spans="1:44">
      <c r="A803" s="35" t="s">
        <v>1081</v>
      </c>
      <c r="B803" s="93">
        <v>6.09</v>
      </c>
      <c r="C803" s="58">
        <v>202.801899866917</v>
      </c>
      <c r="D803" s="58">
        <v>49.1458392608569</v>
      </c>
      <c r="E803" s="58">
        <v>49.1458392608569</v>
      </c>
      <c r="F803" s="58">
        <v>199.543074651669</v>
      </c>
      <c r="G803" s="58">
        <v>45.8870140456083</v>
      </c>
      <c r="H803" s="58">
        <v>152.1195</v>
      </c>
      <c r="I803" s="58">
        <v>152.1195</v>
      </c>
      <c r="J803" s="108">
        <v>1307.04985054166</v>
      </c>
      <c r="K803" s="109">
        <v>1.36777772937837</v>
      </c>
      <c r="L803" s="109">
        <v>5.17175296492662</v>
      </c>
      <c r="M803" s="109">
        <v>5.18149192918615</v>
      </c>
      <c r="N803" s="110">
        <v>0.508285805877957</v>
      </c>
      <c r="O803" s="10">
        <v>0.3</v>
      </c>
      <c r="P803" s="10">
        <v>8.8</v>
      </c>
      <c r="Q803" s="113">
        <v>0.3105</v>
      </c>
      <c r="R803" s="110">
        <v>0.129590696960579</v>
      </c>
      <c r="S803" s="58">
        <v>167.43794958423</v>
      </c>
      <c r="T803" s="58">
        <v>917.689573884585</v>
      </c>
      <c r="U803" s="58">
        <v>122.416051956283</v>
      </c>
      <c r="V803" s="58">
        <v>374.844747174131</v>
      </c>
      <c r="W803" s="58">
        <v>97.8805</v>
      </c>
      <c r="X803" s="10"/>
      <c r="Y803" s="109">
        <f t="shared" si="193"/>
        <v>0.00306937298505616</v>
      </c>
      <c r="Z803" s="10"/>
      <c r="AA803" s="10"/>
      <c r="AB803" s="10"/>
      <c r="AC803" s="58">
        <f t="shared" si="186"/>
        <v>152.1195</v>
      </c>
      <c r="AD803" s="10">
        <f t="shared" si="194"/>
        <v>6.5</v>
      </c>
      <c r="AE803" s="58">
        <f t="shared" si="187"/>
        <v>0</v>
      </c>
      <c r="AF803" s="58">
        <f t="shared" si="181"/>
        <v>0</v>
      </c>
      <c r="AG803" s="58">
        <f t="shared" si="182"/>
        <v>0</v>
      </c>
      <c r="AH803" s="58">
        <f t="shared" si="183"/>
        <v>0</v>
      </c>
      <c r="AI803" s="64">
        <f t="shared" si="184"/>
        <v>-45.8870140456083</v>
      </c>
      <c r="AJ803" s="65"/>
      <c r="AL803" s="58">
        <f t="shared" si="188"/>
        <v>200.773880868248</v>
      </c>
      <c r="AM803" s="58">
        <f t="shared" si="189"/>
        <v>48.6543808682483</v>
      </c>
      <c r="AN803" s="58">
        <f t="shared" si="185"/>
        <v>0</v>
      </c>
      <c r="AO803" s="58">
        <f t="shared" si="195"/>
        <v>341.880324722363</v>
      </c>
      <c r="AP803" s="58">
        <f t="shared" si="190"/>
        <v>842.118904751151</v>
      </c>
      <c r="AQ803" s="58">
        <f t="shared" si="191"/>
        <v>152.1195</v>
      </c>
      <c r="AR803" s="58">
        <f t="shared" si="192"/>
        <v>0</v>
      </c>
    </row>
    <row r="804" spans="1:44">
      <c r="A804" s="35" t="s">
        <v>1082</v>
      </c>
      <c r="B804" s="93">
        <v>6.3</v>
      </c>
      <c r="C804" s="58">
        <v>227.460878344271</v>
      </c>
      <c r="D804" s="58">
        <v>74.8881510715432</v>
      </c>
      <c r="E804" s="58">
        <v>74.8881510715432</v>
      </c>
      <c r="F804" s="58">
        <v>220.399023549762</v>
      </c>
      <c r="G804" s="58">
        <v>67.8262962770345</v>
      </c>
      <c r="H804" s="58">
        <v>151.047</v>
      </c>
      <c r="I804" s="58">
        <v>151.047</v>
      </c>
      <c r="J804" s="108">
        <v>1313.8333269507</v>
      </c>
      <c r="K804" s="109">
        <v>1.43293291483154</v>
      </c>
      <c r="L804" s="109">
        <v>5.18436221825182</v>
      </c>
      <c r="M804" s="109">
        <v>5.19174630024165</v>
      </c>
      <c r="N804" s="110">
        <v>0.502322770714833</v>
      </c>
      <c r="O804" s="10">
        <v>0.5</v>
      </c>
      <c r="P804" s="10">
        <v>8.8</v>
      </c>
      <c r="Q804" s="113">
        <v>0.459</v>
      </c>
      <c r="R804" s="110">
        <v>0.192422550032375</v>
      </c>
      <c r="S804" s="58">
        <v>173.211671983686</v>
      </c>
      <c r="T804" s="58">
        <v>880.84553151301</v>
      </c>
      <c r="U804" s="58">
        <v>120.87912154914</v>
      </c>
      <c r="V804" s="58">
        <v>561.108447908942</v>
      </c>
      <c r="W804" s="58">
        <v>98.953</v>
      </c>
      <c r="X804" s="10"/>
      <c r="Y804" s="109">
        <f t="shared" si="193"/>
        <v>-0.00287028906567066</v>
      </c>
      <c r="Z804" s="10"/>
      <c r="AA804" s="10"/>
      <c r="AB804" s="10"/>
      <c r="AC804" s="58">
        <f t="shared" si="186"/>
        <v>151.047</v>
      </c>
      <c r="AD804" s="10">
        <f t="shared" si="194"/>
        <v>6.5</v>
      </c>
      <c r="AE804" s="58">
        <f t="shared" si="187"/>
        <v>0</v>
      </c>
      <c r="AF804" s="58">
        <f t="shared" si="181"/>
        <v>0</v>
      </c>
      <c r="AG804" s="58">
        <f t="shared" si="182"/>
        <v>0</v>
      </c>
      <c r="AH804" s="58">
        <f t="shared" si="183"/>
        <v>0</v>
      </c>
      <c r="AI804" s="64">
        <f t="shared" si="184"/>
        <v>-67.8262962770345</v>
      </c>
      <c r="AJ804" s="65"/>
      <c r="AL804" s="58">
        <f t="shared" si="188"/>
        <v>225.186269560828</v>
      </c>
      <c r="AM804" s="58">
        <f t="shared" si="189"/>
        <v>74.1392695608278</v>
      </c>
      <c r="AN804" s="58">
        <f t="shared" si="185"/>
        <v>0</v>
      </c>
      <c r="AO804" s="58">
        <f t="shared" si="195"/>
        <v>351.291813532875</v>
      </c>
      <c r="AP804" s="58">
        <f t="shared" si="190"/>
        <v>851.530393561664</v>
      </c>
      <c r="AQ804" s="58">
        <f t="shared" si="191"/>
        <v>151.047</v>
      </c>
      <c r="AR804" s="58">
        <f t="shared" si="192"/>
        <v>0</v>
      </c>
    </row>
    <row r="805" spans="1:44">
      <c r="A805" s="35" t="s">
        <v>1083</v>
      </c>
      <c r="B805" s="93">
        <v>6.48</v>
      </c>
      <c r="C805" s="58">
        <v>249.94803359185</v>
      </c>
      <c r="D805" s="58">
        <v>96.3248012686175</v>
      </c>
      <c r="E805" s="58">
        <v>96.3248012686175</v>
      </c>
      <c r="F805" s="58">
        <v>249.94803359185</v>
      </c>
      <c r="G805" s="58">
        <v>96.3248012686175</v>
      </c>
      <c r="H805" s="58">
        <v>152.087</v>
      </c>
      <c r="I805" s="58">
        <v>152.087</v>
      </c>
      <c r="J805" s="108">
        <v>1323.70008964527</v>
      </c>
      <c r="K805" s="109">
        <v>1.50046024289156</v>
      </c>
      <c r="L805" s="109">
        <v>5.16771278173876</v>
      </c>
      <c r="M805" s="109">
        <v>5.20664794007094</v>
      </c>
      <c r="N805" s="110">
        <v>0.5173235204864</v>
      </c>
      <c r="O805" s="10">
        <v>0</v>
      </c>
      <c r="P805" s="10">
        <v>8.8</v>
      </c>
      <c r="Q805" s="113">
        <v>0.6615</v>
      </c>
      <c r="R805" s="110">
        <v>0.278816348006094</v>
      </c>
      <c r="S805" s="58">
        <v>178.160576897506</v>
      </c>
      <c r="T805" s="58">
        <v>862.273994608866</v>
      </c>
      <c r="U805" s="58">
        <v>118.737285937127</v>
      </c>
      <c r="V805" s="58">
        <v>823.080068075209</v>
      </c>
      <c r="W805" s="58">
        <v>97.913</v>
      </c>
      <c r="X805" s="10"/>
      <c r="Y805" s="109">
        <f t="shared" si="193"/>
        <v>0.0240335185028862</v>
      </c>
      <c r="Z805" s="10"/>
      <c r="AA805" s="10"/>
      <c r="AB805" s="10"/>
      <c r="AC805" s="58">
        <f t="shared" si="186"/>
        <v>152.087</v>
      </c>
      <c r="AD805" s="10">
        <f t="shared" si="194"/>
        <v>6.5</v>
      </c>
      <c r="AE805" s="58">
        <f t="shared" si="187"/>
        <v>0</v>
      </c>
      <c r="AF805" s="58">
        <f t="shared" si="181"/>
        <v>0</v>
      </c>
      <c r="AG805" s="58">
        <f t="shared" si="182"/>
        <v>0</v>
      </c>
      <c r="AH805" s="58">
        <f t="shared" si="183"/>
        <v>0</v>
      </c>
      <c r="AI805" s="64">
        <f t="shared" si="184"/>
        <v>-96.3248012686175</v>
      </c>
      <c r="AJ805" s="65"/>
      <c r="AL805" s="58">
        <f t="shared" si="188"/>
        <v>247.448553255931</v>
      </c>
      <c r="AM805" s="58">
        <f t="shared" si="189"/>
        <v>95.3615532559313</v>
      </c>
      <c r="AN805" s="58">
        <f t="shared" si="185"/>
        <v>0</v>
      </c>
      <c r="AO805" s="58">
        <f t="shared" si="195"/>
        <v>363.8395874536</v>
      </c>
      <c r="AP805" s="58">
        <f t="shared" si="190"/>
        <v>864.078167482389</v>
      </c>
      <c r="AQ805" s="58">
        <f t="shared" si="191"/>
        <v>152.087</v>
      </c>
      <c r="AR805" s="58">
        <f t="shared" si="192"/>
        <v>0</v>
      </c>
    </row>
    <row r="806" spans="1:44">
      <c r="A806" s="35" t="s">
        <v>1084</v>
      </c>
      <c r="B806" s="93">
        <v>6.43</v>
      </c>
      <c r="C806" s="58">
        <v>243.574265624442</v>
      </c>
      <c r="D806" s="58">
        <v>85.8934575436341</v>
      </c>
      <c r="E806" s="58">
        <v>85.8934575436341</v>
      </c>
      <c r="F806" s="58">
        <v>231.158171825221</v>
      </c>
      <c r="G806" s="58">
        <v>73.4773637444132</v>
      </c>
      <c r="H806" s="58">
        <v>156.104</v>
      </c>
      <c r="I806" s="58">
        <v>156.104</v>
      </c>
      <c r="J806" s="108">
        <v>1331.08580068883</v>
      </c>
      <c r="K806" s="109">
        <v>1.45000128165047</v>
      </c>
      <c r="L806" s="109">
        <v>5.20709527642591</v>
      </c>
      <c r="M806" s="109">
        <v>5.21779195403158</v>
      </c>
      <c r="N806" s="110">
        <v>0.490544809662684</v>
      </c>
      <c r="O806" s="10">
        <v>0.9</v>
      </c>
      <c r="P806" s="10">
        <v>8.7</v>
      </c>
      <c r="Q806" s="113">
        <v>0.495</v>
      </c>
      <c r="R806" s="110">
        <v>0.208130513300324</v>
      </c>
      <c r="S806" s="58">
        <v>174.776950621201</v>
      </c>
      <c r="T806" s="58">
        <v>902.183082611128</v>
      </c>
      <c r="U806" s="58">
        <v>120.535721473474</v>
      </c>
      <c r="V806" s="58">
        <v>609.589944343457</v>
      </c>
      <c r="W806" s="58">
        <v>93.896</v>
      </c>
      <c r="X806" s="10"/>
      <c r="Y806" s="109">
        <f t="shared" si="193"/>
        <v>-0.000447336354977068</v>
      </c>
      <c r="Z806" s="10"/>
      <c r="AA806" s="10"/>
      <c r="AB806" s="10"/>
      <c r="AC806" s="58">
        <f t="shared" si="186"/>
        <v>156.104</v>
      </c>
      <c r="AD806" s="10">
        <f t="shared" si="194"/>
        <v>6.5</v>
      </c>
      <c r="AE806" s="58">
        <f t="shared" si="187"/>
        <v>0</v>
      </c>
      <c r="AF806" s="58">
        <f t="shared" si="181"/>
        <v>0</v>
      </c>
      <c r="AG806" s="58">
        <f t="shared" si="182"/>
        <v>0</v>
      </c>
      <c r="AH806" s="58">
        <f t="shared" si="183"/>
        <v>0</v>
      </c>
      <c r="AI806" s="64">
        <f t="shared" si="184"/>
        <v>-73.4773637444132</v>
      </c>
      <c r="AJ806" s="65"/>
      <c r="AL806" s="58">
        <f t="shared" si="188"/>
        <v>241.138522968198</v>
      </c>
      <c r="AM806" s="58">
        <f t="shared" si="189"/>
        <v>85.0345229681978</v>
      </c>
      <c r="AN806" s="58">
        <f t="shared" si="185"/>
        <v>0</v>
      </c>
      <c r="AO806" s="58">
        <f t="shared" si="195"/>
        <v>374.775567961562</v>
      </c>
      <c r="AP806" s="58">
        <f t="shared" si="190"/>
        <v>875.014147990351</v>
      </c>
      <c r="AQ806" s="58">
        <f t="shared" si="191"/>
        <v>156.104</v>
      </c>
      <c r="AR806" s="58">
        <f t="shared" si="192"/>
        <v>0</v>
      </c>
    </row>
    <row r="807" spans="1:44">
      <c r="A807" s="35" t="s">
        <v>1085</v>
      </c>
      <c r="B807" s="93">
        <v>6.56</v>
      </c>
      <c r="C807" s="58">
        <v>260.352557375879</v>
      </c>
      <c r="D807" s="58">
        <v>101.673769497091</v>
      </c>
      <c r="E807" s="58">
        <v>101.673769497091</v>
      </c>
      <c r="F807" s="58">
        <v>260.352557375879</v>
      </c>
      <c r="G807" s="58">
        <v>101.673769497091</v>
      </c>
      <c r="H807" s="58">
        <v>157.092</v>
      </c>
      <c r="I807" s="58">
        <v>157.092</v>
      </c>
      <c r="J807" s="108">
        <v>1341.5216816526</v>
      </c>
      <c r="K807" s="109">
        <v>1.54251625774117</v>
      </c>
      <c r="L807" s="109">
        <v>5.21804949699248</v>
      </c>
      <c r="M807" s="109">
        <v>5.23352297402567</v>
      </c>
      <c r="N807" s="110">
        <v>0.5173235204864</v>
      </c>
      <c r="O807" s="10">
        <v>0</v>
      </c>
      <c r="P807" s="10">
        <v>8.8</v>
      </c>
      <c r="Q807" s="113">
        <v>0.846</v>
      </c>
      <c r="R807" s="110">
        <v>0.361283155162826</v>
      </c>
      <c r="S807" s="58">
        <v>180.360090192537</v>
      </c>
      <c r="T807" s="58">
        <v>879.788803107141</v>
      </c>
      <c r="U807" s="58">
        <v>116.925892539151</v>
      </c>
      <c r="V807" s="58">
        <v>1091.89226106013</v>
      </c>
      <c r="W807" s="58">
        <v>92.908</v>
      </c>
      <c r="X807" s="10"/>
      <c r="Y807" s="109">
        <f t="shared" si="193"/>
        <v>-0.000257542960896195</v>
      </c>
      <c r="Z807" s="10"/>
      <c r="AA807" s="10"/>
      <c r="AB807" s="10"/>
      <c r="AC807" s="58">
        <f t="shared" si="186"/>
        <v>157.092</v>
      </c>
      <c r="AD807" s="10">
        <f t="shared" si="194"/>
        <v>6.5</v>
      </c>
      <c r="AE807" s="58">
        <f t="shared" si="187"/>
        <v>0</v>
      </c>
      <c r="AF807" s="58">
        <f t="shared" si="181"/>
        <v>0</v>
      </c>
      <c r="AG807" s="58">
        <f t="shared" si="182"/>
        <v>0</v>
      </c>
      <c r="AH807" s="58">
        <f t="shared" si="183"/>
        <v>0</v>
      </c>
      <c r="AI807" s="64">
        <f t="shared" si="184"/>
        <v>-101.673769497091</v>
      </c>
      <c r="AJ807" s="65"/>
      <c r="AL807" s="58">
        <f t="shared" si="188"/>
        <v>250</v>
      </c>
      <c r="AM807" s="58">
        <f t="shared" si="189"/>
        <v>92.908</v>
      </c>
      <c r="AN807" s="58">
        <f t="shared" si="185"/>
        <v>0</v>
      </c>
      <c r="AO807" s="58">
        <f t="shared" si="195"/>
        <v>386.837890121754</v>
      </c>
      <c r="AP807" s="58">
        <f t="shared" si="190"/>
        <v>887.076470150543</v>
      </c>
      <c r="AQ807" s="58">
        <f t="shared" si="191"/>
        <v>157.092</v>
      </c>
      <c r="AR807" s="58">
        <f t="shared" si="192"/>
        <v>0</v>
      </c>
    </row>
    <row r="808" spans="1:44">
      <c r="A808" s="35" t="s">
        <v>1086</v>
      </c>
      <c r="B808" s="93">
        <v>6.79</v>
      </c>
      <c r="C808" s="58">
        <v>291.707421514489</v>
      </c>
      <c r="D808" s="58">
        <v>127.959946767014</v>
      </c>
      <c r="E808" s="58">
        <v>127.959946767014</v>
      </c>
      <c r="F808" s="58">
        <v>283.182969056051</v>
      </c>
      <c r="G808" s="58">
        <v>119.435494308576</v>
      </c>
      <c r="H808" s="58">
        <v>162.11</v>
      </c>
      <c r="I808" s="58">
        <v>162.11</v>
      </c>
      <c r="J808" s="108">
        <v>1353.87545315761</v>
      </c>
      <c r="K808" s="109">
        <v>1.58854606289052</v>
      </c>
      <c r="L808" s="109">
        <v>5.23349537627644</v>
      </c>
      <c r="M808" s="109">
        <v>5.25212203298664</v>
      </c>
      <c r="N808" s="110">
        <v>0.502322770714833</v>
      </c>
      <c r="O808" s="10">
        <v>0.5</v>
      </c>
      <c r="P808" s="10">
        <v>8.8</v>
      </c>
      <c r="Q808" s="113">
        <v>0.792</v>
      </c>
      <c r="R808" s="110">
        <v>0.337721210260903</v>
      </c>
      <c r="S808" s="58">
        <v>186.683690915751</v>
      </c>
      <c r="T808" s="58">
        <v>877.138618506172</v>
      </c>
      <c r="U808" s="58">
        <v>117.518588397783</v>
      </c>
      <c r="V808" s="58">
        <v>1016.31151239074</v>
      </c>
      <c r="W808" s="58">
        <v>87.89</v>
      </c>
      <c r="X808" s="10"/>
      <c r="Y808" s="109">
        <f t="shared" si="193"/>
        <v>2.75977492254498e-5</v>
      </c>
      <c r="Z808" s="10"/>
      <c r="AA808" s="10"/>
      <c r="AB808" s="10"/>
      <c r="AC808" s="58">
        <f t="shared" si="186"/>
        <v>162.11</v>
      </c>
      <c r="AD808" s="10">
        <f t="shared" si="194"/>
        <v>6.5</v>
      </c>
      <c r="AE808" s="58">
        <f t="shared" si="187"/>
        <v>0</v>
      </c>
      <c r="AF808" s="58">
        <f t="shared" si="181"/>
        <v>0</v>
      </c>
      <c r="AG808" s="58">
        <f t="shared" si="182"/>
        <v>0</v>
      </c>
      <c r="AH808" s="58">
        <f t="shared" si="183"/>
        <v>0</v>
      </c>
      <c r="AI808" s="64">
        <f t="shared" si="184"/>
        <v>-119.435494308576</v>
      </c>
      <c r="AJ808" s="65"/>
      <c r="AL808" s="58">
        <f t="shared" si="188"/>
        <v>250</v>
      </c>
      <c r="AM808" s="58">
        <f t="shared" si="189"/>
        <v>87.89</v>
      </c>
      <c r="AN808" s="58">
        <f t="shared" si="185"/>
        <v>0</v>
      </c>
      <c r="AO808" s="58">
        <f t="shared" si="195"/>
        <v>398.087200671146</v>
      </c>
      <c r="AP808" s="58">
        <f t="shared" si="190"/>
        <v>898.325780699934</v>
      </c>
      <c r="AQ808" s="58">
        <f t="shared" si="191"/>
        <v>162.11</v>
      </c>
      <c r="AR808" s="58">
        <f t="shared" si="192"/>
        <v>0</v>
      </c>
    </row>
    <row r="809" spans="1:44">
      <c r="A809" s="35" t="s">
        <v>1087</v>
      </c>
      <c r="B809" s="93">
        <v>6.98</v>
      </c>
      <c r="C809" s="58">
        <v>319.263704179605</v>
      </c>
      <c r="D809" s="58">
        <v>154.386936502838</v>
      </c>
      <c r="E809" s="58">
        <v>154.386936502838</v>
      </c>
      <c r="F809" s="58">
        <v>319.224195677074</v>
      </c>
      <c r="G809" s="58">
        <v>154.347428000306</v>
      </c>
      <c r="H809" s="58">
        <v>163.228</v>
      </c>
      <c r="I809" s="58">
        <v>163.228</v>
      </c>
      <c r="J809" s="108">
        <v>1370.00386459952</v>
      </c>
      <c r="K809" s="109">
        <v>1.66225973758411</v>
      </c>
      <c r="L809" s="109">
        <v>5.25440615603681</v>
      </c>
      <c r="M809" s="109">
        <v>5.27636674534789</v>
      </c>
      <c r="N809" s="110">
        <v>0.5173235204864</v>
      </c>
      <c r="O809" s="10">
        <v>0</v>
      </c>
      <c r="P809" s="10">
        <v>8.8</v>
      </c>
      <c r="Q809" s="113">
        <v>0.999</v>
      </c>
      <c r="R809" s="110">
        <v>0.431968989868596</v>
      </c>
      <c r="S809" s="58">
        <v>191.907534991449</v>
      </c>
      <c r="T809" s="58">
        <v>859.146920333869</v>
      </c>
      <c r="U809" s="58">
        <v>115.449788412949</v>
      </c>
      <c r="V809" s="58">
        <v>1336.92257146653</v>
      </c>
      <c r="W809" s="58">
        <v>86.772</v>
      </c>
      <c r="X809" s="10"/>
      <c r="Y809" s="109">
        <f t="shared" si="193"/>
        <v>-0.00228412305017311</v>
      </c>
      <c r="Z809" s="10"/>
      <c r="AA809" s="10"/>
      <c r="AB809" s="10"/>
      <c r="AC809" s="58">
        <f t="shared" si="186"/>
        <v>163.228</v>
      </c>
      <c r="AD809" s="10">
        <f t="shared" si="194"/>
        <v>6.5</v>
      </c>
      <c r="AE809" s="58">
        <f t="shared" si="187"/>
        <v>0</v>
      </c>
      <c r="AF809" s="58">
        <f t="shared" si="181"/>
        <v>0</v>
      </c>
      <c r="AG809" s="58">
        <f t="shared" si="182"/>
        <v>0</v>
      </c>
      <c r="AH809" s="58">
        <f t="shared" si="183"/>
        <v>0</v>
      </c>
      <c r="AI809" s="64">
        <f t="shared" si="184"/>
        <v>-154.347428000306</v>
      </c>
      <c r="AJ809" s="65"/>
      <c r="AL809" s="58">
        <f t="shared" si="188"/>
        <v>250</v>
      </c>
      <c r="AM809" s="58">
        <f t="shared" si="189"/>
        <v>86.772</v>
      </c>
      <c r="AN809" s="58">
        <f t="shared" si="185"/>
        <v>0</v>
      </c>
      <c r="AO809" s="58">
        <f t="shared" si="195"/>
        <v>409.11256466779</v>
      </c>
      <c r="AP809" s="58">
        <f t="shared" si="190"/>
        <v>909.351144696578</v>
      </c>
      <c r="AQ809" s="58">
        <f t="shared" si="191"/>
        <v>163.228</v>
      </c>
      <c r="AR809" s="58">
        <f t="shared" si="192"/>
        <v>0</v>
      </c>
    </row>
    <row r="810" spans="1:44">
      <c r="A810" s="35" t="s">
        <v>1088</v>
      </c>
      <c r="B810" s="93">
        <v>7.11</v>
      </c>
      <c r="C810" s="58">
        <v>339.003799733835</v>
      </c>
      <c r="D810" s="58">
        <v>179.826021956057</v>
      </c>
      <c r="E810" s="58">
        <v>179.826021956057</v>
      </c>
      <c r="F810" s="58">
        <v>339.003799733835</v>
      </c>
      <c r="G810" s="58">
        <v>179.826021956057</v>
      </c>
      <c r="H810" s="58">
        <v>157.586</v>
      </c>
      <c r="I810" s="58">
        <v>157.586</v>
      </c>
      <c r="J810" s="108">
        <v>1388.88263007541</v>
      </c>
      <c r="K810" s="109">
        <v>1.71469205763453</v>
      </c>
      <c r="L810" s="109">
        <v>5.27624585447763</v>
      </c>
      <c r="M810" s="109">
        <v>5.3046928546398</v>
      </c>
      <c r="N810" s="110">
        <v>0.5173235204864</v>
      </c>
      <c r="O810" s="10">
        <v>0</v>
      </c>
      <c r="P810" s="10">
        <v>8.8</v>
      </c>
      <c r="Q810" s="113">
        <v>1.1475</v>
      </c>
      <c r="R810" s="110">
        <v>0.502654824574367</v>
      </c>
      <c r="S810" s="58">
        <v>195.481744095874</v>
      </c>
      <c r="T810" s="58">
        <v>814.284620356716</v>
      </c>
      <c r="U810" s="58">
        <v>114.003994609707</v>
      </c>
      <c r="V810" s="58">
        <v>1597.7195848362</v>
      </c>
      <c r="W810" s="58">
        <v>92.414</v>
      </c>
      <c r="X810" s="10"/>
      <c r="Y810" s="109">
        <f t="shared" si="193"/>
        <v>0.000120890870254797</v>
      </c>
      <c r="Z810" s="10"/>
      <c r="AA810" s="10"/>
      <c r="AB810" s="10"/>
      <c r="AC810" s="58">
        <f t="shared" si="186"/>
        <v>157.586</v>
      </c>
      <c r="AD810" s="10">
        <f t="shared" si="194"/>
        <v>6.5</v>
      </c>
      <c r="AE810" s="58">
        <f t="shared" si="187"/>
        <v>0</v>
      </c>
      <c r="AF810" s="58">
        <f t="shared" si="181"/>
        <v>0</v>
      </c>
      <c r="AG810" s="58">
        <f t="shared" si="182"/>
        <v>0</v>
      </c>
      <c r="AH810" s="58">
        <f t="shared" si="183"/>
        <v>0</v>
      </c>
      <c r="AI810" s="64">
        <f t="shared" si="184"/>
        <v>-179.826021956057</v>
      </c>
      <c r="AJ810" s="65"/>
      <c r="AL810" s="58">
        <f t="shared" si="188"/>
        <v>250</v>
      </c>
      <c r="AM810" s="58">
        <f t="shared" si="189"/>
        <v>92.414</v>
      </c>
      <c r="AN810" s="58">
        <f t="shared" si="185"/>
        <v>0</v>
      </c>
      <c r="AO810" s="58">
        <f t="shared" si="195"/>
        <v>420.929101844451</v>
      </c>
      <c r="AP810" s="58">
        <f t="shared" si="190"/>
        <v>921.167681873239</v>
      </c>
      <c r="AQ810" s="58">
        <f t="shared" si="191"/>
        <v>157.586</v>
      </c>
      <c r="AR810" s="58">
        <f t="shared" si="192"/>
        <v>0</v>
      </c>
    </row>
    <row r="811" spans="1:44">
      <c r="A811" s="35" t="s">
        <v>1089</v>
      </c>
      <c r="B811" s="93">
        <v>7.27</v>
      </c>
      <c r="C811" s="58">
        <v>364.310018917086</v>
      </c>
      <c r="D811" s="58">
        <v>203.576180533247</v>
      </c>
      <c r="E811" s="58">
        <v>203.576180533247</v>
      </c>
      <c r="F811" s="58">
        <v>362.72104607926</v>
      </c>
      <c r="G811" s="58">
        <v>201.987207695421</v>
      </c>
      <c r="H811" s="58">
        <v>159.1265</v>
      </c>
      <c r="I811" s="58">
        <v>159.1265</v>
      </c>
      <c r="J811" s="108">
        <v>1410.15061126211</v>
      </c>
      <c r="K811" s="109">
        <v>1.76674137661948</v>
      </c>
      <c r="L811" s="109">
        <v>5.30153531755672</v>
      </c>
      <c r="M811" s="109">
        <v>5.33653606807471</v>
      </c>
      <c r="N811" s="110">
        <v>0.514295357862504</v>
      </c>
      <c r="O811" s="10">
        <v>0.1</v>
      </c>
      <c r="P811" s="10">
        <v>8.8</v>
      </c>
      <c r="Q811" s="113">
        <v>1.242</v>
      </c>
      <c r="R811" s="110">
        <v>0.549778714378214</v>
      </c>
      <c r="S811" s="58">
        <v>199.880770685936</v>
      </c>
      <c r="T811" s="58">
        <v>804.14858233858</v>
      </c>
      <c r="U811" s="58">
        <v>113.135274540517</v>
      </c>
      <c r="V811" s="58">
        <v>1785.36012323092</v>
      </c>
      <c r="W811" s="58">
        <v>90.8735</v>
      </c>
      <c r="X811" s="10"/>
      <c r="Y811" s="109">
        <f t="shared" si="193"/>
        <v>0.00315753708308542</v>
      </c>
      <c r="Z811" s="10"/>
      <c r="AA811" s="10"/>
      <c r="AB811" s="10"/>
      <c r="AC811" s="58">
        <f t="shared" si="186"/>
        <v>159.1265</v>
      </c>
      <c r="AD811" s="10">
        <f t="shared" si="194"/>
        <v>6.5</v>
      </c>
      <c r="AE811" s="58">
        <f t="shared" si="187"/>
        <v>0</v>
      </c>
      <c r="AF811" s="58">
        <f t="shared" si="181"/>
        <v>0</v>
      </c>
      <c r="AG811" s="58">
        <f t="shared" si="182"/>
        <v>0</v>
      </c>
      <c r="AH811" s="58">
        <f t="shared" si="183"/>
        <v>0</v>
      </c>
      <c r="AI811" s="64">
        <f t="shared" si="184"/>
        <v>-201.987207695421</v>
      </c>
      <c r="AJ811" s="65"/>
      <c r="AL811" s="58">
        <f t="shared" si="188"/>
        <v>250</v>
      </c>
      <c r="AM811" s="58">
        <f t="shared" si="189"/>
        <v>90.8735</v>
      </c>
      <c r="AN811" s="58">
        <f t="shared" si="185"/>
        <v>0</v>
      </c>
      <c r="AO811" s="58">
        <f t="shared" si="195"/>
        <v>432.455481335229</v>
      </c>
      <c r="AP811" s="58">
        <f t="shared" si="190"/>
        <v>932.694061364017</v>
      </c>
      <c r="AQ811" s="58">
        <f t="shared" si="191"/>
        <v>159.1265</v>
      </c>
      <c r="AR811" s="58">
        <f t="shared" si="192"/>
        <v>0</v>
      </c>
    </row>
    <row r="812" spans="1:44">
      <c r="A812" s="35" t="s">
        <v>1090</v>
      </c>
      <c r="B812" s="93">
        <v>7.35</v>
      </c>
      <c r="C812" s="58">
        <v>377.388600798495</v>
      </c>
      <c r="D812" s="58">
        <v>207.843651303545</v>
      </c>
      <c r="E812" s="58">
        <v>207.843651303545</v>
      </c>
      <c r="F812" s="58">
        <v>374.147374753771</v>
      </c>
      <c r="G812" s="58">
        <v>204.602425258821</v>
      </c>
      <c r="H812" s="58">
        <v>167.8495</v>
      </c>
      <c r="I812" s="58">
        <v>167.8495</v>
      </c>
      <c r="J812" s="108">
        <v>1431.68876403195</v>
      </c>
      <c r="K812" s="109">
        <v>1.78490828878606</v>
      </c>
      <c r="L812" s="109">
        <v>5.3359866077266</v>
      </c>
      <c r="M812" s="109">
        <v>5.36871155429381</v>
      </c>
      <c r="N812" s="110">
        <v>0.514295357862504</v>
      </c>
      <c r="O812" s="10">
        <v>0.1</v>
      </c>
      <c r="P812" s="10">
        <v>8.8</v>
      </c>
      <c r="Q812" s="113">
        <v>1.2465</v>
      </c>
      <c r="R812" s="110">
        <v>0.553705705195201</v>
      </c>
      <c r="S812" s="58">
        <v>202.080283980967</v>
      </c>
      <c r="T812" s="58">
        <v>838.997977214432</v>
      </c>
      <c r="U812" s="58">
        <v>113.216060035446</v>
      </c>
      <c r="V812" s="58">
        <v>1807.18552822598</v>
      </c>
      <c r="W812" s="58">
        <v>82.1505</v>
      </c>
      <c r="X812" s="10"/>
      <c r="Y812" s="109">
        <f t="shared" si="193"/>
        <v>0.00054946034810488</v>
      </c>
      <c r="Z812" s="10"/>
      <c r="AA812" s="10"/>
      <c r="AB812" s="10"/>
      <c r="AC812" s="58">
        <f t="shared" si="186"/>
        <v>167.8495</v>
      </c>
      <c r="AD812" s="10">
        <f t="shared" si="194"/>
        <v>6.5</v>
      </c>
      <c r="AE812" s="58">
        <f t="shared" si="187"/>
        <v>0</v>
      </c>
      <c r="AF812" s="58">
        <f t="shared" ref="AF812:AF875" si="196">H812-I812</f>
        <v>0</v>
      </c>
      <c r="AG812" s="58">
        <f t="shared" ref="AG812:AG875" si="197">IF(H812/I812&lt;$AH$2,1,0)</f>
        <v>0</v>
      </c>
      <c r="AH812" s="58">
        <f t="shared" ref="AH812:AH875" si="198">IF(AC812/I812&lt;$AH$2,1,0)</f>
        <v>0</v>
      </c>
      <c r="AI812" s="64">
        <f t="shared" ref="AI812:AI875" si="199">-G812</f>
        <v>-204.602425258821</v>
      </c>
      <c r="AJ812" s="65"/>
      <c r="AL812" s="58">
        <f t="shared" si="188"/>
        <v>250</v>
      </c>
      <c r="AM812" s="58">
        <f t="shared" si="189"/>
        <v>82.1505</v>
      </c>
      <c r="AN812" s="58">
        <f t="shared" ref="AN812:AN875" si="200">IF(AM812&gt;0,0,(AO811*$AO$1-AO812)*6)*$AP$1</f>
        <v>0</v>
      </c>
      <c r="AO812" s="58">
        <f t="shared" si="195"/>
        <v>442.615778928552</v>
      </c>
      <c r="AP812" s="58">
        <f t="shared" si="190"/>
        <v>942.854358957341</v>
      </c>
      <c r="AQ812" s="58">
        <f t="shared" si="191"/>
        <v>167.8495</v>
      </c>
      <c r="AR812" s="58">
        <f t="shared" si="192"/>
        <v>0</v>
      </c>
    </row>
    <row r="813" spans="1:44">
      <c r="A813" s="35" t="s">
        <v>1091</v>
      </c>
      <c r="B813" s="93">
        <v>7.21</v>
      </c>
      <c r="C813" s="58">
        <v>354.688083255574</v>
      </c>
      <c r="D813" s="58">
        <v>184.210810528302</v>
      </c>
      <c r="E813" s="58">
        <v>184.210810528302</v>
      </c>
      <c r="F813" s="58">
        <v>354.688083255574</v>
      </c>
      <c r="G813" s="58">
        <v>184.210810528302</v>
      </c>
      <c r="H813" s="58">
        <v>168.7725</v>
      </c>
      <c r="I813" s="58">
        <v>168.7725</v>
      </c>
      <c r="J813" s="108">
        <v>1451.00440817171</v>
      </c>
      <c r="K813" s="109">
        <v>1.73425727994122</v>
      </c>
      <c r="L813" s="109">
        <v>5.36494088090756</v>
      </c>
      <c r="M813" s="109">
        <v>5.39750579611741</v>
      </c>
      <c r="N813" s="110">
        <v>0.5173235204864</v>
      </c>
      <c r="O813" s="10">
        <v>0</v>
      </c>
      <c r="P813" s="10">
        <v>8.8</v>
      </c>
      <c r="Q813" s="113">
        <v>1.1475</v>
      </c>
      <c r="R813" s="110">
        <v>0.506581815391354</v>
      </c>
      <c r="S813" s="58">
        <v>198.231135714663</v>
      </c>
      <c r="T813" s="58">
        <v>859.992412961101</v>
      </c>
      <c r="U813" s="58">
        <v>114.30318788766</v>
      </c>
      <c r="V813" s="58">
        <v>1626.59161263622</v>
      </c>
      <c r="W813" s="58">
        <v>81.2275000000001</v>
      </c>
      <c r="X813" s="10"/>
      <c r="Y813" s="109">
        <f t="shared" si="193"/>
        <v>0.00377067338624748</v>
      </c>
      <c r="Z813" s="10"/>
      <c r="AA813" s="10"/>
      <c r="AB813" s="10"/>
      <c r="AC813" s="58">
        <f t="shared" si="186"/>
        <v>168.7725</v>
      </c>
      <c r="AD813" s="10">
        <f t="shared" si="194"/>
        <v>6.5</v>
      </c>
      <c r="AE813" s="58">
        <f t="shared" si="187"/>
        <v>0</v>
      </c>
      <c r="AF813" s="58">
        <f t="shared" si="196"/>
        <v>0</v>
      </c>
      <c r="AG813" s="58">
        <f t="shared" si="197"/>
        <v>0</v>
      </c>
      <c r="AH813" s="58">
        <f t="shared" si="198"/>
        <v>0</v>
      </c>
      <c r="AI813" s="64">
        <f t="shared" si="199"/>
        <v>-184.210810528302</v>
      </c>
      <c r="AJ813" s="65"/>
      <c r="AL813" s="58">
        <f t="shared" si="188"/>
        <v>250</v>
      </c>
      <c r="AM813" s="58">
        <f t="shared" si="189"/>
        <v>81.2275</v>
      </c>
      <c r="AN813" s="58">
        <f t="shared" si="200"/>
        <v>0</v>
      </c>
      <c r="AO813" s="58">
        <f t="shared" si="195"/>
        <v>452.58682503391</v>
      </c>
      <c r="AP813" s="58">
        <f t="shared" si="190"/>
        <v>952.825405062698</v>
      </c>
      <c r="AQ813" s="58">
        <f t="shared" si="191"/>
        <v>168.7725</v>
      </c>
      <c r="AR813" s="58">
        <f t="shared" si="192"/>
        <v>0</v>
      </c>
    </row>
    <row r="814" spans="1:44">
      <c r="A814" s="35" t="s">
        <v>1092</v>
      </c>
      <c r="B814" s="93">
        <v>7.16</v>
      </c>
      <c r="C814" s="58">
        <v>346.791178825101</v>
      </c>
      <c r="D814" s="58">
        <v>175.296229330152</v>
      </c>
      <c r="E814" s="58">
        <v>175.296229330152</v>
      </c>
      <c r="F814" s="58">
        <v>344.042836882249</v>
      </c>
      <c r="G814" s="58">
        <v>172.5478873873</v>
      </c>
      <c r="H814" s="58">
        <v>169.78</v>
      </c>
      <c r="I814" s="58">
        <v>169.78</v>
      </c>
      <c r="J814" s="108">
        <v>1469.04444558006</v>
      </c>
      <c r="K814" s="109">
        <v>1.70936003860814</v>
      </c>
      <c r="L814" s="109">
        <v>5.39718822584603</v>
      </c>
      <c r="M814" s="109">
        <v>5.42434690312603</v>
      </c>
      <c r="N814" s="110">
        <v>0.514295357862504</v>
      </c>
      <c r="O814" s="10">
        <v>0.1</v>
      </c>
      <c r="P814" s="10">
        <v>8.8</v>
      </c>
      <c r="Q814" s="113">
        <v>1.071</v>
      </c>
      <c r="R814" s="110">
        <v>0.471238898038469</v>
      </c>
      <c r="S814" s="58">
        <v>196.856439905269</v>
      </c>
      <c r="T814" s="58">
        <v>871.167585766949</v>
      </c>
      <c r="U814" s="58">
        <v>115.163824740843</v>
      </c>
      <c r="V814" s="58">
        <v>1498.28201499551</v>
      </c>
      <c r="W814" s="58">
        <v>80.22</v>
      </c>
      <c r="X814" s="10"/>
      <c r="Y814" s="109">
        <f t="shared" si="193"/>
        <v>0.000317570271378464</v>
      </c>
      <c r="Z814" s="10"/>
      <c r="AA814" s="10"/>
      <c r="AB814" s="10"/>
      <c r="AC814" s="58">
        <f t="shared" si="186"/>
        <v>169.78</v>
      </c>
      <c r="AD814" s="10">
        <f t="shared" si="194"/>
        <v>6.5</v>
      </c>
      <c r="AE814" s="58">
        <f t="shared" si="187"/>
        <v>0</v>
      </c>
      <c r="AF814" s="58">
        <f t="shared" si="196"/>
        <v>0</v>
      </c>
      <c r="AG814" s="58">
        <f t="shared" si="197"/>
        <v>0</v>
      </c>
      <c r="AH814" s="58">
        <f t="shared" si="198"/>
        <v>0</v>
      </c>
      <c r="AI814" s="64">
        <f t="shared" si="199"/>
        <v>-172.5478873873</v>
      </c>
      <c r="AJ814" s="65"/>
      <c r="AL814" s="58">
        <f t="shared" si="188"/>
        <v>250</v>
      </c>
      <c r="AM814" s="58">
        <f t="shared" si="189"/>
        <v>80.22</v>
      </c>
      <c r="AN814" s="58">
        <f t="shared" si="200"/>
        <v>0</v>
      </c>
      <c r="AO814" s="58">
        <f t="shared" si="195"/>
        <v>462.35689090874</v>
      </c>
      <c r="AP814" s="58">
        <f t="shared" si="190"/>
        <v>962.595470937529</v>
      </c>
      <c r="AQ814" s="58">
        <f t="shared" si="191"/>
        <v>169.78</v>
      </c>
      <c r="AR814" s="58">
        <f t="shared" si="192"/>
        <v>0</v>
      </c>
    </row>
    <row r="815" spans="1:44">
      <c r="A815" s="35" t="s">
        <v>1093</v>
      </c>
      <c r="B815" s="93">
        <v>7.38</v>
      </c>
      <c r="C815" s="58">
        <v>382.367105685834</v>
      </c>
      <c r="D815" s="58">
        <v>205.107509726238</v>
      </c>
      <c r="E815" s="58">
        <v>205.107509726238</v>
      </c>
      <c r="F815" s="58">
        <v>382.367105685834</v>
      </c>
      <c r="G815" s="58">
        <v>205.107509726238</v>
      </c>
      <c r="H815" s="58">
        <v>175.487</v>
      </c>
      <c r="I815" s="58">
        <v>175.487</v>
      </c>
      <c r="J815" s="108">
        <v>1490.60037524299</v>
      </c>
      <c r="K815" s="109">
        <v>1.78537489642555</v>
      </c>
      <c r="L815" s="109">
        <v>5.42852701911376</v>
      </c>
      <c r="M815" s="109">
        <v>5.45635461391116</v>
      </c>
      <c r="N815" s="110">
        <v>0.5173235204864</v>
      </c>
      <c r="O815" s="10">
        <v>0</v>
      </c>
      <c r="P815" s="10">
        <v>8.8</v>
      </c>
      <c r="Q815" s="113">
        <v>1.2375</v>
      </c>
      <c r="R815" s="110">
        <v>0.553705705195201</v>
      </c>
      <c r="S815" s="58">
        <v>202.905101466604</v>
      </c>
      <c r="T815" s="58">
        <v>873.608374941579</v>
      </c>
      <c r="U815" s="58">
        <v>113.648456619859</v>
      </c>
      <c r="V815" s="58">
        <v>1823.35021636325</v>
      </c>
      <c r="W815" s="58">
        <v>74.513</v>
      </c>
      <c r="X815" s="10"/>
      <c r="Y815" s="109">
        <f t="shared" si="193"/>
        <v>-0.0041801159877366</v>
      </c>
      <c r="Z815" s="10"/>
      <c r="AA815" s="10"/>
      <c r="AB815" s="10"/>
      <c r="AC815" s="58">
        <f t="shared" si="186"/>
        <v>175.487</v>
      </c>
      <c r="AD815" s="10">
        <f t="shared" si="194"/>
        <v>6.5</v>
      </c>
      <c r="AE815" s="58">
        <f t="shared" si="187"/>
        <v>0</v>
      </c>
      <c r="AF815" s="58">
        <f t="shared" si="196"/>
        <v>0</v>
      </c>
      <c r="AG815" s="58">
        <f t="shared" si="197"/>
        <v>0</v>
      </c>
      <c r="AH815" s="58">
        <f t="shared" si="198"/>
        <v>0</v>
      </c>
      <c r="AI815" s="64">
        <f t="shared" si="199"/>
        <v>-205.107509726238</v>
      </c>
      <c r="AJ815" s="65"/>
      <c r="AL815" s="58">
        <f t="shared" si="188"/>
        <v>250</v>
      </c>
      <c r="AM815" s="58">
        <f t="shared" si="189"/>
        <v>74.513</v>
      </c>
      <c r="AN815" s="58">
        <f t="shared" si="200"/>
        <v>0</v>
      </c>
      <c r="AO815" s="58">
        <f t="shared" si="195"/>
        <v>471.222056454196</v>
      </c>
      <c r="AP815" s="58">
        <f t="shared" si="190"/>
        <v>971.460636482985</v>
      </c>
      <c r="AQ815" s="58">
        <f t="shared" si="191"/>
        <v>175.487</v>
      </c>
      <c r="AR815" s="58">
        <f t="shared" si="192"/>
        <v>0</v>
      </c>
    </row>
    <row r="816" spans="1:44">
      <c r="A816" s="35" t="s">
        <v>1094</v>
      </c>
      <c r="B816" s="93">
        <v>7.84</v>
      </c>
      <c r="C816" s="58">
        <v>463.892130798138</v>
      </c>
      <c r="D816" s="58">
        <v>288.057282313289</v>
      </c>
      <c r="E816" s="58">
        <v>288.057282313289</v>
      </c>
      <c r="F816" s="58">
        <v>460.33125706726</v>
      </c>
      <c r="G816" s="58">
        <v>284.496408582411</v>
      </c>
      <c r="H816" s="58">
        <v>174.0765</v>
      </c>
      <c r="I816" s="58">
        <v>174.0765</v>
      </c>
      <c r="J816" s="108">
        <v>1520.74304915317</v>
      </c>
      <c r="K816" s="109">
        <v>1.94443791746337</v>
      </c>
      <c r="L816" s="109">
        <v>5.45732414278762</v>
      </c>
      <c r="M816" s="109">
        <v>5.50099619816711</v>
      </c>
      <c r="N816" s="110">
        <v>0.514295357862504</v>
      </c>
      <c r="O816" s="10">
        <v>0.1</v>
      </c>
      <c r="P816" s="10">
        <v>8.8</v>
      </c>
      <c r="Q816" s="113">
        <v>1.539</v>
      </c>
      <c r="R816" s="110">
        <v>0.714712328691678</v>
      </c>
      <c r="S816" s="58">
        <v>215.552302913032</v>
      </c>
      <c r="T816" s="58">
        <v>815.740987725805</v>
      </c>
      <c r="U816" s="58">
        <v>110.855842183037</v>
      </c>
      <c r="V816" s="58">
        <v>2566.36369342332</v>
      </c>
      <c r="W816" s="58">
        <v>75.9235</v>
      </c>
      <c r="X816" s="10"/>
      <c r="Y816" s="109">
        <f t="shared" si="193"/>
        <v>-0.000969528876454184</v>
      </c>
      <c r="Z816" s="10"/>
      <c r="AA816" s="10"/>
      <c r="AB816" s="10"/>
      <c r="AC816" s="58">
        <f t="shared" si="186"/>
        <v>174.0765</v>
      </c>
      <c r="AD816" s="10">
        <f t="shared" si="194"/>
        <v>6.5</v>
      </c>
      <c r="AE816" s="58">
        <f t="shared" si="187"/>
        <v>0</v>
      </c>
      <c r="AF816" s="58">
        <f t="shared" si="196"/>
        <v>0</v>
      </c>
      <c r="AG816" s="58">
        <f t="shared" si="197"/>
        <v>0</v>
      </c>
      <c r="AH816" s="58">
        <f t="shared" si="198"/>
        <v>0</v>
      </c>
      <c r="AI816" s="64">
        <f t="shared" si="199"/>
        <v>-284.496408582411</v>
      </c>
      <c r="AJ816" s="65"/>
      <c r="AL816" s="58">
        <f t="shared" si="188"/>
        <v>250</v>
      </c>
      <c r="AM816" s="58">
        <f t="shared" si="189"/>
        <v>75.9235</v>
      </c>
      <c r="AN816" s="58">
        <f t="shared" si="200"/>
        <v>0</v>
      </c>
      <c r="AO816" s="58">
        <f t="shared" si="195"/>
        <v>480.254471171925</v>
      </c>
      <c r="AP816" s="58">
        <f t="shared" si="190"/>
        <v>980.493051200714</v>
      </c>
      <c r="AQ816" s="58">
        <f t="shared" si="191"/>
        <v>174.0765</v>
      </c>
      <c r="AR816" s="58">
        <f t="shared" si="192"/>
        <v>0</v>
      </c>
    </row>
    <row r="817" spans="1:44">
      <c r="A817" s="35" t="s">
        <v>1095</v>
      </c>
      <c r="B817" s="93">
        <v>8.43</v>
      </c>
      <c r="C817" s="58">
        <v>583.397944105364</v>
      </c>
      <c r="D817" s="58">
        <v>416.242893600314</v>
      </c>
      <c r="E817" s="58">
        <v>388.500388500388</v>
      </c>
      <c r="F817" s="58">
        <v>493.292919545635</v>
      </c>
      <c r="G817" s="58">
        <v>326.137869040585</v>
      </c>
      <c r="H817" s="58">
        <v>165.4835</v>
      </c>
      <c r="I817" s="58">
        <v>165.4835</v>
      </c>
      <c r="J817" s="108">
        <v>1555.37751815492</v>
      </c>
      <c r="K817" s="109">
        <v>1.96499999350539</v>
      </c>
      <c r="L817" s="109">
        <v>5.49254249637908</v>
      </c>
      <c r="M817" s="109">
        <v>5.55212544662006</v>
      </c>
      <c r="N817" s="110">
        <v>0.437186995347083</v>
      </c>
      <c r="O817" s="10">
        <v>2.7</v>
      </c>
      <c r="P817" s="10">
        <v>8.2</v>
      </c>
      <c r="Q817" s="113">
        <v>1.656</v>
      </c>
      <c r="R817" s="110">
        <v>0.785398163397448</v>
      </c>
      <c r="S817" s="58">
        <v>215.970960273165</v>
      </c>
      <c r="T817" s="58">
        <v>773.970029552254</v>
      </c>
      <c r="U817" s="58">
        <v>109.908885998464</v>
      </c>
      <c r="V817" s="58">
        <v>2967.34759958484</v>
      </c>
      <c r="W817" s="58">
        <v>84.5165</v>
      </c>
      <c r="X817" s="10"/>
      <c r="Y817" s="109">
        <f t="shared" si="193"/>
        <v>0.00845370178802529</v>
      </c>
      <c r="Z817" s="10"/>
      <c r="AA817" s="10"/>
      <c r="AB817" s="10"/>
      <c r="AC817" s="58">
        <f t="shared" si="186"/>
        <v>165.4835</v>
      </c>
      <c r="AD817" s="10">
        <f t="shared" si="194"/>
        <v>6.5</v>
      </c>
      <c r="AE817" s="58">
        <f t="shared" si="187"/>
        <v>0</v>
      </c>
      <c r="AF817" s="58">
        <f t="shared" si="196"/>
        <v>0</v>
      </c>
      <c r="AG817" s="58">
        <f t="shared" si="197"/>
        <v>0</v>
      </c>
      <c r="AH817" s="58">
        <f t="shared" si="198"/>
        <v>0</v>
      </c>
      <c r="AI817" s="64">
        <f t="shared" si="199"/>
        <v>-326.137869040585</v>
      </c>
      <c r="AJ817" s="65"/>
      <c r="AL817" s="58">
        <f t="shared" si="188"/>
        <v>250</v>
      </c>
      <c r="AM817" s="58">
        <f t="shared" si="189"/>
        <v>84.5165</v>
      </c>
      <c r="AN817" s="58">
        <f t="shared" si="200"/>
        <v>0</v>
      </c>
      <c r="AO817" s="58">
        <f t="shared" si="195"/>
        <v>490.530673816066</v>
      </c>
      <c r="AP817" s="58">
        <f t="shared" si="190"/>
        <v>990.769253844854</v>
      </c>
      <c r="AQ817" s="58">
        <f t="shared" si="191"/>
        <v>165.4835</v>
      </c>
      <c r="AR817" s="58">
        <f t="shared" si="192"/>
        <v>0</v>
      </c>
    </row>
    <row r="818" spans="1:44">
      <c r="A818" s="35" t="s">
        <v>1096</v>
      </c>
      <c r="B818" s="93">
        <v>9.03</v>
      </c>
      <c r="C818" s="58">
        <v>641.025641025641</v>
      </c>
      <c r="D818" s="58">
        <v>480.016045066045</v>
      </c>
      <c r="E818" s="58">
        <v>388.500388500388</v>
      </c>
      <c r="F818" s="58">
        <v>487.57524134258</v>
      </c>
      <c r="G818" s="58">
        <v>326.565645382984</v>
      </c>
      <c r="H818" s="58">
        <v>159.3995</v>
      </c>
      <c r="I818" s="58">
        <v>159.3995</v>
      </c>
      <c r="J818" s="108">
        <v>1590.03582547994</v>
      </c>
      <c r="K818" s="109">
        <v>1.73886022999504</v>
      </c>
      <c r="L818" s="109">
        <v>5.549612122417</v>
      </c>
      <c r="M818" s="109">
        <v>5.60311681264706</v>
      </c>
      <c r="N818" s="110">
        <v>0.349368215362661</v>
      </c>
      <c r="O818" s="10">
        <v>5.6</v>
      </c>
      <c r="P818" s="10">
        <v>6.8</v>
      </c>
      <c r="Q818" s="113">
        <v>1.6425</v>
      </c>
      <c r="R818" s="110">
        <v>0.781471172580461</v>
      </c>
      <c r="S818" s="58">
        <v>191.845048818295</v>
      </c>
      <c r="T818" s="58">
        <v>839.268967071939</v>
      </c>
      <c r="U818" s="58">
        <v>110.328044490869</v>
      </c>
      <c r="V818" s="58">
        <v>2959.95136041782</v>
      </c>
      <c r="W818" s="58">
        <v>90.6005</v>
      </c>
      <c r="X818" s="10"/>
      <c r="Y818" s="109">
        <f t="shared" si="193"/>
        <v>0.00251332420306216</v>
      </c>
      <c r="Z818" s="10"/>
      <c r="AA818" s="10"/>
      <c r="AB818" s="10"/>
      <c r="AC818" s="58">
        <f t="shared" si="186"/>
        <v>159.3995</v>
      </c>
      <c r="AD818" s="10">
        <f t="shared" si="194"/>
        <v>6.5</v>
      </c>
      <c r="AE818" s="58">
        <f t="shared" si="187"/>
        <v>0</v>
      </c>
      <c r="AF818" s="58">
        <f t="shared" si="196"/>
        <v>0</v>
      </c>
      <c r="AG818" s="58">
        <f t="shared" si="197"/>
        <v>0</v>
      </c>
      <c r="AH818" s="58">
        <f t="shared" si="198"/>
        <v>0</v>
      </c>
      <c r="AI818" s="64">
        <f t="shared" si="199"/>
        <v>-326.565645382984</v>
      </c>
      <c r="AJ818" s="65"/>
      <c r="AL818" s="58">
        <f t="shared" si="188"/>
        <v>250</v>
      </c>
      <c r="AM818" s="58">
        <f t="shared" si="189"/>
        <v>90.6005</v>
      </c>
      <c r="AN818" s="58">
        <f t="shared" si="200"/>
        <v>0</v>
      </c>
      <c r="AO818" s="58">
        <f t="shared" si="195"/>
        <v>501.668095446985</v>
      </c>
      <c r="AP818" s="58">
        <f t="shared" si="190"/>
        <v>1001.90667547577</v>
      </c>
      <c r="AQ818" s="58">
        <f t="shared" si="191"/>
        <v>159.3995</v>
      </c>
      <c r="AR818" s="58">
        <f t="shared" si="192"/>
        <v>0</v>
      </c>
    </row>
    <row r="819" spans="1:44">
      <c r="A819" s="35" t="s">
        <v>1097</v>
      </c>
      <c r="B819" s="93">
        <v>9.68</v>
      </c>
      <c r="C819" s="58">
        <v>641.025641025641</v>
      </c>
      <c r="D819" s="58">
        <v>491.033216783217</v>
      </c>
      <c r="E819" s="58">
        <v>388.500388500388</v>
      </c>
      <c r="F819" s="58">
        <v>481.631415198499</v>
      </c>
      <c r="G819" s="58">
        <v>331.638990956075</v>
      </c>
      <c r="H819" s="58">
        <v>148.4925</v>
      </c>
      <c r="I819" s="58">
        <v>148.4925</v>
      </c>
      <c r="J819" s="108">
        <v>1625.22095312798</v>
      </c>
      <c r="K819" s="109">
        <v>1.58588891910836</v>
      </c>
      <c r="L819" s="109">
        <v>5.60372802554941</v>
      </c>
      <c r="M819" s="109">
        <v>5.65470955648655</v>
      </c>
      <c r="N819" s="110">
        <v>0.277581166618059</v>
      </c>
      <c r="O819" s="10">
        <v>8</v>
      </c>
      <c r="P819" s="10">
        <v>5.8</v>
      </c>
      <c r="Q819" s="113">
        <v>1.6425</v>
      </c>
      <c r="R819" s="110">
        <v>0.785398163397448</v>
      </c>
      <c r="S819" s="58">
        <v>175.411185278717</v>
      </c>
      <c r="T819" s="58">
        <v>855.090420853698</v>
      </c>
      <c r="U819" s="58">
        <v>110.607485281718</v>
      </c>
      <c r="V819" s="58">
        <v>2998.34129771046</v>
      </c>
      <c r="W819" s="58">
        <v>101.5075</v>
      </c>
      <c r="X819" s="10"/>
      <c r="Y819" s="109">
        <f t="shared" si="193"/>
        <v>-0.000611212902347447</v>
      </c>
      <c r="Z819" s="10"/>
      <c r="AA819" s="10"/>
      <c r="AB819" s="10"/>
      <c r="AC819" s="58">
        <f t="shared" si="186"/>
        <v>148.4925</v>
      </c>
      <c r="AD819" s="10">
        <f t="shared" si="194"/>
        <v>6.5</v>
      </c>
      <c r="AE819" s="58">
        <f t="shared" si="187"/>
        <v>0</v>
      </c>
      <c r="AF819" s="58">
        <f t="shared" si="196"/>
        <v>0</v>
      </c>
      <c r="AG819" s="58">
        <f t="shared" si="197"/>
        <v>0</v>
      </c>
      <c r="AH819" s="58">
        <f t="shared" si="198"/>
        <v>0</v>
      </c>
      <c r="AI819" s="64">
        <f t="shared" si="199"/>
        <v>-331.638990956075</v>
      </c>
      <c r="AJ819" s="65"/>
      <c r="AL819" s="58">
        <f t="shared" si="188"/>
        <v>250</v>
      </c>
      <c r="AM819" s="58">
        <f t="shared" si="189"/>
        <v>101.5075</v>
      </c>
      <c r="AN819" s="58">
        <f t="shared" si="200"/>
        <v>0</v>
      </c>
      <c r="AO819" s="58">
        <f t="shared" si="195"/>
        <v>514.38587996975</v>
      </c>
      <c r="AP819" s="58">
        <f t="shared" si="190"/>
        <v>1014.62445999854</v>
      </c>
      <c r="AQ819" s="58">
        <f t="shared" si="191"/>
        <v>148.4925</v>
      </c>
      <c r="AR819" s="58">
        <f t="shared" si="192"/>
        <v>0</v>
      </c>
    </row>
    <row r="820" spans="1:44">
      <c r="A820" s="35" t="s">
        <v>1098</v>
      </c>
      <c r="B820" s="93">
        <v>10.38</v>
      </c>
      <c r="C820" s="58">
        <v>641.025641025641</v>
      </c>
      <c r="D820" s="58">
        <v>496.174125874126</v>
      </c>
      <c r="E820" s="58">
        <v>388.500388500388</v>
      </c>
      <c r="F820" s="58">
        <v>477.039723765914</v>
      </c>
      <c r="G820" s="58">
        <v>332.188208614398</v>
      </c>
      <c r="H820" s="58">
        <v>143.403</v>
      </c>
      <c r="I820" s="58">
        <v>143.403</v>
      </c>
      <c r="J820" s="108">
        <v>1660.44216302328</v>
      </c>
      <c r="K820" s="109">
        <v>1.46023602062756</v>
      </c>
      <c r="L820" s="109">
        <v>5.6641381988742</v>
      </c>
      <c r="M820" s="109">
        <v>5.70618324325488</v>
      </c>
      <c r="N820" s="110">
        <v>0.222019124999998</v>
      </c>
      <c r="O820" s="10">
        <v>10</v>
      </c>
      <c r="P820" s="10">
        <v>5</v>
      </c>
      <c r="Q820" s="113">
        <v>1.629</v>
      </c>
      <c r="R820" s="110">
        <v>0.781471172580461</v>
      </c>
      <c r="S820" s="58">
        <v>162.151619335377</v>
      </c>
      <c r="T820" s="58">
        <v>893.309087786041</v>
      </c>
      <c r="U820" s="58">
        <v>111.044801692873</v>
      </c>
      <c r="V820" s="58">
        <v>2991.4791467066</v>
      </c>
      <c r="W820" s="58">
        <v>106.597</v>
      </c>
      <c r="X820" s="10"/>
      <c r="Y820" s="109">
        <f t="shared" si="193"/>
        <v>-0.0094286423876504</v>
      </c>
      <c r="Z820" s="10"/>
      <c r="AA820" s="10"/>
      <c r="AB820" s="10"/>
      <c r="AC820" s="58">
        <f t="shared" si="186"/>
        <v>143.403</v>
      </c>
      <c r="AD820" s="10">
        <f t="shared" si="194"/>
        <v>6.5</v>
      </c>
      <c r="AE820" s="58">
        <f t="shared" si="187"/>
        <v>0</v>
      </c>
      <c r="AF820" s="58">
        <f t="shared" si="196"/>
        <v>0</v>
      </c>
      <c r="AG820" s="58">
        <f t="shared" si="197"/>
        <v>0</v>
      </c>
      <c r="AH820" s="58">
        <f t="shared" si="198"/>
        <v>0</v>
      </c>
      <c r="AI820" s="64">
        <f t="shared" si="199"/>
        <v>-332.188208614398</v>
      </c>
      <c r="AJ820" s="65"/>
      <c r="AL820" s="58">
        <f t="shared" si="188"/>
        <v>250</v>
      </c>
      <c r="AM820" s="58">
        <f t="shared" si="189"/>
        <v>106.597</v>
      </c>
      <c r="AN820" s="58">
        <f t="shared" si="200"/>
        <v>0</v>
      </c>
      <c r="AO820" s="58">
        <f t="shared" si="195"/>
        <v>527.803500569902</v>
      </c>
      <c r="AP820" s="58">
        <f t="shared" si="190"/>
        <v>1028.04208059869</v>
      </c>
      <c r="AQ820" s="58">
        <f t="shared" si="191"/>
        <v>143.403</v>
      </c>
      <c r="AR820" s="58">
        <f t="shared" si="192"/>
        <v>0</v>
      </c>
    </row>
    <row r="821" spans="1:44">
      <c r="A821" s="35" t="s">
        <v>1099</v>
      </c>
      <c r="B821" s="93">
        <v>11.06</v>
      </c>
      <c r="C821" s="58">
        <v>641.025641025641</v>
      </c>
      <c r="D821" s="58">
        <v>497.290287490287</v>
      </c>
      <c r="E821" s="58">
        <v>388.500388500388</v>
      </c>
      <c r="F821" s="58">
        <v>477.864389237396</v>
      </c>
      <c r="G821" s="58">
        <v>334.129035702042</v>
      </c>
      <c r="H821" s="58">
        <v>142.298</v>
      </c>
      <c r="I821" s="58">
        <v>142.298</v>
      </c>
      <c r="J821" s="108">
        <v>1695.84990962042</v>
      </c>
      <c r="K821" s="109">
        <v>1.3971993558385</v>
      </c>
      <c r="L821" s="109">
        <v>5.7036057030539</v>
      </c>
      <c r="M821" s="109">
        <v>5.75775938721327</v>
      </c>
      <c r="N821" s="110">
        <v>0.183722492432707</v>
      </c>
      <c r="O821" s="10">
        <v>11.6</v>
      </c>
      <c r="P821" s="10">
        <v>4.5</v>
      </c>
      <c r="Q821" s="113">
        <v>1.6245</v>
      </c>
      <c r="R821" s="110">
        <v>0.781471172580461</v>
      </c>
      <c r="S821" s="58">
        <v>155.496841894446</v>
      </c>
      <c r="T821" s="58">
        <v>924.361882750802</v>
      </c>
      <c r="U821" s="58">
        <v>111.291807604024</v>
      </c>
      <c r="V821" s="58">
        <v>3002.27881005286</v>
      </c>
      <c r="W821" s="58">
        <v>107.702</v>
      </c>
      <c r="X821" s="10"/>
      <c r="Y821" s="109">
        <f t="shared" si="193"/>
        <v>0.00257754020097334</v>
      </c>
      <c r="Z821" s="10"/>
      <c r="AA821" s="10"/>
      <c r="AB821" s="10"/>
      <c r="AC821" s="58">
        <f t="shared" si="186"/>
        <v>142.298</v>
      </c>
      <c r="AD821" s="10">
        <f t="shared" si="194"/>
        <v>6.5</v>
      </c>
      <c r="AE821" s="58">
        <f t="shared" si="187"/>
        <v>0</v>
      </c>
      <c r="AF821" s="58">
        <f t="shared" si="196"/>
        <v>0</v>
      </c>
      <c r="AG821" s="58">
        <f t="shared" si="197"/>
        <v>0</v>
      </c>
      <c r="AH821" s="58">
        <f t="shared" si="198"/>
        <v>0</v>
      </c>
      <c r="AI821" s="64">
        <f t="shared" si="199"/>
        <v>-334.129035702042</v>
      </c>
      <c r="AJ821" s="65"/>
      <c r="AL821" s="58">
        <f t="shared" si="188"/>
        <v>250</v>
      </c>
      <c r="AM821" s="58">
        <f t="shared" si="189"/>
        <v>107.702</v>
      </c>
      <c r="AN821" s="58">
        <f t="shared" si="200"/>
        <v>0</v>
      </c>
      <c r="AO821" s="58">
        <f t="shared" si="195"/>
        <v>541.319783067052</v>
      </c>
      <c r="AP821" s="58">
        <f t="shared" si="190"/>
        <v>1041.55836309584</v>
      </c>
      <c r="AQ821" s="58">
        <f t="shared" si="191"/>
        <v>142.298</v>
      </c>
      <c r="AR821" s="58">
        <f t="shared" si="192"/>
        <v>0</v>
      </c>
    </row>
    <row r="822" spans="1:44">
      <c r="A822" s="35" t="s">
        <v>1100</v>
      </c>
      <c r="B822" s="93">
        <v>11.69</v>
      </c>
      <c r="C822" s="58">
        <v>641.025641025641</v>
      </c>
      <c r="D822" s="58">
        <v>498.445843045843</v>
      </c>
      <c r="E822" s="58">
        <v>388.500388500388</v>
      </c>
      <c r="F822" s="58">
        <v>482.014193526259</v>
      </c>
      <c r="G822" s="58">
        <v>339.434395546461</v>
      </c>
      <c r="H822" s="58">
        <v>141.154</v>
      </c>
      <c r="I822" s="58">
        <v>141.154</v>
      </c>
      <c r="J822" s="108">
        <v>1731.80827782658</v>
      </c>
      <c r="K822" s="109">
        <v>1.30913775246223</v>
      </c>
      <c r="L822" s="109">
        <v>5.7608284440826</v>
      </c>
      <c r="M822" s="109">
        <v>5.80996624867302</v>
      </c>
      <c r="N822" s="110">
        <v>0.156490251677758</v>
      </c>
      <c r="O822" s="10">
        <v>13</v>
      </c>
      <c r="P822" s="10">
        <v>4</v>
      </c>
      <c r="Q822" s="113">
        <v>1.6245</v>
      </c>
      <c r="R822" s="110">
        <v>0.785398163397448</v>
      </c>
      <c r="S822" s="58">
        <v>146.092672834725</v>
      </c>
      <c r="T822" s="58">
        <v>975.954476109139</v>
      </c>
      <c r="U822" s="58">
        <v>111.594576323197</v>
      </c>
      <c r="V822" s="58">
        <v>3041.67466493533</v>
      </c>
      <c r="W822" s="58">
        <v>108.846</v>
      </c>
      <c r="X822" s="10"/>
      <c r="Y822" s="109">
        <f t="shared" si="193"/>
        <v>-0.00306905686933501</v>
      </c>
      <c r="Z822" s="10"/>
      <c r="AA822" s="10"/>
      <c r="AB822" s="10"/>
      <c r="AC822" s="58">
        <f t="shared" si="186"/>
        <v>141.154</v>
      </c>
      <c r="AD822" s="10">
        <f t="shared" si="194"/>
        <v>6.5</v>
      </c>
      <c r="AE822" s="58">
        <f t="shared" si="187"/>
        <v>0</v>
      </c>
      <c r="AF822" s="58">
        <f t="shared" si="196"/>
        <v>0</v>
      </c>
      <c r="AG822" s="58">
        <f t="shared" si="197"/>
        <v>0</v>
      </c>
      <c r="AH822" s="58">
        <f t="shared" si="198"/>
        <v>0</v>
      </c>
      <c r="AI822" s="64">
        <f t="shared" si="199"/>
        <v>-339.434395546461</v>
      </c>
      <c r="AJ822" s="65"/>
      <c r="AL822" s="58">
        <f t="shared" si="188"/>
        <v>250</v>
      </c>
      <c r="AM822" s="58">
        <f t="shared" si="189"/>
        <v>108.846</v>
      </c>
      <c r="AN822" s="58">
        <f t="shared" si="200"/>
        <v>0</v>
      </c>
      <c r="AO822" s="58">
        <f t="shared" si="195"/>
        <v>554.940084151717</v>
      </c>
      <c r="AP822" s="58">
        <f t="shared" si="190"/>
        <v>1055.17866418051</v>
      </c>
      <c r="AQ822" s="58">
        <f t="shared" si="191"/>
        <v>141.154</v>
      </c>
      <c r="AR822" s="58">
        <f t="shared" si="192"/>
        <v>0</v>
      </c>
    </row>
    <row r="823" spans="1:44">
      <c r="A823" s="35" t="s">
        <v>1101</v>
      </c>
      <c r="B823" s="93">
        <v>11.97</v>
      </c>
      <c r="C823" s="58">
        <v>641.025641025641</v>
      </c>
      <c r="D823" s="58">
        <v>492.91756021756</v>
      </c>
      <c r="E823" s="58">
        <v>388.500388500388</v>
      </c>
      <c r="F823" s="58">
        <v>484.913880252616</v>
      </c>
      <c r="G823" s="58">
        <v>336.805799444535</v>
      </c>
      <c r="H823" s="58">
        <v>146.627</v>
      </c>
      <c r="I823" s="58">
        <v>146.627</v>
      </c>
      <c r="J823" s="108">
        <v>1767.45709379613</v>
      </c>
      <c r="K823" s="109">
        <v>1.26882755628051</v>
      </c>
      <c r="L823" s="109">
        <v>5.80852816851484</v>
      </c>
      <c r="M823" s="109">
        <v>5.86155640341179</v>
      </c>
      <c r="N823" s="110">
        <v>0.145238700148244</v>
      </c>
      <c r="O823" s="10">
        <v>13.7</v>
      </c>
      <c r="P823" s="10">
        <v>3.8</v>
      </c>
      <c r="Q823" s="113">
        <v>1.6065</v>
      </c>
      <c r="R823" s="110">
        <v>0.777544181763474</v>
      </c>
      <c r="S823" s="58">
        <v>142.112303604797</v>
      </c>
      <c r="T823" s="58">
        <v>1042.19041596819</v>
      </c>
      <c r="U823" s="58">
        <v>112.002850900709</v>
      </c>
      <c r="V823" s="58">
        <v>3007.11809329849</v>
      </c>
      <c r="W823" s="58">
        <v>103.373</v>
      </c>
      <c r="X823" s="10"/>
      <c r="Y823" s="109">
        <f t="shared" si="193"/>
        <v>0.00143808015818259</v>
      </c>
      <c r="Z823" s="10"/>
      <c r="AA823" s="10"/>
      <c r="AB823" s="10"/>
      <c r="AC823" s="58">
        <f t="shared" si="186"/>
        <v>146.627</v>
      </c>
      <c r="AD823" s="10">
        <f t="shared" si="194"/>
        <v>6.5</v>
      </c>
      <c r="AE823" s="58">
        <f t="shared" si="187"/>
        <v>0</v>
      </c>
      <c r="AF823" s="58">
        <f t="shared" si="196"/>
        <v>0</v>
      </c>
      <c r="AG823" s="58">
        <f t="shared" si="197"/>
        <v>0</v>
      </c>
      <c r="AH823" s="58">
        <f t="shared" si="198"/>
        <v>0</v>
      </c>
      <c r="AI823" s="64">
        <f t="shared" si="199"/>
        <v>-336.805799444535</v>
      </c>
      <c r="AJ823" s="65"/>
      <c r="AL823" s="58">
        <f t="shared" si="188"/>
        <v>250</v>
      </c>
      <c r="AM823" s="58">
        <f t="shared" si="189"/>
        <v>103.373</v>
      </c>
      <c r="AN823" s="58">
        <f t="shared" si="200"/>
        <v>0</v>
      </c>
      <c r="AO823" s="58">
        <f t="shared" si="195"/>
        <v>567.671333730959</v>
      </c>
      <c r="AP823" s="58">
        <f t="shared" si="190"/>
        <v>1067.90991375975</v>
      </c>
      <c r="AQ823" s="58">
        <f t="shared" si="191"/>
        <v>146.627</v>
      </c>
      <c r="AR823" s="58">
        <f t="shared" si="192"/>
        <v>0</v>
      </c>
    </row>
    <row r="824" spans="1:44">
      <c r="A824" s="35" t="s">
        <v>1102</v>
      </c>
      <c r="B824" s="93">
        <v>11.94</v>
      </c>
      <c r="C824" s="58">
        <v>641.025641025641</v>
      </c>
      <c r="D824" s="58">
        <v>487.041297591298</v>
      </c>
      <c r="E824" s="58">
        <v>388.500388500388</v>
      </c>
      <c r="F824" s="58">
        <v>496.234967308719</v>
      </c>
      <c r="G824" s="58">
        <v>342.250623874376</v>
      </c>
      <c r="H824" s="58">
        <v>152.4445</v>
      </c>
      <c r="I824" s="58">
        <v>152.4445</v>
      </c>
      <c r="J824" s="108">
        <v>1803.67090726203</v>
      </c>
      <c r="K824" s="109">
        <v>1.29525056566479</v>
      </c>
      <c r="L824" s="109">
        <v>5.86838912937554</v>
      </c>
      <c r="M824" s="109">
        <v>5.91379681553272</v>
      </c>
      <c r="N824" s="110">
        <v>0.149850382189088</v>
      </c>
      <c r="O824" s="10">
        <v>13.4</v>
      </c>
      <c r="P824" s="10">
        <v>3.9</v>
      </c>
      <c r="Q824" s="113">
        <v>1.6065</v>
      </c>
      <c r="R824" s="110">
        <v>0.781471172580461</v>
      </c>
      <c r="S824" s="58">
        <v>145.486556955129</v>
      </c>
      <c r="T824" s="58">
        <v>1058.40942735235</v>
      </c>
      <c r="U824" s="58">
        <v>112.323098566228</v>
      </c>
      <c r="V824" s="58">
        <v>3047.0190748217</v>
      </c>
      <c r="W824" s="58">
        <v>97.5555</v>
      </c>
      <c r="X824" s="10"/>
      <c r="Y824" s="109">
        <f t="shared" si="193"/>
        <v>-0.00683272596375151</v>
      </c>
      <c r="Z824" s="10"/>
      <c r="AA824" s="10"/>
      <c r="AB824" s="10"/>
      <c r="AC824" s="58">
        <f t="shared" si="186"/>
        <v>152.4445</v>
      </c>
      <c r="AD824" s="10">
        <f t="shared" si="194"/>
        <v>6.5</v>
      </c>
      <c r="AE824" s="58">
        <f t="shared" si="187"/>
        <v>0</v>
      </c>
      <c r="AF824" s="58">
        <f t="shared" si="196"/>
        <v>0</v>
      </c>
      <c r="AG824" s="58">
        <f t="shared" si="197"/>
        <v>0</v>
      </c>
      <c r="AH824" s="58">
        <f t="shared" si="198"/>
        <v>0</v>
      </c>
      <c r="AI824" s="64">
        <f t="shared" si="199"/>
        <v>-342.250623874376</v>
      </c>
      <c r="AJ824" s="65"/>
      <c r="AL824" s="58">
        <f t="shared" si="188"/>
        <v>250</v>
      </c>
      <c r="AM824" s="58">
        <f t="shared" si="189"/>
        <v>97.5555</v>
      </c>
      <c r="AN824" s="58">
        <f t="shared" si="200"/>
        <v>0</v>
      </c>
      <c r="AO824" s="58">
        <f t="shared" si="195"/>
        <v>579.466302062304</v>
      </c>
      <c r="AP824" s="58">
        <f t="shared" si="190"/>
        <v>1079.70488209109</v>
      </c>
      <c r="AQ824" s="58">
        <f t="shared" si="191"/>
        <v>152.4445</v>
      </c>
      <c r="AR824" s="58">
        <f t="shared" si="192"/>
        <v>0</v>
      </c>
    </row>
    <row r="825" spans="1:44">
      <c r="A825" s="35" t="s">
        <v>1103</v>
      </c>
      <c r="B825" s="93">
        <v>11.84</v>
      </c>
      <c r="C825" s="58">
        <v>641.025641025641</v>
      </c>
      <c r="D825" s="58">
        <v>487.231701631702</v>
      </c>
      <c r="E825" s="58">
        <v>388.500388500388</v>
      </c>
      <c r="F825" s="58">
        <v>498.169636527962</v>
      </c>
      <c r="G825" s="58">
        <v>344.375697134022</v>
      </c>
      <c r="H825" s="58">
        <v>152.256</v>
      </c>
      <c r="I825" s="58">
        <v>152.256</v>
      </c>
      <c r="J825" s="108">
        <v>1840.08939584591</v>
      </c>
      <c r="K825" s="109">
        <v>1.31418616375279</v>
      </c>
      <c r="L825" s="109">
        <v>5.91140496602556</v>
      </c>
      <c r="M825" s="109">
        <v>5.96616544335199</v>
      </c>
      <c r="N825" s="110">
        <v>0.15475826101248</v>
      </c>
      <c r="O825" s="10">
        <v>13.1</v>
      </c>
      <c r="P825" s="10">
        <v>4</v>
      </c>
      <c r="Q825" s="113">
        <v>1.602</v>
      </c>
      <c r="R825" s="110">
        <v>0.781471172580461</v>
      </c>
      <c r="S825" s="58">
        <v>147.967258029354</v>
      </c>
      <c r="T825" s="58">
        <v>1039.37818029601</v>
      </c>
      <c r="U825" s="58">
        <v>112.592311584546</v>
      </c>
      <c r="V825" s="58">
        <v>3058.60757530881</v>
      </c>
      <c r="W825" s="58">
        <v>97.744</v>
      </c>
      <c r="X825" s="10"/>
      <c r="Y825" s="109">
        <f t="shared" si="193"/>
        <v>0.00239184950715643</v>
      </c>
      <c r="Z825" s="10"/>
      <c r="AA825" s="10"/>
      <c r="AB825" s="10"/>
      <c r="AC825" s="58">
        <f t="shared" si="186"/>
        <v>152.256</v>
      </c>
      <c r="AD825" s="10">
        <f t="shared" si="194"/>
        <v>6.5</v>
      </c>
      <c r="AE825" s="58">
        <f t="shared" si="187"/>
        <v>0</v>
      </c>
      <c r="AF825" s="58">
        <f t="shared" si="196"/>
        <v>0</v>
      </c>
      <c r="AG825" s="58">
        <f t="shared" si="197"/>
        <v>0</v>
      </c>
      <c r="AH825" s="58">
        <f t="shared" si="198"/>
        <v>0</v>
      </c>
      <c r="AI825" s="64">
        <f t="shared" si="199"/>
        <v>-344.375697134022</v>
      </c>
      <c r="AJ825" s="65"/>
      <c r="AL825" s="58">
        <f t="shared" si="188"/>
        <v>250</v>
      </c>
      <c r="AM825" s="58">
        <f t="shared" si="189"/>
        <v>97.744</v>
      </c>
      <c r="AN825" s="58">
        <f t="shared" si="200"/>
        <v>0</v>
      </c>
      <c r="AO825" s="58">
        <f t="shared" si="195"/>
        <v>591.230570551992</v>
      </c>
      <c r="AP825" s="58">
        <f t="shared" si="190"/>
        <v>1091.46915058078</v>
      </c>
      <c r="AQ825" s="58">
        <f t="shared" si="191"/>
        <v>152.256</v>
      </c>
      <c r="AR825" s="58">
        <f t="shared" si="192"/>
        <v>0</v>
      </c>
    </row>
    <row r="826" spans="1:44">
      <c r="A826" s="35" t="s">
        <v>1104</v>
      </c>
      <c r="B826" s="93">
        <v>11.44</v>
      </c>
      <c r="C826" s="58">
        <v>641.025641025641</v>
      </c>
      <c r="D826" s="58">
        <v>487.244832944833</v>
      </c>
      <c r="E826" s="58">
        <v>388.500388500388</v>
      </c>
      <c r="F826" s="58">
        <v>503.784885353832</v>
      </c>
      <c r="G826" s="58">
        <v>350.004077273024</v>
      </c>
      <c r="H826" s="58">
        <v>152.243</v>
      </c>
      <c r="I826" s="58">
        <v>152.243</v>
      </c>
      <c r="J826" s="108">
        <v>1877.09164773664</v>
      </c>
      <c r="K826" s="109">
        <v>1.36097169103499</v>
      </c>
      <c r="L826" s="109">
        <v>5.97295356362027</v>
      </c>
      <c r="M826" s="109">
        <v>6.01920507074002</v>
      </c>
      <c r="N826" s="110">
        <v>0.173291099183059</v>
      </c>
      <c r="O826" s="10">
        <v>12.1</v>
      </c>
      <c r="P826" s="10">
        <v>4.3</v>
      </c>
      <c r="Q826" s="113">
        <v>1.602</v>
      </c>
      <c r="R826" s="110">
        <v>0.785398163397448</v>
      </c>
      <c r="S826" s="58">
        <v>153.690991490287</v>
      </c>
      <c r="T826" s="58">
        <v>1000.58439723533</v>
      </c>
      <c r="U826" s="58">
        <v>112.92739775756</v>
      </c>
      <c r="V826" s="58">
        <v>3099.37255460749</v>
      </c>
      <c r="W826" s="58">
        <v>97.757</v>
      </c>
      <c r="X826" s="10"/>
      <c r="Y826" s="109">
        <f t="shared" si="193"/>
        <v>-0.00678812026827824</v>
      </c>
      <c r="Z826" s="10"/>
      <c r="AA826" s="10"/>
      <c r="AB826" s="10"/>
      <c r="AC826" s="58">
        <f t="shared" si="186"/>
        <v>152.243</v>
      </c>
      <c r="AD826" s="10">
        <f t="shared" si="194"/>
        <v>6.5</v>
      </c>
      <c r="AE826" s="58">
        <f t="shared" si="187"/>
        <v>0</v>
      </c>
      <c r="AF826" s="58">
        <f t="shared" si="196"/>
        <v>0</v>
      </c>
      <c r="AG826" s="58">
        <f t="shared" si="197"/>
        <v>0</v>
      </c>
      <c r="AH826" s="58">
        <f t="shared" si="198"/>
        <v>0</v>
      </c>
      <c r="AI826" s="64">
        <f t="shared" si="199"/>
        <v>-350.004077273024</v>
      </c>
      <c r="AJ826" s="65"/>
      <c r="AL826" s="58">
        <f t="shared" si="188"/>
        <v>250</v>
      </c>
      <c r="AM826" s="58">
        <f t="shared" si="189"/>
        <v>97.757</v>
      </c>
      <c r="AN826" s="58">
        <f t="shared" si="200"/>
        <v>0</v>
      </c>
      <c r="AO826" s="58">
        <f t="shared" si="195"/>
        <v>602.937967699232</v>
      </c>
      <c r="AP826" s="58">
        <f t="shared" si="190"/>
        <v>1103.17654772802</v>
      </c>
      <c r="AQ826" s="58">
        <f t="shared" si="191"/>
        <v>152.243</v>
      </c>
      <c r="AR826" s="58">
        <f t="shared" si="192"/>
        <v>0</v>
      </c>
    </row>
    <row r="827" spans="1:44">
      <c r="A827" s="35" t="s">
        <v>1105</v>
      </c>
      <c r="B827" s="93">
        <v>10.75</v>
      </c>
      <c r="C827" s="58">
        <v>641.025641025641</v>
      </c>
      <c r="D827" s="58">
        <v>487.198873348873</v>
      </c>
      <c r="E827" s="58">
        <v>388.500388500388</v>
      </c>
      <c r="F827" s="58">
        <v>506.065501802756</v>
      </c>
      <c r="G827" s="58">
        <v>352.238734125988</v>
      </c>
      <c r="H827" s="58">
        <v>152.2885</v>
      </c>
      <c r="I827" s="58">
        <v>152.2885</v>
      </c>
      <c r="J827" s="108">
        <v>1914.30929396993</v>
      </c>
      <c r="K827" s="109">
        <v>1.45371758428034</v>
      </c>
      <c r="L827" s="109">
        <v>6.0176673481444</v>
      </c>
      <c r="M827" s="109">
        <v>6.07238529615199</v>
      </c>
      <c r="N827" s="110">
        <v>0.211824163866079</v>
      </c>
      <c r="O827" s="10">
        <v>10.4</v>
      </c>
      <c r="P827" s="10">
        <v>4.9</v>
      </c>
      <c r="Q827" s="113">
        <v>1.5975</v>
      </c>
      <c r="R827" s="110">
        <v>0.785398163397448</v>
      </c>
      <c r="S827" s="58">
        <v>164.572958545106</v>
      </c>
      <c r="T827" s="58">
        <v>934.70257226133</v>
      </c>
      <c r="U827" s="58">
        <v>113.20834275151</v>
      </c>
      <c r="V827" s="58">
        <v>3111.42028550974</v>
      </c>
      <c r="W827" s="58">
        <v>97.7115</v>
      </c>
      <c r="X827" s="10"/>
      <c r="Y827" s="109">
        <f t="shared" si="193"/>
        <v>0.00153772259561702</v>
      </c>
      <c r="Z827" s="10"/>
      <c r="AA827" s="10"/>
      <c r="AB827" s="10"/>
      <c r="AC827" s="58">
        <f t="shared" si="186"/>
        <v>152.2885</v>
      </c>
      <c r="AD827" s="10">
        <f t="shared" si="194"/>
        <v>6.5</v>
      </c>
      <c r="AE827" s="58">
        <f t="shared" si="187"/>
        <v>0</v>
      </c>
      <c r="AF827" s="58">
        <f t="shared" si="196"/>
        <v>0</v>
      </c>
      <c r="AG827" s="58">
        <f t="shared" si="197"/>
        <v>0</v>
      </c>
      <c r="AH827" s="58">
        <f t="shared" si="198"/>
        <v>0</v>
      </c>
      <c r="AI827" s="64">
        <f t="shared" si="199"/>
        <v>-352.238734125988</v>
      </c>
      <c r="AJ827" s="65"/>
      <c r="AL827" s="58">
        <f t="shared" si="188"/>
        <v>250</v>
      </c>
      <c r="AM827" s="58">
        <f t="shared" si="189"/>
        <v>97.7115</v>
      </c>
      <c r="AN827" s="58">
        <f t="shared" si="200"/>
        <v>0</v>
      </c>
      <c r="AO827" s="58">
        <f t="shared" si="195"/>
        <v>614.580002860736</v>
      </c>
      <c r="AP827" s="58">
        <f t="shared" si="190"/>
        <v>1114.81858288952</v>
      </c>
      <c r="AQ827" s="58">
        <f t="shared" si="191"/>
        <v>152.2885</v>
      </c>
      <c r="AR827" s="58">
        <f t="shared" si="192"/>
        <v>0</v>
      </c>
    </row>
    <row r="828" spans="1:44">
      <c r="A828" s="35" t="s">
        <v>1106</v>
      </c>
      <c r="B828" s="93">
        <v>10.51</v>
      </c>
      <c r="C828" s="58">
        <v>641.025641025641</v>
      </c>
      <c r="D828" s="58">
        <v>492.576146076146</v>
      </c>
      <c r="E828" s="58">
        <v>388.500388500388</v>
      </c>
      <c r="F828" s="58">
        <v>498.211645188938</v>
      </c>
      <c r="G828" s="58">
        <v>349.762150239443</v>
      </c>
      <c r="H828" s="58">
        <v>146.965</v>
      </c>
      <c r="I828" s="58">
        <v>146.965</v>
      </c>
      <c r="J828" s="108">
        <v>1951.23149161179</v>
      </c>
      <c r="K828" s="109">
        <v>1.44462277568369</v>
      </c>
      <c r="L828" s="109">
        <v>6.07287917285049</v>
      </c>
      <c r="M828" s="109">
        <v>6.12497971442482</v>
      </c>
      <c r="N828" s="110">
        <v>0.222019124999998</v>
      </c>
      <c r="O828" s="10">
        <v>10</v>
      </c>
      <c r="P828" s="10">
        <v>5</v>
      </c>
      <c r="Q828" s="113">
        <v>1.5795</v>
      </c>
      <c r="R828" s="110">
        <v>0.777544181763474</v>
      </c>
      <c r="S828" s="58">
        <v>164.182419962892</v>
      </c>
      <c r="T828" s="58">
        <v>904.174119147759</v>
      </c>
      <c r="U828" s="58">
        <v>113.650720953911</v>
      </c>
      <c r="V828" s="58">
        <v>3077.51809494708</v>
      </c>
      <c r="W828" s="58">
        <v>103.035</v>
      </c>
      <c r="X828" s="10"/>
      <c r="Y828" s="109">
        <f t="shared" si="193"/>
        <v>-0.000493876698501872</v>
      </c>
      <c r="Z828" s="10"/>
      <c r="AA828" s="10"/>
      <c r="AB828" s="10"/>
      <c r="AC828" s="58">
        <f t="shared" ref="AC828:AC891" si="201">H828+MIN(0,G828)*0.99</f>
        <v>146.965</v>
      </c>
      <c r="AD828" s="10">
        <f t="shared" si="194"/>
        <v>6.5</v>
      </c>
      <c r="AE828" s="58">
        <f t="shared" si="187"/>
        <v>0</v>
      </c>
      <c r="AF828" s="58">
        <f t="shared" si="196"/>
        <v>0</v>
      </c>
      <c r="AG828" s="58">
        <f t="shared" si="197"/>
        <v>0</v>
      </c>
      <c r="AH828" s="58">
        <f t="shared" si="198"/>
        <v>0</v>
      </c>
      <c r="AI828" s="64">
        <f t="shared" si="199"/>
        <v>-349.762150239443</v>
      </c>
      <c r="AJ828" s="65"/>
      <c r="AL828" s="58">
        <f t="shared" si="188"/>
        <v>250</v>
      </c>
      <c r="AM828" s="58">
        <f t="shared" si="189"/>
        <v>103.035</v>
      </c>
      <c r="AN828" s="58">
        <f t="shared" si="200"/>
        <v>0</v>
      </c>
      <c r="AO828" s="58">
        <f t="shared" si="195"/>
        <v>626.962352846433</v>
      </c>
      <c r="AP828" s="58">
        <f t="shared" si="190"/>
        <v>1127.20093287522</v>
      </c>
      <c r="AQ828" s="58">
        <f t="shared" si="191"/>
        <v>146.965</v>
      </c>
      <c r="AR828" s="58">
        <f t="shared" si="192"/>
        <v>0</v>
      </c>
    </row>
    <row r="829" spans="1:44">
      <c r="A829" s="35" t="s">
        <v>1107</v>
      </c>
      <c r="B829" s="93">
        <v>10.44</v>
      </c>
      <c r="C829" s="58">
        <v>641.025641025641</v>
      </c>
      <c r="D829" s="58">
        <v>498.537762237762</v>
      </c>
      <c r="E829" s="58">
        <v>388.500388500388</v>
      </c>
      <c r="F829" s="58">
        <v>494.557519066667</v>
      </c>
      <c r="G829" s="58">
        <v>352.069640278788</v>
      </c>
      <c r="H829" s="58">
        <v>141.063</v>
      </c>
      <c r="I829" s="58">
        <v>141.063</v>
      </c>
      <c r="J829" s="108">
        <v>1988.3764315333</v>
      </c>
      <c r="K829" s="109">
        <v>1.45994470809351</v>
      </c>
      <c r="L829" s="109">
        <v>6.11978963010738</v>
      </c>
      <c r="M829" s="109">
        <v>6.17772987592102</v>
      </c>
      <c r="N829" s="110">
        <v>0.224608269714646</v>
      </c>
      <c r="O829" s="10">
        <v>9.9</v>
      </c>
      <c r="P829" s="10">
        <v>5.1</v>
      </c>
      <c r="Q829" s="113">
        <v>1.575</v>
      </c>
      <c r="R829" s="110">
        <v>0.777544181763474</v>
      </c>
      <c r="S829" s="58">
        <v>166.350690171345</v>
      </c>
      <c r="T829" s="58">
        <v>856.551172953432</v>
      </c>
      <c r="U829" s="58">
        <v>113.943144044528</v>
      </c>
      <c r="V829" s="58">
        <v>3089.87120928663</v>
      </c>
      <c r="W829" s="58">
        <v>108.937</v>
      </c>
      <c r="X829" s="10"/>
      <c r="Y829" s="109">
        <f t="shared" si="193"/>
        <v>0.00519008431743728</v>
      </c>
      <c r="Z829" s="10"/>
      <c r="AA829" s="10"/>
      <c r="AB829" s="10"/>
      <c r="AC829" s="58">
        <f t="shared" si="201"/>
        <v>141.063</v>
      </c>
      <c r="AD829" s="10">
        <f t="shared" si="194"/>
        <v>6.5</v>
      </c>
      <c r="AE829" s="58">
        <f t="shared" si="187"/>
        <v>0</v>
      </c>
      <c r="AF829" s="58">
        <f t="shared" si="196"/>
        <v>0</v>
      </c>
      <c r="AG829" s="58">
        <f t="shared" si="197"/>
        <v>0</v>
      </c>
      <c r="AH829" s="58">
        <f t="shared" si="198"/>
        <v>0</v>
      </c>
      <c r="AI829" s="64">
        <f t="shared" si="199"/>
        <v>-352.069640278788</v>
      </c>
      <c r="AJ829" s="65"/>
      <c r="AL829" s="58">
        <f t="shared" si="188"/>
        <v>250</v>
      </c>
      <c r="AM829" s="58">
        <f t="shared" si="189"/>
        <v>108.937</v>
      </c>
      <c r="AN829" s="58">
        <f t="shared" si="200"/>
        <v>0</v>
      </c>
      <c r="AO829" s="58">
        <f t="shared" si="195"/>
        <v>640.1680910822</v>
      </c>
      <c r="AP829" s="58">
        <f t="shared" si="190"/>
        <v>1140.40667111099</v>
      </c>
      <c r="AQ829" s="58">
        <f t="shared" si="191"/>
        <v>141.063</v>
      </c>
      <c r="AR829" s="58">
        <f t="shared" si="192"/>
        <v>0</v>
      </c>
    </row>
    <row r="830" spans="1:44">
      <c r="A830" s="35" t="s">
        <v>1108</v>
      </c>
      <c r="B830" s="93">
        <v>10.22</v>
      </c>
      <c r="C830" s="58">
        <v>641.025641025641</v>
      </c>
      <c r="D830" s="58">
        <v>500.317055167055</v>
      </c>
      <c r="E830" s="58">
        <v>388.500388500388</v>
      </c>
      <c r="F830" s="58">
        <v>490.368262440942</v>
      </c>
      <c r="G830" s="58">
        <v>349.659676582356</v>
      </c>
      <c r="H830" s="58">
        <v>139.3015</v>
      </c>
      <c r="I830" s="58">
        <v>139.3015</v>
      </c>
      <c r="J830" s="108">
        <v>2025.23259212259</v>
      </c>
      <c r="K830" s="109">
        <v>1.45145679779119</v>
      </c>
      <c r="L830" s="109">
        <v>6.17755402585885</v>
      </c>
      <c r="M830" s="109">
        <v>6.22991258870172</v>
      </c>
      <c r="N830" s="110">
        <v>0.237961524607433</v>
      </c>
      <c r="O830" s="10">
        <v>9.4</v>
      </c>
      <c r="P830" s="10">
        <v>5.2</v>
      </c>
      <c r="Q830" s="113">
        <v>1.557</v>
      </c>
      <c r="R830" s="110">
        <v>0.769690200129499</v>
      </c>
      <c r="S830" s="58">
        <v>166.038259305574</v>
      </c>
      <c r="T830" s="58">
        <v>847.446765866343</v>
      </c>
      <c r="U830" s="58">
        <v>114.394213839674</v>
      </c>
      <c r="V830" s="58">
        <v>3056.62030312486</v>
      </c>
      <c r="W830" s="58">
        <v>110.6985</v>
      </c>
      <c r="X830" s="10"/>
      <c r="Y830" s="109">
        <f t="shared" si="193"/>
        <v>0.00017585006217935</v>
      </c>
      <c r="Z830" s="10"/>
      <c r="AA830" s="10"/>
      <c r="AB830" s="10"/>
      <c r="AC830" s="58">
        <f t="shared" si="201"/>
        <v>139.3015</v>
      </c>
      <c r="AD830" s="10">
        <f t="shared" si="194"/>
        <v>6.5</v>
      </c>
      <c r="AE830" s="58">
        <f t="shared" si="187"/>
        <v>0</v>
      </c>
      <c r="AF830" s="58">
        <f t="shared" si="196"/>
        <v>0</v>
      </c>
      <c r="AG830" s="58">
        <f t="shared" si="197"/>
        <v>0</v>
      </c>
      <c r="AH830" s="58">
        <f t="shared" si="198"/>
        <v>0</v>
      </c>
      <c r="AI830" s="64">
        <f t="shared" si="199"/>
        <v>-349.659676582356</v>
      </c>
      <c r="AJ830" s="65"/>
      <c r="AL830" s="58">
        <f t="shared" si="188"/>
        <v>250</v>
      </c>
      <c r="AM830" s="58">
        <f t="shared" si="189"/>
        <v>110.6985</v>
      </c>
      <c r="AN830" s="58">
        <f t="shared" si="200"/>
        <v>0</v>
      </c>
      <c r="AO830" s="58">
        <f t="shared" si="195"/>
        <v>653.572025626789</v>
      </c>
      <c r="AP830" s="58">
        <f t="shared" si="190"/>
        <v>1153.81060565558</v>
      </c>
      <c r="AQ830" s="58">
        <f t="shared" si="191"/>
        <v>139.3015</v>
      </c>
      <c r="AR830" s="58">
        <f t="shared" si="192"/>
        <v>0</v>
      </c>
    </row>
    <row r="831" spans="1:44">
      <c r="A831" s="35" t="s">
        <v>1109</v>
      </c>
      <c r="B831" s="93">
        <v>9.97</v>
      </c>
      <c r="C831" s="58">
        <v>641.025641025641</v>
      </c>
      <c r="D831" s="58">
        <v>503.232206682207</v>
      </c>
      <c r="E831" s="58">
        <v>388.500388500388</v>
      </c>
      <c r="F831" s="58">
        <v>498.234566314548</v>
      </c>
      <c r="G831" s="58">
        <v>360.441131971114</v>
      </c>
      <c r="H831" s="58">
        <v>136.4155</v>
      </c>
      <c r="I831" s="58">
        <v>136.4155</v>
      </c>
      <c r="J831" s="108">
        <v>2063.22896291773</v>
      </c>
      <c r="K831" s="109">
        <v>1.52188308940483</v>
      </c>
      <c r="L831" s="109">
        <v>6.23520335706819</v>
      </c>
      <c r="M831" s="109">
        <v>6.28354844028658</v>
      </c>
      <c r="N831" s="110">
        <v>0.263129836152747</v>
      </c>
      <c r="O831" s="10">
        <v>8.5</v>
      </c>
      <c r="P831" s="10">
        <v>5.6</v>
      </c>
      <c r="Q831" s="113">
        <v>1.5705</v>
      </c>
      <c r="R831" s="110">
        <v>0.781471172580461</v>
      </c>
      <c r="S831" s="58">
        <v>174.43640097751</v>
      </c>
      <c r="T831" s="58">
        <v>789.935091364329</v>
      </c>
      <c r="U831" s="58">
        <v>114.618791805965</v>
      </c>
      <c r="V831" s="58">
        <v>3144.69491687974</v>
      </c>
      <c r="W831" s="58">
        <v>113.5845</v>
      </c>
      <c r="X831" s="10"/>
      <c r="Y831" s="109">
        <f t="shared" si="193"/>
        <v>-0.00529076836646958</v>
      </c>
      <c r="Z831" s="10"/>
      <c r="AA831" s="10"/>
      <c r="AB831" s="10"/>
      <c r="AC831" s="58">
        <f t="shared" si="201"/>
        <v>136.4155</v>
      </c>
      <c r="AD831" s="10">
        <f t="shared" si="194"/>
        <v>6.5</v>
      </c>
      <c r="AE831" s="58">
        <f t="shared" si="187"/>
        <v>0</v>
      </c>
      <c r="AF831" s="58">
        <f t="shared" si="196"/>
        <v>0</v>
      </c>
      <c r="AG831" s="58">
        <f t="shared" si="197"/>
        <v>0</v>
      </c>
      <c r="AH831" s="58">
        <f t="shared" si="198"/>
        <v>0</v>
      </c>
      <c r="AI831" s="64">
        <f t="shared" si="199"/>
        <v>-360.441131971114</v>
      </c>
      <c r="AJ831" s="65"/>
      <c r="AL831" s="58">
        <f t="shared" si="188"/>
        <v>250</v>
      </c>
      <c r="AM831" s="58">
        <f t="shared" si="189"/>
        <v>113.5845</v>
      </c>
      <c r="AN831" s="58">
        <f t="shared" si="200"/>
        <v>0</v>
      </c>
      <c r="AO831" s="58">
        <f t="shared" si="195"/>
        <v>667.341840498655</v>
      </c>
      <c r="AP831" s="58">
        <f t="shared" si="190"/>
        <v>1167.58042052744</v>
      </c>
      <c r="AQ831" s="58">
        <f t="shared" si="191"/>
        <v>136.4155</v>
      </c>
      <c r="AR831" s="58">
        <f t="shared" si="192"/>
        <v>0</v>
      </c>
    </row>
    <row r="832" spans="1:44">
      <c r="A832" s="35" t="s">
        <v>1110</v>
      </c>
      <c r="B832" s="93">
        <v>9.71</v>
      </c>
      <c r="C832" s="58">
        <v>641.025641025641</v>
      </c>
      <c r="D832" s="58">
        <v>509.384226884227</v>
      </c>
      <c r="E832" s="58">
        <v>388.500388500388</v>
      </c>
      <c r="F832" s="58">
        <v>494.563336070456</v>
      </c>
      <c r="G832" s="58">
        <v>362.921921929042</v>
      </c>
      <c r="H832" s="58">
        <v>130.325</v>
      </c>
      <c r="I832" s="58">
        <v>130.325</v>
      </c>
      <c r="J832" s="108">
        <v>2101.46513786572</v>
      </c>
      <c r="K832" s="109">
        <v>1.53096965224712</v>
      </c>
      <c r="L832" s="109">
        <v>6.28497868633218</v>
      </c>
      <c r="M832" s="109">
        <v>6.33736043412452</v>
      </c>
      <c r="N832" s="110">
        <v>0.283439492514667</v>
      </c>
      <c r="O832" s="10">
        <v>7.8</v>
      </c>
      <c r="P832" s="10">
        <v>5.8</v>
      </c>
      <c r="Q832" s="113">
        <v>1.566</v>
      </c>
      <c r="R832" s="110">
        <v>0.781471172580461</v>
      </c>
      <c r="S832" s="58">
        <v>175.95481498516</v>
      </c>
      <c r="T832" s="58">
        <v>748.154656367415</v>
      </c>
      <c r="U832" s="58">
        <v>114.930308858113</v>
      </c>
      <c r="V832" s="58">
        <v>3157.75643113503</v>
      </c>
      <c r="W832" s="58">
        <v>119.675</v>
      </c>
      <c r="X832" s="10"/>
      <c r="Y832" s="109">
        <f t="shared" si="193"/>
        <v>-0.00143024604559372</v>
      </c>
      <c r="Z832" s="10"/>
      <c r="AA832" s="10"/>
      <c r="AB832" s="10"/>
      <c r="AC832" s="58">
        <f t="shared" si="201"/>
        <v>130.325</v>
      </c>
      <c r="AD832" s="10">
        <f t="shared" si="194"/>
        <v>6.5</v>
      </c>
      <c r="AE832" s="58">
        <f t="shared" si="187"/>
        <v>0</v>
      </c>
      <c r="AF832" s="58">
        <f t="shared" si="196"/>
        <v>0</v>
      </c>
      <c r="AG832" s="58">
        <f t="shared" si="197"/>
        <v>0</v>
      </c>
      <c r="AH832" s="58">
        <f t="shared" si="198"/>
        <v>0</v>
      </c>
      <c r="AI832" s="64">
        <f t="shared" si="199"/>
        <v>-362.921921929042</v>
      </c>
      <c r="AJ832" s="65"/>
      <c r="AL832" s="58">
        <f t="shared" si="188"/>
        <v>250</v>
      </c>
      <c r="AM832" s="58">
        <f t="shared" si="189"/>
        <v>119.675</v>
      </c>
      <c r="AN832" s="58">
        <f t="shared" si="200"/>
        <v>0</v>
      </c>
      <c r="AO832" s="58">
        <f t="shared" si="195"/>
        <v>681.956381296162</v>
      </c>
      <c r="AP832" s="58">
        <f t="shared" si="190"/>
        <v>1182.19496132495</v>
      </c>
      <c r="AQ832" s="58">
        <f t="shared" si="191"/>
        <v>130.325</v>
      </c>
      <c r="AR832" s="58">
        <f t="shared" si="192"/>
        <v>0</v>
      </c>
    </row>
    <row r="833" spans="1:44">
      <c r="A833" s="35" t="s">
        <v>1111</v>
      </c>
      <c r="B833" s="93">
        <v>9.74</v>
      </c>
      <c r="C833" s="58">
        <v>641.025641025641</v>
      </c>
      <c r="D833" s="58">
        <v>513.802913752914</v>
      </c>
      <c r="E833" s="58">
        <v>388.500388500388</v>
      </c>
      <c r="F833" s="58">
        <v>492.676215210985</v>
      </c>
      <c r="G833" s="58">
        <v>365.453487938258</v>
      </c>
      <c r="H833" s="58">
        <v>125.9505</v>
      </c>
      <c r="I833" s="58">
        <v>125.9505</v>
      </c>
      <c r="J833" s="108">
        <v>2139.9461205575</v>
      </c>
      <c r="K833" s="109">
        <v>1.53146901540123</v>
      </c>
      <c r="L833" s="109">
        <v>6.33570961015463</v>
      </c>
      <c r="M833" s="109">
        <v>6.3913553729101</v>
      </c>
      <c r="N833" s="110">
        <v>0.277581166618059</v>
      </c>
      <c r="O833" s="10">
        <v>8</v>
      </c>
      <c r="P833" s="10">
        <v>5.8</v>
      </c>
      <c r="Q833" s="113">
        <v>1.5615</v>
      </c>
      <c r="R833" s="110">
        <v>0.781471172580461</v>
      </c>
      <c r="S833" s="58">
        <v>176.498444691602</v>
      </c>
      <c r="T833" s="58">
        <v>720.815004885881</v>
      </c>
      <c r="U833" s="58">
        <v>115.247806463365</v>
      </c>
      <c r="V833" s="58">
        <v>3171.02337261774</v>
      </c>
      <c r="W833" s="58">
        <v>124.0495</v>
      </c>
      <c r="X833" s="10"/>
      <c r="Y833" s="109">
        <f t="shared" si="193"/>
        <v>0.00165082396989646</v>
      </c>
      <c r="Z833" s="10"/>
      <c r="AA833" s="10"/>
      <c r="AB833" s="10"/>
      <c r="AC833" s="58">
        <f t="shared" si="201"/>
        <v>125.9505</v>
      </c>
      <c r="AD833" s="10">
        <f t="shared" si="194"/>
        <v>6.5</v>
      </c>
      <c r="AE833" s="58">
        <f t="shared" si="187"/>
        <v>0</v>
      </c>
      <c r="AF833" s="58">
        <f t="shared" si="196"/>
        <v>0</v>
      </c>
      <c r="AG833" s="58">
        <f t="shared" si="197"/>
        <v>0</v>
      </c>
      <c r="AH833" s="58">
        <f t="shared" si="198"/>
        <v>0</v>
      </c>
      <c r="AI833" s="64">
        <f t="shared" si="199"/>
        <v>-365.453487938258</v>
      </c>
      <c r="AJ833" s="65"/>
      <c r="AL833" s="58">
        <f t="shared" si="188"/>
        <v>250</v>
      </c>
      <c r="AM833" s="58">
        <f t="shared" si="189"/>
        <v>124.0495</v>
      </c>
      <c r="AN833" s="58">
        <f t="shared" si="200"/>
        <v>0</v>
      </c>
      <c r="AO833" s="58">
        <f t="shared" si="195"/>
        <v>697.154024389681</v>
      </c>
      <c r="AP833" s="58">
        <f t="shared" si="190"/>
        <v>1197.39260441847</v>
      </c>
      <c r="AQ833" s="58">
        <f t="shared" si="191"/>
        <v>125.9505</v>
      </c>
      <c r="AR833" s="58">
        <f t="shared" si="192"/>
        <v>0</v>
      </c>
    </row>
    <row r="834" spans="1:44">
      <c r="A834" s="35" t="s">
        <v>1112</v>
      </c>
      <c r="B834" s="93">
        <v>10.07</v>
      </c>
      <c r="C834" s="58">
        <v>641.025641025641</v>
      </c>
      <c r="D834" s="58">
        <v>513.185742035742</v>
      </c>
      <c r="E834" s="58">
        <v>388.500388500388</v>
      </c>
      <c r="F834" s="58">
        <v>495.87732918229</v>
      </c>
      <c r="G834" s="58">
        <v>368.037430192391</v>
      </c>
      <c r="H834" s="58">
        <v>126.5615</v>
      </c>
      <c r="I834" s="58">
        <v>126.5615</v>
      </c>
      <c r="J834" s="108">
        <v>2178.67707915039</v>
      </c>
      <c r="K834" s="109">
        <v>1.4700312548893</v>
      </c>
      <c r="L834" s="109">
        <v>6.38742391372853</v>
      </c>
      <c r="M834" s="109">
        <v>6.44554020742548</v>
      </c>
      <c r="N834" s="110">
        <v>0.251795739100899</v>
      </c>
      <c r="O834" s="10">
        <v>8.9</v>
      </c>
      <c r="P834" s="10">
        <v>5.4</v>
      </c>
      <c r="Q834" s="113">
        <v>1.557</v>
      </c>
      <c r="R834" s="110">
        <v>0.781471172580461</v>
      </c>
      <c r="S834" s="58">
        <v>169.893656189194</v>
      </c>
      <c r="T834" s="58">
        <v>752.470114879019</v>
      </c>
      <c r="U834" s="58">
        <v>115.571458514321</v>
      </c>
      <c r="V834" s="58">
        <v>3184.50104310821</v>
      </c>
      <c r="W834" s="58">
        <v>123.4385</v>
      </c>
      <c r="X834" s="10"/>
      <c r="Y834" s="109">
        <f t="shared" si="193"/>
        <v>0.00393145918156801</v>
      </c>
      <c r="Z834" s="10"/>
      <c r="AA834" s="10"/>
      <c r="AB834" s="10"/>
      <c r="AC834" s="58">
        <f t="shared" si="201"/>
        <v>126.5615</v>
      </c>
      <c r="AD834" s="10">
        <f t="shared" si="194"/>
        <v>6.5</v>
      </c>
      <c r="AE834" s="58">
        <f t="shared" si="187"/>
        <v>0</v>
      </c>
      <c r="AF834" s="58">
        <f t="shared" si="196"/>
        <v>0</v>
      </c>
      <c r="AG834" s="58">
        <f t="shared" si="197"/>
        <v>0</v>
      </c>
      <c r="AH834" s="58">
        <f t="shared" si="198"/>
        <v>0</v>
      </c>
      <c r="AI834" s="64">
        <f t="shared" si="199"/>
        <v>-368.037430192391</v>
      </c>
      <c r="AJ834" s="65"/>
      <c r="AL834" s="58">
        <f t="shared" si="188"/>
        <v>250</v>
      </c>
      <c r="AM834" s="58">
        <f t="shared" si="189"/>
        <v>123.4385</v>
      </c>
      <c r="AN834" s="58">
        <f t="shared" si="200"/>
        <v>0</v>
      </c>
      <c r="AO834" s="58">
        <f t="shared" si="195"/>
        <v>712.184029267733</v>
      </c>
      <c r="AP834" s="58">
        <f t="shared" si="190"/>
        <v>1212.42260929652</v>
      </c>
      <c r="AQ834" s="58">
        <f t="shared" si="191"/>
        <v>126.5615</v>
      </c>
      <c r="AR834" s="58">
        <f t="shared" si="192"/>
        <v>0</v>
      </c>
    </row>
    <row r="835" spans="1:44">
      <c r="A835" s="35" t="s">
        <v>1113</v>
      </c>
      <c r="B835" s="93">
        <v>10.33</v>
      </c>
      <c r="C835" s="58">
        <v>641.025641025641</v>
      </c>
      <c r="D835" s="58">
        <v>484.697358197358</v>
      </c>
      <c r="E835" s="58">
        <v>388.500388500388</v>
      </c>
      <c r="F835" s="58">
        <v>527.003699658054</v>
      </c>
      <c r="G835" s="58">
        <v>370.675416829771</v>
      </c>
      <c r="H835" s="58">
        <v>154.765</v>
      </c>
      <c r="I835" s="58">
        <v>154.765</v>
      </c>
      <c r="J835" s="108">
        <v>2217.66335341423</v>
      </c>
      <c r="K835" s="109">
        <v>1.50369293907716</v>
      </c>
      <c r="L835" s="109">
        <v>6.44015046997829</v>
      </c>
      <c r="M835" s="109">
        <v>6.49992204523405</v>
      </c>
      <c r="N835" s="110">
        <v>0.249002931026063</v>
      </c>
      <c r="O835" s="10">
        <v>9</v>
      </c>
      <c r="P835" s="10">
        <v>5.4</v>
      </c>
      <c r="Q835" s="113">
        <v>1.5525</v>
      </c>
      <c r="R835" s="110">
        <v>0.781471172580461</v>
      </c>
      <c r="S835" s="58">
        <v>174.280185544625</v>
      </c>
      <c r="T835" s="58">
        <v>896.994011911095</v>
      </c>
      <c r="U835" s="58">
        <v>115.901445711106</v>
      </c>
      <c r="V835" s="58">
        <v>3198.19493670262</v>
      </c>
      <c r="W835" s="58">
        <v>95.235</v>
      </c>
      <c r="X835" s="10"/>
      <c r="Y835" s="109">
        <f t="shared" si="193"/>
        <v>0.00538973744718785</v>
      </c>
      <c r="Z835" s="10"/>
      <c r="AA835" s="10"/>
      <c r="AB835" s="10"/>
      <c r="AC835" s="58">
        <f t="shared" si="201"/>
        <v>154.765</v>
      </c>
      <c r="AD835" s="10">
        <f t="shared" si="194"/>
        <v>6.5</v>
      </c>
      <c r="AE835" s="58">
        <f t="shared" si="187"/>
        <v>0</v>
      </c>
      <c r="AF835" s="58">
        <f t="shared" si="196"/>
        <v>0</v>
      </c>
      <c r="AG835" s="58">
        <f t="shared" si="197"/>
        <v>0</v>
      </c>
      <c r="AH835" s="58">
        <f t="shared" si="198"/>
        <v>0</v>
      </c>
      <c r="AI835" s="64">
        <f t="shared" si="199"/>
        <v>-370.675416829771</v>
      </c>
      <c r="AJ835" s="65"/>
      <c r="AL835" s="58">
        <f t="shared" si="188"/>
        <v>250</v>
      </c>
      <c r="AM835" s="58">
        <f t="shared" si="189"/>
        <v>95.235</v>
      </c>
      <c r="AN835" s="58">
        <f t="shared" si="200"/>
        <v>0</v>
      </c>
      <c r="AO835" s="58">
        <f t="shared" si="195"/>
        <v>722.908359121394</v>
      </c>
      <c r="AP835" s="58">
        <f t="shared" si="190"/>
        <v>1223.14693915018</v>
      </c>
      <c r="AQ835" s="58">
        <f t="shared" si="191"/>
        <v>154.765</v>
      </c>
      <c r="AR835" s="58">
        <f t="shared" si="192"/>
        <v>0</v>
      </c>
    </row>
    <row r="836" spans="1:44">
      <c r="A836" s="35" t="s">
        <v>1114</v>
      </c>
      <c r="B836" s="93">
        <v>10.15</v>
      </c>
      <c r="C836" s="58">
        <v>641.025641025641</v>
      </c>
      <c r="D836" s="58">
        <v>458.631701631702</v>
      </c>
      <c r="E836" s="58">
        <v>388.500388500388</v>
      </c>
      <c r="F836" s="58">
        <v>555.763126955799</v>
      </c>
      <c r="G836" s="58">
        <v>373.36918756186</v>
      </c>
      <c r="H836" s="58">
        <v>180.57</v>
      </c>
      <c r="I836" s="58">
        <v>180.57</v>
      </c>
      <c r="J836" s="108">
        <v>2256.91046215678</v>
      </c>
      <c r="K836" s="109">
        <v>1.58234071873542</v>
      </c>
      <c r="L836" s="109">
        <v>6.49391929331376</v>
      </c>
      <c r="M836" s="109">
        <v>6.55450815973176</v>
      </c>
      <c r="N836" s="110">
        <v>0.277581166618059</v>
      </c>
      <c r="O836" s="10">
        <v>8</v>
      </c>
      <c r="P836" s="10">
        <v>5.8</v>
      </c>
      <c r="Q836" s="113">
        <v>1.548</v>
      </c>
      <c r="R836" s="110">
        <v>0.781471172580461</v>
      </c>
      <c r="S836" s="58">
        <v>183.928050679647</v>
      </c>
      <c r="T836" s="58">
        <v>991.65917716173</v>
      </c>
      <c r="U836" s="58">
        <v>116.237955897791</v>
      </c>
      <c r="V836" s="58">
        <v>3212.11074883462</v>
      </c>
      <c r="W836" s="58">
        <v>69.43</v>
      </c>
      <c r="X836" s="10"/>
      <c r="Y836" s="109">
        <f t="shared" si="193"/>
        <v>0.00600275192028921</v>
      </c>
      <c r="Z836" s="10"/>
      <c r="AA836" s="10"/>
      <c r="AB836" s="10"/>
      <c r="AC836" s="58">
        <f t="shared" si="201"/>
        <v>180.57</v>
      </c>
      <c r="AD836" s="10">
        <f t="shared" si="194"/>
        <v>6.5</v>
      </c>
      <c r="AE836" s="58">
        <f t="shared" si="187"/>
        <v>0</v>
      </c>
      <c r="AF836" s="58">
        <f t="shared" si="196"/>
        <v>0</v>
      </c>
      <c r="AG836" s="58">
        <f t="shared" si="197"/>
        <v>0</v>
      </c>
      <c r="AH836" s="58">
        <f t="shared" si="198"/>
        <v>0</v>
      </c>
      <c r="AI836" s="64">
        <f t="shared" si="199"/>
        <v>-373.36918756186</v>
      </c>
      <c r="AJ836" s="65"/>
      <c r="AL836" s="58">
        <f t="shared" si="188"/>
        <v>250</v>
      </c>
      <c r="AM836" s="58">
        <f t="shared" si="189"/>
        <v>69.43</v>
      </c>
      <c r="AN836" s="58">
        <f t="shared" si="200"/>
        <v>0</v>
      </c>
      <c r="AO836" s="58">
        <f t="shared" si="195"/>
        <v>729.708317325787</v>
      </c>
      <c r="AP836" s="58">
        <f t="shared" si="190"/>
        <v>1229.94689735458</v>
      </c>
      <c r="AQ836" s="58">
        <f t="shared" si="191"/>
        <v>180.57</v>
      </c>
      <c r="AR836" s="58">
        <f t="shared" si="192"/>
        <v>0</v>
      </c>
    </row>
    <row r="837" spans="1:44">
      <c r="A837" s="35" t="s">
        <v>1115</v>
      </c>
      <c r="B837" s="93">
        <v>9.93</v>
      </c>
      <c r="C837" s="58">
        <v>641.025641025641</v>
      </c>
      <c r="D837" s="58">
        <v>428.639782439782</v>
      </c>
      <c r="E837" s="58">
        <v>388.500388500388</v>
      </c>
      <c r="F837" s="58">
        <v>588.5064161213</v>
      </c>
      <c r="G837" s="58">
        <v>376.120557535442</v>
      </c>
      <c r="H837" s="58">
        <v>210.262</v>
      </c>
      <c r="I837" s="58">
        <v>210.262</v>
      </c>
      <c r="J837" s="108">
        <v>2296.42411105312</v>
      </c>
      <c r="K837" s="109">
        <v>1.64993337286391</v>
      </c>
      <c r="L837" s="109">
        <v>6.54876159660387</v>
      </c>
      <c r="M837" s="109">
        <v>6.60930599958476</v>
      </c>
      <c r="N837" s="110">
        <v>0.313174618244293</v>
      </c>
      <c r="O837" s="10">
        <v>6.8</v>
      </c>
      <c r="P837" s="10">
        <v>6.2</v>
      </c>
      <c r="Q837" s="113">
        <v>1.5435</v>
      </c>
      <c r="R837" s="110">
        <v>0.781471172580461</v>
      </c>
      <c r="S837" s="58">
        <v>192.351186820845</v>
      </c>
      <c r="T837" s="58">
        <v>1104.15673589617</v>
      </c>
      <c r="U837" s="58">
        <v>116.58118441896</v>
      </c>
      <c r="V837" s="58">
        <v>3226.25438581726</v>
      </c>
      <c r="W837" s="58">
        <v>39.738</v>
      </c>
      <c r="X837" s="10"/>
      <c r="Y837" s="109">
        <f t="shared" si="193"/>
        <v>0.00574656312788679</v>
      </c>
      <c r="Z837" s="10"/>
      <c r="AA837" s="10"/>
      <c r="AB837" s="10"/>
      <c r="AC837" s="58">
        <f t="shared" si="201"/>
        <v>210.262</v>
      </c>
      <c r="AD837" s="10">
        <f t="shared" si="194"/>
        <v>6.5</v>
      </c>
      <c r="AE837" s="58">
        <f t="shared" ref="AE837:AE900" si="202">AC837-I837</f>
        <v>0</v>
      </c>
      <c r="AF837" s="58">
        <f t="shared" si="196"/>
        <v>0</v>
      </c>
      <c r="AG837" s="58">
        <f t="shared" si="197"/>
        <v>0</v>
      </c>
      <c r="AH837" s="58">
        <f t="shared" si="198"/>
        <v>0</v>
      </c>
      <c r="AI837" s="64">
        <f t="shared" si="199"/>
        <v>-376.120557535442</v>
      </c>
      <c r="AJ837" s="65"/>
      <c r="AL837" s="58">
        <f t="shared" ref="AL837:AL900" si="203">MIN(C837*0.99,$I$2)</f>
        <v>250</v>
      </c>
      <c r="AM837" s="58">
        <f t="shared" ref="AM837:AM900" si="204">AL837-I837</f>
        <v>39.738</v>
      </c>
      <c r="AN837" s="58">
        <f t="shared" si="200"/>
        <v>0</v>
      </c>
      <c r="AO837" s="58">
        <f t="shared" si="195"/>
        <v>732.020475739158</v>
      </c>
      <c r="AP837" s="58">
        <f t="shared" ref="AP837:AP900" si="205">AO837+$AP$2*0.15</f>
        <v>1232.25905576795</v>
      </c>
      <c r="AQ837" s="58">
        <f t="shared" ref="AQ837:AQ900" si="206">IF(AM837&gt;=0,I837,AL837+AN837)</f>
        <v>210.262</v>
      </c>
      <c r="AR837" s="58">
        <f t="shared" ref="AR837:AR900" si="207">AQ837-I837</f>
        <v>0</v>
      </c>
    </row>
    <row r="838" spans="1:44">
      <c r="A838" s="35" t="s">
        <v>1116</v>
      </c>
      <c r="B838" s="93">
        <v>9.87</v>
      </c>
      <c r="C838" s="58">
        <v>641.025641025641</v>
      </c>
      <c r="D838" s="58">
        <v>395.168065268065</v>
      </c>
      <c r="E838" s="58">
        <v>388.500388500388</v>
      </c>
      <c r="F838" s="58">
        <v>624.788997203821</v>
      </c>
      <c r="G838" s="58">
        <v>378.931421446245</v>
      </c>
      <c r="H838" s="58">
        <v>243.399</v>
      </c>
      <c r="I838" s="58">
        <v>243.399</v>
      </c>
      <c r="J838" s="108">
        <v>2336.21020090523</v>
      </c>
      <c r="K838" s="109">
        <v>1.74054042447092</v>
      </c>
      <c r="L838" s="109">
        <v>6.60470985159708</v>
      </c>
      <c r="M838" s="109">
        <v>6.66432319858371</v>
      </c>
      <c r="N838" s="110">
        <v>0.340307682424405</v>
      </c>
      <c r="O838" s="10">
        <v>5.9</v>
      </c>
      <c r="P838" s="10">
        <v>6.6</v>
      </c>
      <c r="Q838" s="113">
        <v>1.539</v>
      </c>
      <c r="R838" s="110">
        <v>0.781471172580461</v>
      </c>
      <c r="S838" s="58">
        <v>203.523714580831</v>
      </c>
      <c r="T838" s="58">
        <v>1208.00456233778</v>
      </c>
      <c r="U838" s="58">
        <v>116.931334497846</v>
      </c>
      <c r="V838" s="58">
        <v>3240.63197494104</v>
      </c>
      <c r="W838" s="58">
        <v>6.60099999999991</v>
      </c>
      <c r="X838" s="10"/>
      <c r="Y838" s="109">
        <f t="shared" ref="Y838:Y901" si="208">M837-L838</f>
        <v>0.0045961479876846</v>
      </c>
      <c r="Z838" s="10"/>
      <c r="AA838" s="10"/>
      <c r="AB838" s="10"/>
      <c r="AC838" s="58">
        <f t="shared" si="201"/>
        <v>243.399</v>
      </c>
      <c r="AD838" s="10">
        <f t="shared" ref="AD838:AD901" si="209">AD837</f>
        <v>6.5</v>
      </c>
      <c r="AE838" s="58">
        <f t="shared" si="202"/>
        <v>0</v>
      </c>
      <c r="AF838" s="58">
        <f t="shared" si="196"/>
        <v>0</v>
      </c>
      <c r="AG838" s="58">
        <f t="shared" si="197"/>
        <v>0</v>
      </c>
      <c r="AH838" s="58">
        <f t="shared" si="198"/>
        <v>0</v>
      </c>
      <c r="AI838" s="64">
        <f t="shared" si="199"/>
        <v>-378.931421446245</v>
      </c>
      <c r="AJ838" s="65"/>
      <c r="AL838" s="58">
        <f t="shared" si="203"/>
        <v>250</v>
      </c>
      <c r="AM838" s="58">
        <f t="shared" si="204"/>
        <v>6.60099999999991</v>
      </c>
      <c r="AN838" s="58">
        <f t="shared" si="200"/>
        <v>0</v>
      </c>
      <c r="AO838" s="58">
        <f t="shared" si="195"/>
        <v>729.350523360462</v>
      </c>
      <c r="AP838" s="58">
        <f t="shared" si="205"/>
        <v>1229.58910338925</v>
      </c>
      <c r="AQ838" s="58">
        <f t="shared" si="206"/>
        <v>243.399</v>
      </c>
      <c r="AR838" s="58">
        <f t="shared" si="207"/>
        <v>0</v>
      </c>
    </row>
    <row r="839" spans="1:44">
      <c r="A839" s="35" t="s">
        <v>1117</v>
      </c>
      <c r="B839" s="93">
        <v>9.81</v>
      </c>
      <c r="C839" s="58">
        <v>641.025641025641</v>
      </c>
      <c r="D839" s="58">
        <v>388.500388500388</v>
      </c>
      <c r="E839" s="58">
        <v>388.500388500388</v>
      </c>
      <c r="F839" s="58">
        <v>634.329010448452</v>
      </c>
      <c r="G839" s="58">
        <v>381.803757923199</v>
      </c>
      <c r="H839" s="58">
        <v>250</v>
      </c>
      <c r="I839" s="58">
        <v>250</v>
      </c>
      <c r="J839" s="108">
        <v>2376.27483636036</v>
      </c>
      <c r="K839" s="109">
        <v>1.77695317872033</v>
      </c>
      <c r="L839" s="109">
        <v>6.66179785303426</v>
      </c>
      <c r="M839" s="109">
        <v>6.71956758594726</v>
      </c>
      <c r="N839" s="110">
        <v>0.349368215362661</v>
      </c>
      <c r="O839" s="10">
        <v>5.6</v>
      </c>
      <c r="P839" s="10">
        <v>6.8</v>
      </c>
      <c r="Q839" s="113">
        <v>1.5345</v>
      </c>
      <c r="R839" s="110">
        <v>0.781471172580461</v>
      </c>
      <c r="S839" s="58">
        <v>208.416381938812</v>
      </c>
      <c r="T839" s="58">
        <v>1211.63821277442</v>
      </c>
      <c r="U839" s="58">
        <v>117.288617637581</v>
      </c>
      <c r="V839" s="58">
        <v>3255.24987516661</v>
      </c>
      <c r="W839" s="58">
        <v>0</v>
      </c>
      <c r="X839" s="10"/>
      <c r="Y839" s="109">
        <f t="shared" si="208"/>
        <v>0.00252534554944628</v>
      </c>
      <c r="Z839" s="10"/>
      <c r="AA839" s="10"/>
      <c r="AB839" s="10"/>
      <c r="AC839" s="58">
        <f t="shared" si="201"/>
        <v>250</v>
      </c>
      <c r="AD839" s="10">
        <f t="shared" si="209"/>
        <v>6.5</v>
      </c>
      <c r="AE839" s="58">
        <f t="shared" si="202"/>
        <v>0</v>
      </c>
      <c r="AF839" s="58">
        <f t="shared" si="196"/>
        <v>0</v>
      </c>
      <c r="AG839" s="58">
        <f t="shared" si="197"/>
        <v>0</v>
      </c>
      <c r="AH839" s="58">
        <f t="shared" si="198"/>
        <v>0</v>
      </c>
      <c r="AI839" s="64">
        <f t="shared" si="199"/>
        <v>-381.803757923199</v>
      </c>
      <c r="AJ839" s="65"/>
      <c r="AL839" s="58">
        <f t="shared" si="203"/>
        <v>250</v>
      </c>
      <c r="AM839" s="58">
        <f t="shared" si="204"/>
        <v>0</v>
      </c>
      <c r="AN839" s="58">
        <f t="shared" si="200"/>
        <v>0</v>
      </c>
      <c r="AO839" s="58">
        <f t="shared" si="195"/>
        <v>725.70377074366</v>
      </c>
      <c r="AP839" s="58">
        <f t="shared" si="205"/>
        <v>1225.94235077245</v>
      </c>
      <c r="AQ839" s="58">
        <f t="shared" si="206"/>
        <v>250</v>
      </c>
      <c r="AR839" s="58">
        <f t="shared" si="207"/>
        <v>0</v>
      </c>
    </row>
    <row r="840" spans="1:44">
      <c r="A840" s="35" t="s">
        <v>1118</v>
      </c>
      <c r="B840" s="93">
        <v>9.78</v>
      </c>
      <c r="C840" s="58">
        <v>641.025641025641</v>
      </c>
      <c r="D840" s="58">
        <v>388.500388500388</v>
      </c>
      <c r="E840" s="58">
        <v>388.500388500388</v>
      </c>
      <c r="F840" s="58">
        <v>637.264886729459</v>
      </c>
      <c r="G840" s="58">
        <v>384.739634204207</v>
      </c>
      <c r="H840" s="58">
        <v>250</v>
      </c>
      <c r="I840" s="58">
        <v>250</v>
      </c>
      <c r="J840" s="108">
        <v>2416.62433511867</v>
      </c>
      <c r="K840" s="109">
        <v>1.76602869725344</v>
      </c>
      <c r="L840" s="109">
        <v>6.7200607867203</v>
      </c>
      <c r="M840" s="109">
        <v>6.77504719710922</v>
      </c>
      <c r="N840" s="110">
        <v>0.355418172769393</v>
      </c>
      <c r="O840" s="10">
        <v>5.4</v>
      </c>
      <c r="P840" s="10">
        <v>6.8</v>
      </c>
      <c r="Q840" s="113">
        <v>1.53</v>
      </c>
      <c r="R840" s="110">
        <v>0.781471172580461</v>
      </c>
      <c r="S840" s="58">
        <v>207.779022972638</v>
      </c>
      <c r="T840" s="58">
        <v>1215.35489440869</v>
      </c>
      <c r="U840" s="58">
        <v>117.653254047219</v>
      </c>
      <c r="V840" s="58">
        <v>3270.11468845387</v>
      </c>
      <c r="W840" s="58">
        <v>0</v>
      </c>
      <c r="X840" s="10"/>
      <c r="Y840" s="109">
        <f t="shared" si="208"/>
        <v>-0.000493200773038716</v>
      </c>
      <c r="Z840" s="10"/>
      <c r="AA840" s="10"/>
      <c r="AB840" s="10"/>
      <c r="AC840" s="58">
        <f t="shared" si="201"/>
        <v>250</v>
      </c>
      <c r="AD840" s="10">
        <f t="shared" si="209"/>
        <v>6.5</v>
      </c>
      <c r="AE840" s="58">
        <f t="shared" si="202"/>
        <v>0</v>
      </c>
      <c r="AF840" s="58">
        <f t="shared" si="196"/>
        <v>0</v>
      </c>
      <c r="AG840" s="58">
        <f t="shared" si="197"/>
        <v>0</v>
      </c>
      <c r="AH840" s="58">
        <f t="shared" si="198"/>
        <v>0</v>
      </c>
      <c r="AI840" s="64">
        <f t="shared" si="199"/>
        <v>-384.739634204207</v>
      </c>
      <c r="AJ840" s="65"/>
      <c r="AL840" s="58">
        <f t="shared" si="203"/>
        <v>250</v>
      </c>
      <c r="AM840" s="58">
        <f t="shared" si="204"/>
        <v>0</v>
      </c>
      <c r="AN840" s="58">
        <f t="shared" si="200"/>
        <v>0</v>
      </c>
      <c r="AO840" s="58">
        <f t="shared" si="195"/>
        <v>722.075251889942</v>
      </c>
      <c r="AP840" s="58">
        <f t="shared" si="205"/>
        <v>1222.31383191873</v>
      </c>
      <c r="AQ840" s="58">
        <f t="shared" si="206"/>
        <v>250</v>
      </c>
      <c r="AR840" s="58">
        <f t="shared" si="207"/>
        <v>0</v>
      </c>
    </row>
    <row r="841" spans="1:44">
      <c r="A841" s="35" t="s">
        <v>1119</v>
      </c>
      <c r="B841" s="93">
        <v>9.66</v>
      </c>
      <c r="C841" s="58">
        <v>641.025641025641</v>
      </c>
      <c r="D841" s="58">
        <v>389.094832944833</v>
      </c>
      <c r="E841" s="58">
        <v>388.500388500388</v>
      </c>
      <c r="F841" s="58">
        <v>639.672019206993</v>
      </c>
      <c r="G841" s="58">
        <v>387.741211126185</v>
      </c>
      <c r="H841" s="58">
        <v>249.4115</v>
      </c>
      <c r="I841" s="58">
        <v>249.4115</v>
      </c>
      <c r="J841" s="108">
        <v>2457.26523766333</v>
      </c>
      <c r="K841" s="109">
        <v>1.81557275713455</v>
      </c>
      <c r="L841" s="109">
        <v>6.77953530184218</v>
      </c>
      <c r="M841" s="109">
        <v>6.83077028502637</v>
      </c>
      <c r="N841" s="110">
        <v>0.370582031605412</v>
      </c>
      <c r="O841" s="10">
        <v>4.9</v>
      </c>
      <c r="P841" s="10">
        <v>7.1</v>
      </c>
      <c r="Q841" s="113">
        <v>1.5255</v>
      </c>
      <c r="R841" s="110">
        <v>0.781471172580461</v>
      </c>
      <c r="S841" s="58">
        <v>214.283833598</v>
      </c>
      <c r="T841" s="58">
        <v>1175.68742284794</v>
      </c>
      <c r="U841" s="58">
        <v>118.02547309434</v>
      </c>
      <c r="V841" s="58">
        <v>3285.23327177225</v>
      </c>
      <c r="W841" s="58">
        <v>0.5885</v>
      </c>
      <c r="X841" s="10"/>
      <c r="Y841" s="109">
        <f t="shared" si="208"/>
        <v>-0.00448810473296657</v>
      </c>
      <c r="Z841" s="10"/>
      <c r="AA841" s="10"/>
      <c r="AB841" s="10"/>
      <c r="AC841" s="58">
        <f t="shared" si="201"/>
        <v>249.4115</v>
      </c>
      <c r="AD841" s="10">
        <f t="shared" si="209"/>
        <v>6.5</v>
      </c>
      <c r="AE841" s="58">
        <f t="shared" si="202"/>
        <v>0</v>
      </c>
      <c r="AF841" s="58">
        <f t="shared" si="196"/>
        <v>0</v>
      </c>
      <c r="AG841" s="58">
        <f t="shared" si="197"/>
        <v>0</v>
      </c>
      <c r="AH841" s="58">
        <f t="shared" si="198"/>
        <v>0</v>
      </c>
      <c r="AI841" s="64">
        <f t="shared" si="199"/>
        <v>-387.741211126185</v>
      </c>
      <c r="AJ841" s="65"/>
      <c r="AL841" s="58">
        <f t="shared" si="203"/>
        <v>250</v>
      </c>
      <c r="AM841" s="58">
        <f t="shared" si="204"/>
        <v>0.58850000000001</v>
      </c>
      <c r="AN841" s="58">
        <f t="shared" si="200"/>
        <v>0</v>
      </c>
      <c r="AO841" s="58">
        <f t="shared" si="195"/>
        <v>718.553150630492</v>
      </c>
      <c r="AP841" s="58">
        <f t="shared" si="205"/>
        <v>1218.79173065928</v>
      </c>
      <c r="AQ841" s="58">
        <f t="shared" si="206"/>
        <v>249.4115</v>
      </c>
      <c r="AR841" s="58">
        <f t="shared" si="207"/>
        <v>0</v>
      </c>
    </row>
    <row r="842" spans="1:44">
      <c r="A842" s="35" t="s">
        <v>1120</v>
      </c>
      <c r="B842" s="93">
        <v>9.62</v>
      </c>
      <c r="C842" s="58">
        <v>641.025641025641</v>
      </c>
      <c r="D842" s="58">
        <v>421.680186480186</v>
      </c>
      <c r="E842" s="58">
        <v>388.500388500388</v>
      </c>
      <c r="F842" s="58">
        <v>610.156202999613</v>
      </c>
      <c r="G842" s="58">
        <v>390.810748454159</v>
      </c>
      <c r="H842" s="58">
        <v>217.152</v>
      </c>
      <c r="I842" s="58">
        <v>217.152</v>
      </c>
      <c r="J842" s="108">
        <v>2498.20431754855</v>
      </c>
      <c r="K842" s="109">
        <v>1.75148397612866</v>
      </c>
      <c r="L842" s="109">
        <v>6.84025958784619</v>
      </c>
      <c r="M842" s="109">
        <v>6.88674533204661</v>
      </c>
      <c r="N842" s="110">
        <v>0.358467224098514</v>
      </c>
      <c r="O842" s="10">
        <v>5.3</v>
      </c>
      <c r="P842" s="10">
        <v>6.9</v>
      </c>
      <c r="Q842" s="113">
        <v>1.521</v>
      </c>
      <c r="R842" s="110">
        <v>0.781471172580461</v>
      </c>
      <c r="S842" s="58">
        <v>207.385360081766</v>
      </c>
      <c r="T842" s="58">
        <v>1057.67087155512</v>
      </c>
      <c r="U842" s="58">
        <v>118.405513786175</v>
      </c>
      <c r="V842" s="58">
        <v>3300.61274984131</v>
      </c>
      <c r="W842" s="58">
        <v>32.848</v>
      </c>
      <c r="X842" s="10"/>
      <c r="Y842" s="109">
        <f t="shared" si="208"/>
        <v>-0.00948930281982019</v>
      </c>
      <c r="Z842" s="10"/>
      <c r="AA842" s="10"/>
      <c r="AB842" s="10"/>
      <c r="AC842" s="58">
        <f t="shared" si="201"/>
        <v>217.152</v>
      </c>
      <c r="AD842" s="10">
        <f t="shared" si="209"/>
        <v>6.5</v>
      </c>
      <c r="AE842" s="58">
        <f t="shared" si="202"/>
        <v>0</v>
      </c>
      <c r="AF842" s="58">
        <f t="shared" si="196"/>
        <v>0</v>
      </c>
      <c r="AG842" s="58">
        <f t="shared" si="197"/>
        <v>0</v>
      </c>
      <c r="AH842" s="58">
        <f t="shared" si="198"/>
        <v>0</v>
      </c>
      <c r="AI842" s="64">
        <f t="shared" si="199"/>
        <v>-390.810748454159</v>
      </c>
      <c r="AJ842" s="65"/>
      <c r="AL842" s="58">
        <f t="shared" si="203"/>
        <v>250</v>
      </c>
      <c r="AM842" s="58">
        <f t="shared" si="204"/>
        <v>32.848</v>
      </c>
      <c r="AN842" s="58">
        <f t="shared" si="200"/>
        <v>0</v>
      </c>
      <c r="AO842" s="58">
        <f t="shared" si="195"/>
        <v>719.887584877339</v>
      </c>
      <c r="AP842" s="58">
        <f t="shared" si="205"/>
        <v>1220.12616490613</v>
      </c>
      <c r="AQ842" s="58">
        <f t="shared" si="206"/>
        <v>217.152</v>
      </c>
      <c r="AR842" s="58">
        <f t="shared" si="207"/>
        <v>0</v>
      </c>
    </row>
    <row r="843" spans="1:44">
      <c r="A843" s="35" t="s">
        <v>1121</v>
      </c>
      <c r="B843" s="93">
        <v>9.84</v>
      </c>
      <c r="C843" s="58">
        <v>641.025641025641</v>
      </c>
      <c r="D843" s="58">
        <v>454.784226884227</v>
      </c>
      <c r="E843" s="58">
        <v>388.500388500388</v>
      </c>
      <c r="F843" s="58">
        <v>576.140867480348</v>
      </c>
      <c r="G843" s="58">
        <v>389.899453338934</v>
      </c>
      <c r="H843" s="58">
        <v>184.379</v>
      </c>
      <c r="I843" s="58">
        <v>184.379</v>
      </c>
      <c r="J843" s="108">
        <v>2539.00971691673</v>
      </c>
      <c r="K843" s="109">
        <v>1.63184048773813</v>
      </c>
      <c r="L843" s="109">
        <v>6.88118055530582</v>
      </c>
      <c r="M843" s="109">
        <v>6.94238348314279</v>
      </c>
      <c r="N843" s="110">
        <v>0.316188056212753</v>
      </c>
      <c r="O843" s="10">
        <v>6.7</v>
      </c>
      <c r="P843" s="10">
        <v>6.3</v>
      </c>
      <c r="Q843" s="113">
        <v>1.512</v>
      </c>
      <c r="R843" s="110">
        <v>0.777544181763474</v>
      </c>
      <c r="S843" s="58">
        <v>193.682142309031</v>
      </c>
      <c r="T843" s="58">
        <v>961.582786730308</v>
      </c>
      <c r="U843" s="58">
        <v>118.689384020304</v>
      </c>
      <c r="V843" s="58">
        <v>3285.04066776718</v>
      </c>
      <c r="W843" s="58">
        <v>65.621</v>
      </c>
      <c r="X843" s="10"/>
      <c r="Y843" s="109">
        <f t="shared" si="208"/>
        <v>0.00556477674078781</v>
      </c>
      <c r="Z843" s="10"/>
      <c r="AA843" s="10"/>
      <c r="AB843" s="10"/>
      <c r="AC843" s="58">
        <f t="shared" si="201"/>
        <v>184.379</v>
      </c>
      <c r="AD843" s="10">
        <f t="shared" si="209"/>
        <v>6.5</v>
      </c>
      <c r="AE843" s="58">
        <f t="shared" si="202"/>
        <v>0</v>
      </c>
      <c r="AF843" s="58">
        <f t="shared" si="196"/>
        <v>0</v>
      </c>
      <c r="AG843" s="58">
        <f t="shared" si="197"/>
        <v>0</v>
      </c>
      <c r="AH843" s="58">
        <f t="shared" si="198"/>
        <v>0</v>
      </c>
      <c r="AI843" s="64">
        <f t="shared" si="199"/>
        <v>-389.899453338934</v>
      </c>
      <c r="AJ843" s="65"/>
      <c r="AL843" s="58">
        <f t="shared" si="203"/>
        <v>250</v>
      </c>
      <c r="AM843" s="58">
        <f t="shared" si="204"/>
        <v>65.621</v>
      </c>
      <c r="AN843" s="58">
        <f t="shared" si="200"/>
        <v>0</v>
      </c>
      <c r="AO843" s="58">
        <f t="shared" si="195"/>
        <v>726.131296952953</v>
      </c>
      <c r="AP843" s="58">
        <f t="shared" si="205"/>
        <v>1226.36987698174</v>
      </c>
      <c r="AQ843" s="58">
        <f t="shared" si="206"/>
        <v>184.379</v>
      </c>
      <c r="AR843" s="58">
        <f t="shared" si="207"/>
        <v>0</v>
      </c>
    </row>
    <row r="844" spans="1:44">
      <c r="A844" s="35" t="s">
        <v>1122</v>
      </c>
      <c r="B844" s="93">
        <v>10.03</v>
      </c>
      <c r="C844" s="58">
        <v>641.025641025641</v>
      </c>
      <c r="D844" s="58">
        <v>458.841802641803</v>
      </c>
      <c r="E844" s="58">
        <v>388.500388500388</v>
      </c>
      <c r="F844" s="58">
        <v>566.250822577691</v>
      </c>
      <c r="G844" s="58">
        <v>384.066984193853</v>
      </c>
      <c r="H844" s="58">
        <v>180.362</v>
      </c>
      <c r="I844" s="58">
        <v>180.362</v>
      </c>
      <c r="J844" s="108">
        <v>2579.14807527754</v>
      </c>
      <c r="K844" s="109">
        <v>1.57802667826814</v>
      </c>
      <c r="L844" s="109">
        <v>6.94224064187311</v>
      </c>
      <c r="M844" s="109">
        <v>6.99696442385889</v>
      </c>
      <c r="N844" s="110">
        <v>0.292285336975</v>
      </c>
      <c r="O844" s="10">
        <v>7.5</v>
      </c>
      <c r="P844" s="10">
        <v>6</v>
      </c>
      <c r="Q844" s="113">
        <v>1.4895</v>
      </c>
      <c r="R844" s="110">
        <v>0.765763209312512</v>
      </c>
      <c r="S844" s="58">
        <v>188.020895021252</v>
      </c>
      <c r="T844" s="58">
        <v>968.955276823067</v>
      </c>
      <c r="U844" s="58">
        <v>119.149376630059</v>
      </c>
      <c r="V844" s="58">
        <v>3223.40741560338</v>
      </c>
      <c r="W844" s="58">
        <v>69.638</v>
      </c>
      <c r="X844" s="10"/>
      <c r="Y844" s="109">
        <f t="shared" si="208"/>
        <v>0.000142841269687111</v>
      </c>
      <c r="Z844" s="10"/>
      <c r="AA844" s="10"/>
      <c r="AB844" s="10"/>
      <c r="AC844" s="58">
        <f t="shared" si="201"/>
        <v>180.362</v>
      </c>
      <c r="AD844" s="10">
        <f t="shared" si="209"/>
        <v>6.5</v>
      </c>
      <c r="AE844" s="58">
        <f t="shared" si="202"/>
        <v>0</v>
      </c>
      <c r="AF844" s="58">
        <f t="shared" si="196"/>
        <v>0</v>
      </c>
      <c r="AG844" s="58">
        <f t="shared" si="197"/>
        <v>0</v>
      </c>
      <c r="AH844" s="58">
        <f t="shared" si="198"/>
        <v>0</v>
      </c>
      <c r="AI844" s="64">
        <f t="shared" si="199"/>
        <v>-384.066984193853</v>
      </c>
      <c r="AJ844" s="65"/>
      <c r="AL844" s="58">
        <f t="shared" si="203"/>
        <v>250</v>
      </c>
      <c r="AM844" s="58">
        <f t="shared" si="204"/>
        <v>69.638</v>
      </c>
      <c r="AN844" s="58">
        <f t="shared" si="200"/>
        <v>0</v>
      </c>
      <c r="AO844" s="58">
        <f t="shared" si="195"/>
        <v>732.946340468188</v>
      </c>
      <c r="AP844" s="58">
        <f t="shared" si="205"/>
        <v>1233.18492049698</v>
      </c>
      <c r="AQ844" s="58">
        <f t="shared" si="206"/>
        <v>180.362</v>
      </c>
      <c r="AR844" s="58">
        <f t="shared" si="207"/>
        <v>0</v>
      </c>
    </row>
    <row r="845" spans="1:44">
      <c r="A845" s="35" t="s">
        <v>1123</v>
      </c>
      <c r="B845" s="93">
        <v>10.03</v>
      </c>
      <c r="C845" s="58">
        <v>641.025641025641</v>
      </c>
      <c r="D845" s="58">
        <v>486.076146076146</v>
      </c>
      <c r="E845" s="58">
        <v>388.500388500388</v>
      </c>
      <c r="F845" s="58">
        <v>542.208125213602</v>
      </c>
      <c r="G845" s="58">
        <v>387.258630264107</v>
      </c>
      <c r="H845" s="58">
        <v>153.4</v>
      </c>
      <c r="I845" s="58">
        <v>153.4</v>
      </c>
      <c r="J845" s="108">
        <v>2619.59724294561</v>
      </c>
      <c r="K845" s="109">
        <v>1.52029733975613</v>
      </c>
      <c r="L845" s="109">
        <v>7.00750355473489</v>
      </c>
      <c r="M845" s="109">
        <v>7.0518221650501</v>
      </c>
      <c r="N845" s="110">
        <v>0.280524993038886</v>
      </c>
      <c r="O845" s="10">
        <v>7.9</v>
      </c>
      <c r="P845" s="10">
        <v>5.8</v>
      </c>
      <c r="Q845" s="113">
        <v>1.485</v>
      </c>
      <c r="R845" s="110">
        <v>0.765763209312512</v>
      </c>
      <c r="S845" s="58">
        <v>181.753531853877</v>
      </c>
      <c r="T845" s="58">
        <v>852.525358759291</v>
      </c>
      <c r="U845" s="58">
        <v>119.551305590676</v>
      </c>
      <c r="V845" s="58">
        <v>3239.26726145524</v>
      </c>
      <c r="W845" s="58">
        <v>96.6</v>
      </c>
      <c r="X845" s="10"/>
      <c r="Y845" s="109">
        <f t="shared" si="208"/>
        <v>-0.0105391308759959</v>
      </c>
      <c r="Z845" s="10"/>
      <c r="AA845" s="10"/>
      <c r="AB845" s="10"/>
      <c r="AC845" s="58">
        <f t="shared" si="201"/>
        <v>153.4</v>
      </c>
      <c r="AD845" s="10">
        <f t="shared" si="209"/>
        <v>6.5</v>
      </c>
      <c r="AE845" s="58">
        <f t="shared" si="202"/>
        <v>0</v>
      </c>
      <c r="AF845" s="58">
        <f t="shared" si="196"/>
        <v>0</v>
      </c>
      <c r="AG845" s="58">
        <f t="shared" si="197"/>
        <v>0</v>
      </c>
      <c r="AH845" s="58">
        <f t="shared" si="198"/>
        <v>0</v>
      </c>
      <c r="AI845" s="64">
        <f t="shared" si="199"/>
        <v>-387.258630264107</v>
      </c>
      <c r="AJ845" s="65"/>
      <c r="AL845" s="58">
        <f t="shared" si="203"/>
        <v>250</v>
      </c>
      <c r="AM845" s="58">
        <f t="shared" si="204"/>
        <v>96.6</v>
      </c>
      <c r="AN845" s="58">
        <f t="shared" si="200"/>
        <v>0</v>
      </c>
      <c r="AO845" s="58">
        <f t="shared" si="195"/>
        <v>743.771608765847</v>
      </c>
      <c r="AP845" s="58">
        <f t="shared" si="205"/>
        <v>1244.01018879464</v>
      </c>
      <c r="AQ845" s="58">
        <f t="shared" si="206"/>
        <v>153.4</v>
      </c>
      <c r="AR845" s="58">
        <f t="shared" si="207"/>
        <v>0</v>
      </c>
    </row>
    <row r="846" spans="1:44">
      <c r="A846" s="35" t="s">
        <v>1124</v>
      </c>
      <c r="B846" s="93">
        <v>9.9</v>
      </c>
      <c r="C846" s="58">
        <v>641.025641025641</v>
      </c>
      <c r="D846" s="58">
        <v>483.66655011655</v>
      </c>
      <c r="E846" s="58">
        <v>388.500388500388</v>
      </c>
      <c r="F846" s="58">
        <v>543.768792357108</v>
      </c>
      <c r="G846" s="58">
        <v>386.409701448017</v>
      </c>
      <c r="H846" s="58">
        <v>155.7855</v>
      </c>
      <c r="I846" s="58">
        <v>155.7855</v>
      </c>
      <c r="J846" s="108">
        <v>2659.91888277737</v>
      </c>
      <c r="K846" s="109">
        <v>1.54856918529645</v>
      </c>
      <c r="L846" s="109">
        <v>7.05085300099515</v>
      </c>
      <c r="M846" s="109">
        <v>7.10636350552924</v>
      </c>
      <c r="N846" s="110">
        <v>0.292285336975</v>
      </c>
      <c r="O846" s="10">
        <v>7.5</v>
      </c>
      <c r="P846" s="10">
        <v>6</v>
      </c>
      <c r="Q846" s="113">
        <v>1.476</v>
      </c>
      <c r="R846" s="110">
        <v>0.761836218495525</v>
      </c>
      <c r="S846" s="58">
        <v>185.583934268235</v>
      </c>
      <c r="T846" s="58">
        <v>847.913325738912</v>
      </c>
      <c r="U846" s="58">
        <v>119.842197578475</v>
      </c>
      <c r="V846" s="58">
        <v>3224.32089243849</v>
      </c>
      <c r="W846" s="58">
        <v>94.2145</v>
      </c>
      <c r="X846" s="10"/>
      <c r="Y846" s="109">
        <f t="shared" si="208"/>
        <v>0.000969164054949623</v>
      </c>
      <c r="Z846" s="10"/>
      <c r="AA846" s="10"/>
      <c r="AB846" s="10"/>
      <c r="AC846" s="58">
        <f t="shared" si="201"/>
        <v>155.7855</v>
      </c>
      <c r="AD846" s="10">
        <f t="shared" si="209"/>
        <v>6.5</v>
      </c>
      <c r="AE846" s="58">
        <f t="shared" si="202"/>
        <v>0</v>
      </c>
      <c r="AF846" s="58">
        <f t="shared" si="196"/>
        <v>0</v>
      </c>
      <c r="AG846" s="58">
        <f t="shared" si="197"/>
        <v>0</v>
      </c>
      <c r="AH846" s="58">
        <f t="shared" si="198"/>
        <v>0</v>
      </c>
      <c r="AI846" s="64">
        <f t="shared" si="199"/>
        <v>-386.409701448017</v>
      </c>
      <c r="AJ846" s="65"/>
      <c r="AL846" s="58">
        <f t="shared" si="203"/>
        <v>250</v>
      </c>
      <c r="AM846" s="58">
        <f t="shared" si="204"/>
        <v>94.2145</v>
      </c>
      <c r="AN846" s="58">
        <f t="shared" si="200"/>
        <v>0</v>
      </c>
      <c r="AO846" s="58">
        <f t="shared" si="195"/>
        <v>754.184925722018</v>
      </c>
      <c r="AP846" s="58">
        <f t="shared" si="205"/>
        <v>1254.42350575081</v>
      </c>
      <c r="AQ846" s="58">
        <f t="shared" si="206"/>
        <v>155.7855</v>
      </c>
      <c r="AR846" s="58">
        <f t="shared" si="207"/>
        <v>0</v>
      </c>
    </row>
    <row r="847" spans="1:44">
      <c r="A847" s="35" t="s">
        <v>1125</v>
      </c>
      <c r="B847" s="93">
        <v>9.88</v>
      </c>
      <c r="C847" s="58">
        <v>641.025641025641</v>
      </c>
      <c r="D847" s="58">
        <v>484.093317793318</v>
      </c>
      <c r="E847" s="58">
        <v>388.500388500388</v>
      </c>
      <c r="F847" s="58">
        <v>546.644206783673</v>
      </c>
      <c r="G847" s="58">
        <v>389.71188355135</v>
      </c>
      <c r="H847" s="58">
        <v>155.363</v>
      </c>
      <c r="I847" s="58">
        <v>155.363</v>
      </c>
      <c r="J847" s="108">
        <v>2700.56247428907</v>
      </c>
      <c r="K847" s="109">
        <v>1.54008373666859</v>
      </c>
      <c r="L847" s="109">
        <v>7.11881828317946</v>
      </c>
      <c r="M847" s="109">
        <v>7.16119763762372</v>
      </c>
      <c r="N847" s="110">
        <v>0.295274815504864</v>
      </c>
      <c r="O847" s="10">
        <v>7.4</v>
      </c>
      <c r="P847" s="10">
        <v>6</v>
      </c>
      <c r="Q847" s="113">
        <v>1.4715</v>
      </c>
      <c r="R847" s="110">
        <v>0.761836218495525</v>
      </c>
      <c r="S847" s="58">
        <v>185.20901722931</v>
      </c>
      <c r="T847" s="58">
        <v>847.325500561473</v>
      </c>
      <c r="U847" s="58">
        <v>120.259056582171</v>
      </c>
      <c r="V847" s="58">
        <v>3240.60319968556</v>
      </c>
      <c r="W847" s="58">
        <v>94.637</v>
      </c>
      <c r="X847" s="10"/>
      <c r="Y847" s="109">
        <f t="shared" si="208"/>
        <v>-0.0124547776502197</v>
      </c>
      <c r="Z847" s="10"/>
      <c r="AA847" s="10"/>
      <c r="AB847" s="10"/>
      <c r="AC847" s="58">
        <f t="shared" si="201"/>
        <v>155.363</v>
      </c>
      <c r="AD847" s="10">
        <f t="shared" si="209"/>
        <v>6.5</v>
      </c>
      <c r="AE847" s="58">
        <f t="shared" si="202"/>
        <v>0</v>
      </c>
      <c r="AF847" s="58">
        <f t="shared" si="196"/>
        <v>0</v>
      </c>
      <c r="AG847" s="58">
        <f t="shared" si="197"/>
        <v>0</v>
      </c>
      <c r="AH847" s="58">
        <f t="shared" si="198"/>
        <v>0</v>
      </c>
      <c r="AI847" s="64">
        <f t="shared" si="199"/>
        <v>-389.71188355135</v>
      </c>
      <c r="AJ847" s="65"/>
      <c r="AL847" s="58">
        <f t="shared" si="203"/>
        <v>250</v>
      </c>
      <c r="AM847" s="58">
        <f t="shared" si="204"/>
        <v>94.637</v>
      </c>
      <c r="AN847" s="58">
        <f t="shared" si="200"/>
        <v>0</v>
      </c>
      <c r="AO847" s="58">
        <f t="shared" si="195"/>
        <v>764.609551093408</v>
      </c>
      <c r="AP847" s="58">
        <f t="shared" si="205"/>
        <v>1264.8481311222</v>
      </c>
      <c r="AQ847" s="58">
        <f t="shared" si="206"/>
        <v>155.363</v>
      </c>
      <c r="AR847" s="58">
        <f t="shared" si="207"/>
        <v>0</v>
      </c>
    </row>
    <row r="848" spans="1:44">
      <c r="A848" s="35" t="s">
        <v>1126</v>
      </c>
      <c r="B848" s="93">
        <v>10.09</v>
      </c>
      <c r="C848" s="58">
        <v>641.025641025641</v>
      </c>
      <c r="D848" s="58">
        <v>479.983216783217</v>
      </c>
      <c r="E848" s="58">
        <v>388.500388500388</v>
      </c>
      <c r="F848" s="58">
        <v>549.956049465695</v>
      </c>
      <c r="G848" s="58">
        <v>388.913625223271</v>
      </c>
      <c r="H848" s="58">
        <v>159.432</v>
      </c>
      <c r="I848" s="58">
        <v>159.432</v>
      </c>
      <c r="J848" s="108">
        <v>2741.083178554</v>
      </c>
      <c r="K848" s="109">
        <v>1.51662149231704</v>
      </c>
      <c r="L848" s="109">
        <v>7.1641042704337</v>
      </c>
      <c r="M848" s="109">
        <v>7.21572554071065</v>
      </c>
      <c r="N848" s="110">
        <v>0.277581166618059</v>
      </c>
      <c r="O848" s="10">
        <v>8</v>
      </c>
      <c r="P848" s="10">
        <v>5.8</v>
      </c>
      <c r="Q848" s="113">
        <v>1.4625</v>
      </c>
      <c r="R848" s="110">
        <v>0.757909227678538</v>
      </c>
      <c r="S848" s="58">
        <v>182.840791266762</v>
      </c>
      <c r="T848" s="58">
        <v>880.779519311234</v>
      </c>
      <c r="U848" s="58">
        <v>120.557958721411</v>
      </c>
      <c r="V848" s="58">
        <v>3225.94733145727</v>
      </c>
      <c r="W848" s="58">
        <v>90.568</v>
      </c>
      <c r="X848" s="10"/>
      <c r="Y848" s="109">
        <f t="shared" si="208"/>
        <v>-0.00290663280997983</v>
      </c>
      <c r="Z848" s="10"/>
      <c r="AA848" s="10"/>
      <c r="AB848" s="10"/>
      <c r="AC848" s="58">
        <f t="shared" si="201"/>
        <v>159.432</v>
      </c>
      <c r="AD848" s="10">
        <f t="shared" si="209"/>
        <v>6.5</v>
      </c>
      <c r="AE848" s="58">
        <f t="shared" si="202"/>
        <v>0</v>
      </c>
      <c r="AF848" s="58">
        <f t="shared" si="196"/>
        <v>0</v>
      </c>
      <c r="AG848" s="58">
        <f t="shared" si="197"/>
        <v>0</v>
      </c>
      <c r="AH848" s="58">
        <f t="shared" si="198"/>
        <v>0</v>
      </c>
      <c r="AI848" s="64">
        <f t="shared" si="199"/>
        <v>-388.913625223271</v>
      </c>
      <c r="AJ848" s="65"/>
      <c r="AL848" s="58">
        <f t="shared" si="203"/>
        <v>250</v>
      </c>
      <c r="AM848" s="58">
        <f t="shared" si="204"/>
        <v>90.568</v>
      </c>
      <c r="AN848" s="58">
        <f t="shared" si="200"/>
        <v>0</v>
      </c>
      <c r="AO848" s="58">
        <f t="shared" si="195"/>
        <v>774.371703337941</v>
      </c>
      <c r="AP848" s="58">
        <f t="shared" si="205"/>
        <v>1274.61028336673</v>
      </c>
      <c r="AQ848" s="58">
        <f t="shared" si="206"/>
        <v>159.432</v>
      </c>
      <c r="AR848" s="58">
        <f t="shared" si="207"/>
        <v>0</v>
      </c>
    </row>
    <row r="849" spans="1:44">
      <c r="A849" s="35" t="s">
        <v>1127</v>
      </c>
      <c r="B849" s="93">
        <v>10.27</v>
      </c>
      <c r="C849" s="58">
        <v>641.025641025641</v>
      </c>
      <c r="D849" s="58">
        <v>504.867055167055</v>
      </c>
      <c r="E849" s="58">
        <v>388.500388500388</v>
      </c>
      <c r="F849" s="58">
        <v>524.290804188001</v>
      </c>
      <c r="G849" s="58">
        <v>388.132218329415</v>
      </c>
      <c r="H849" s="58">
        <v>134.797</v>
      </c>
      <c r="I849" s="58">
        <v>134.797</v>
      </c>
      <c r="J849" s="108">
        <v>2781.48259354796</v>
      </c>
      <c r="K849" s="109">
        <v>1.43363771135521</v>
      </c>
      <c r="L849" s="109">
        <v>7.21009365811106</v>
      </c>
      <c r="M849" s="109">
        <v>7.26995274429984</v>
      </c>
      <c r="N849" s="110">
        <v>0.251795739100899</v>
      </c>
      <c r="O849" s="10">
        <v>8.9</v>
      </c>
      <c r="P849" s="10">
        <v>5.4</v>
      </c>
      <c r="Q849" s="113">
        <v>1.4535</v>
      </c>
      <c r="R849" s="110">
        <v>0.75398223686155</v>
      </c>
      <c r="S849" s="58">
        <v>173.267909539525</v>
      </c>
      <c r="T849" s="58">
        <v>785.826909440066</v>
      </c>
      <c r="U849" s="58">
        <v>120.858922841627</v>
      </c>
      <c r="V849" s="58">
        <v>3211.44859811487</v>
      </c>
      <c r="W849" s="58">
        <v>115.203</v>
      </c>
      <c r="X849" s="10"/>
      <c r="Y849" s="109">
        <f t="shared" si="208"/>
        <v>0.00563188259959091</v>
      </c>
      <c r="Z849" s="10"/>
      <c r="AA849" s="10"/>
      <c r="AB849" s="10"/>
      <c r="AC849" s="58">
        <f t="shared" si="201"/>
        <v>134.797</v>
      </c>
      <c r="AD849" s="10">
        <f t="shared" si="209"/>
        <v>6.5</v>
      </c>
      <c r="AE849" s="58">
        <f t="shared" si="202"/>
        <v>0</v>
      </c>
      <c r="AF849" s="58">
        <f t="shared" si="196"/>
        <v>0</v>
      </c>
      <c r="AG849" s="58">
        <f t="shared" si="197"/>
        <v>0</v>
      </c>
      <c r="AH849" s="58">
        <f t="shared" si="198"/>
        <v>0</v>
      </c>
      <c r="AI849" s="64">
        <f t="shared" si="199"/>
        <v>-388.132218329415</v>
      </c>
      <c r="AJ849" s="65"/>
      <c r="AL849" s="58">
        <f t="shared" si="203"/>
        <v>250</v>
      </c>
      <c r="AM849" s="58">
        <f t="shared" si="204"/>
        <v>115.203</v>
      </c>
      <c r="AN849" s="58">
        <f t="shared" si="200"/>
        <v>0</v>
      </c>
      <c r="AO849" s="58">
        <f t="shared" si="195"/>
        <v>787.780294821251</v>
      </c>
      <c r="AP849" s="58">
        <f t="shared" si="205"/>
        <v>1288.01887485004</v>
      </c>
      <c r="AQ849" s="58">
        <f t="shared" si="206"/>
        <v>134.797</v>
      </c>
      <c r="AR849" s="58">
        <f t="shared" si="207"/>
        <v>0</v>
      </c>
    </row>
    <row r="850" spans="1:44">
      <c r="A850" s="35" t="s">
        <v>1128</v>
      </c>
      <c r="B850" s="93">
        <v>10.4</v>
      </c>
      <c r="C850" s="58">
        <v>641.025641025641</v>
      </c>
      <c r="D850" s="58">
        <v>479.169075369075</v>
      </c>
      <c r="E850" s="58">
        <v>388.500388500388</v>
      </c>
      <c r="F850" s="58">
        <v>544.262703070372</v>
      </c>
      <c r="G850" s="58">
        <v>382.406137413806</v>
      </c>
      <c r="H850" s="58">
        <v>160.238</v>
      </c>
      <c r="I850" s="58">
        <v>160.238</v>
      </c>
      <c r="J850" s="108">
        <v>2821.22482118328</v>
      </c>
      <c r="K850" s="109">
        <v>1.44619871937356</v>
      </c>
      <c r="L850" s="109">
        <v>7.27773235026624</v>
      </c>
      <c r="M850" s="109">
        <v>7.32316586396204</v>
      </c>
      <c r="N850" s="110">
        <v>0.251795739100899</v>
      </c>
      <c r="O850" s="10">
        <v>8.9</v>
      </c>
      <c r="P850" s="10">
        <v>5.4</v>
      </c>
      <c r="Q850" s="113">
        <v>1.431</v>
      </c>
      <c r="R850" s="110">
        <v>0.742201264410589</v>
      </c>
      <c r="S850" s="58">
        <v>175.461174217241</v>
      </c>
      <c r="T850" s="58">
        <v>922.463709584942</v>
      </c>
      <c r="U850" s="58">
        <v>121.32577070269</v>
      </c>
      <c r="V850" s="58">
        <v>3151.89539039398</v>
      </c>
      <c r="W850" s="58">
        <v>89.762</v>
      </c>
      <c r="X850" s="10"/>
      <c r="Y850" s="109">
        <f t="shared" si="208"/>
        <v>-0.00777960596640259</v>
      </c>
      <c r="Z850" s="10"/>
      <c r="AA850" s="10"/>
      <c r="AB850" s="10"/>
      <c r="AC850" s="58">
        <f t="shared" si="201"/>
        <v>160.238</v>
      </c>
      <c r="AD850" s="10">
        <f t="shared" si="209"/>
        <v>6.5</v>
      </c>
      <c r="AE850" s="58">
        <f t="shared" si="202"/>
        <v>0</v>
      </c>
      <c r="AF850" s="58">
        <f t="shared" si="196"/>
        <v>0</v>
      </c>
      <c r="AG850" s="58">
        <f t="shared" si="197"/>
        <v>0</v>
      </c>
      <c r="AH850" s="58">
        <f t="shared" si="198"/>
        <v>0</v>
      </c>
      <c r="AI850" s="64">
        <f t="shared" si="199"/>
        <v>-382.406137413806</v>
      </c>
      <c r="AJ850" s="65"/>
      <c r="AL850" s="58">
        <f t="shared" si="203"/>
        <v>250</v>
      </c>
      <c r="AM850" s="58">
        <f t="shared" si="204"/>
        <v>89.762</v>
      </c>
      <c r="AN850" s="58">
        <f t="shared" si="200"/>
        <v>0</v>
      </c>
      <c r="AO850" s="58">
        <f t="shared" si="195"/>
        <v>797.305693347144</v>
      </c>
      <c r="AP850" s="58">
        <f t="shared" si="205"/>
        <v>1297.54427337593</v>
      </c>
      <c r="AQ850" s="58">
        <f t="shared" si="206"/>
        <v>160.238</v>
      </c>
      <c r="AR850" s="58">
        <f t="shared" si="207"/>
        <v>0</v>
      </c>
    </row>
    <row r="851" spans="1:44">
      <c r="A851" s="35" t="s">
        <v>1129</v>
      </c>
      <c r="B851" s="93">
        <v>10.54</v>
      </c>
      <c r="C851" s="58">
        <v>641.025641025641</v>
      </c>
      <c r="D851" s="58">
        <v>453.510489510489</v>
      </c>
      <c r="E851" s="58">
        <v>388.500388500388</v>
      </c>
      <c r="F851" s="58">
        <v>569.169992762639</v>
      </c>
      <c r="G851" s="58">
        <v>381.654841247487</v>
      </c>
      <c r="H851" s="58">
        <v>185.64</v>
      </c>
      <c r="I851" s="58">
        <v>185.64</v>
      </c>
      <c r="J851" s="108">
        <v>2860.84907087633</v>
      </c>
      <c r="K851" s="109">
        <v>1.46201644634327</v>
      </c>
      <c r="L851" s="109">
        <v>7.32527500710754</v>
      </c>
      <c r="M851" s="109">
        <v>7.37609262337405</v>
      </c>
      <c r="N851" s="110">
        <v>0.251795739100899</v>
      </c>
      <c r="O851" s="10">
        <v>8.9</v>
      </c>
      <c r="P851" s="10">
        <v>5.4</v>
      </c>
      <c r="Q851" s="113">
        <v>1.422</v>
      </c>
      <c r="R851" s="110">
        <v>0.738274273593601</v>
      </c>
      <c r="S851" s="58">
        <v>177.823151562473</v>
      </c>
      <c r="T851" s="58">
        <v>1054.50358891696</v>
      </c>
      <c r="U851" s="58">
        <v>121.62869440165</v>
      </c>
      <c r="V851" s="58">
        <v>3137.86843741956</v>
      </c>
      <c r="W851" s="58">
        <v>64.36</v>
      </c>
      <c r="X851" s="10"/>
      <c r="Y851" s="109">
        <f t="shared" si="208"/>
        <v>-0.00210914314549093</v>
      </c>
      <c r="Z851" s="10"/>
      <c r="AA851" s="10"/>
      <c r="AB851" s="10"/>
      <c r="AC851" s="58">
        <f t="shared" si="201"/>
        <v>185.64</v>
      </c>
      <c r="AD851" s="10">
        <f t="shared" si="209"/>
        <v>6.5</v>
      </c>
      <c r="AE851" s="58">
        <f t="shared" si="202"/>
        <v>0</v>
      </c>
      <c r="AF851" s="58">
        <f t="shared" si="196"/>
        <v>0</v>
      </c>
      <c r="AG851" s="58">
        <f t="shared" si="197"/>
        <v>0</v>
      </c>
      <c r="AH851" s="58">
        <f t="shared" si="198"/>
        <v>0</v>
      </c>
      <c r="AI851" s="64">
        <f t="shared" si="199"/>
        <v>-381.654841247487</v>
      </c>
      <c r="AJ851" s="65"/>
      <c r="AL851" s="58">
        <f t="shared" si="203"/>
        <v>250</v>
      </c>
      <c r="AM851" s="58">
        <f t="shared" si="204"/>
        <v>64.36</v>
      </c>
      <c r="AN851" s="58">
        <f t="shared" si="200"/>
        <v>0</v>
      </c>
      <c r="AO851" s="58">
        <f t="shared" si="195"/>
        <v>802.973164880409</v>
      </c>
      <c r="AP851" s="58">
        <f t="shared" si="205"/>
        <v>1303.2117449092</v>
      </c>
      <c r="AQ851" s="58">
        <f t="shared" si="206"/>
        <v>185.64</v>
      </c>
      <c r="AR851" s="58">
        <f t="shared" si="207"/>
        <v>0</v>
      </c>
    </row>
    <row r="852" spans="1:44">
      <c r="A852" s="35" t="s">
        <v>1130</v>
      </c>
      <c r="B852" s="93">
        <v>10.51</v>
      </c>
      <c r="C852" s="58">
        <v>641.025641025641</v>
      </c>
      <c r="D852" s="58">
        <v>421.969075369075</v>
      </c>
      <c r="E852" s="58">
        <v>388.500388500388</v>
      </c>
      <c r="F852" s="58">
        <v>609.21272309889</v>
      </c>
      <c r="G852" s="58">
        <v>390.156157442324</v>
      </c>
      <c r="H852" s="58">
        <v>216.866</v>
      </c>
      <c r="I852" s="58">
        <v>216.866</v>
      </c>
      <c r="J852" s="108">
        <v>2901.35749728856</v>
      </c>
      <c r="K852" s="109">
        <v>1.53516926789904</v>
      </c>
      <c r="L852" s="109">
        <v>7.3793376731897</v>
      </c>
      <c r="M852" s="109">
        <v>7.43006977962571</v>
      </c>
      <c r="N852" s="110">
        <v>0.271779824241047</v>
      </c>
      <c r="O852" s="10">
        <v>8.2</v>
      </c>
      <c r="P852" s="10">
        <v>5.7</v>
      </c>
      <c r="Q852" s="113">
        <v>1.431</v>
      </c>
      <c r="R852" s="110">
        <v>0.746128255227576</v>
      </c>
      <c r="S852" s="58">
        <v>187.167958757696</v>
      </c>
      <c r="T852" s="58">
        <v>1170.3742836676</v>
      </c>
      <c r="U852" s="58">
        <v>121.920079219567</v>
      </c>
      <c r="V852" s="58">
        <v>3200.09763723732</v>
      </c>
      <c r="W852" s="58">
        <v>33.134</v>
      </c>
      <c r="X852" s="10"/>
      <c r="Y852" s="109">
        <f t="shared" si="208"/>
        <v>-0.00324504981565266</v>
      </c>
      <c r="Z852" s="10"/>
      <c r="AA852" s="10"/>
      <c r="AB852" s="10"/>
      <c r="AC852" s="58">
        <f t="shared" si="201"/>
        <v>216.866</v>
      </c>
      <c r="AD852" s="10">
        <f t="shared" si="209"/>
        <v>6.5</v>
      </c>
      <c r="AE852" s="58">
        <f t="shared" si="202"/>
        <v>0</v>
      </c>
      <c r="AF852" s="58">
        <f t="shared" si="196"/>
        <v>0</v>
      </c>
      <c r="AG852" s="58">
        <f t="shared" si="197"/>
        <v>0</v>
      </c>
      <c r="AH852" s="58">
        <f t="shared" si="198"/>
        <v>0</v>
      </c>
      <c r="AI852" s="64">
        <f t="shared" si="199"/>
        <v>-390.156157442324</v>
      </c>
      <c r="AJ852" s="65"/>
      <c r="AL852" s="58">
        <f t="shared" si="203"/>
        <v>250</v>
      </c>
      <c r="AM852" s="58">
        <f t="shared" si="204"/>
        <v>33.134</v>
      </c>
      <c r="AN852" s="58">
        <f t="shared" si="200"/>
        <v>0</v>
      </c>
      <c r="AO852" s="58">
        <f t="shared" si="195"/>
        <v>803.928399056007</v>
      </c>
      <c r="AP852" s="58">
        <f t="shared" si="205"/>
        <v>1304.1669790848</v>
      </c>
      <c r="AQ852" s="58">
        <f t="shared" si="206"/>
        <v>216.866</v>
      </c>
      <c r="AR852" s="58">
        <f t="shared" si="207"/>
        <v>0</v>
      </c>
    </row>
    <row r="853" spans="1:44">
      <c r="A853" s="35" t="s">
        <v>1131</v>
      </c>
      <c r="B853" s="93">
        <v>10.38</v>
      </c>
      <c r="C853" s="58">
        <v>641.025641025641</v>
      </c>
      <c r="D853" s="58">
        <v>421.010489510489</v>
      </c>
      <c r="E853" s="58">
        <v>388.500388500388</v>
      </c>
      <c r="F853" s="58">
        <v>609.48208810584</v>
      </c>
      <c r="G853" s="58">
        <v>389.466936590688</v>
      </c>
      <c r="H853" s="58">
        <v>217.815</v>
      </c>
      <c r="I853" s="58">
        <v>217.815</v>
      </c>
      <c r="J853" s="108">
        <v>2941.75330803084</v>
      </c>
      <c r="K853" s="109">
        <v>1.53881037139801</v>
      </c>
      <c r="L853" s="109">
        <v>7.42905360915658</v>
      </c>
      <c r="M853" s="109">
        <v>7.48376726047835</v>
      </c>
      <c r="N853" s="110">
        <v>0.283439492514667</v>
      </c>
      <c r="O853" s="10">
        <v>7.8</v>
      </c>
      <c r="P853" s="10">
        <v>5.8</v>
      </c>
      <c r="Q853" s="113">
        <v>1.422</v>
      </c>
      <c r="R853" s="110">
        <v>0.742201264410589</v>
      </c>
      <c r="S853" s="58">
        <v>188.095878429038</v>
      </c>
      <c r="T853" s="58">
        <v>1169.69682351735</v>
      </c>
      <c r="U853" s="58">
        <v>122.234605332269</v>
      </c>
      <c r="V853" s="58">
        <v>3186.22484632732</v>
      </c>
      <c r="W853" s="58">
        <v>32.185</v>
      </c>
      <c r="X853" s="10"/>
      <c r="Y853" s="109">
        <f t="shared" si="208"/>
        <v>0.00101617046912228</v>
      </c>
      <c r="Z853" s="10"/>
      <c r="AA853" s="10"/>
      <c r="AB853" s="10"/>
      <c r="AC853" s="58">
        <f t="shared" si="201"/>
        <v>217.815</v>
      </c>
      <c r="AD853" s="10">
        <f t="shared" si="209"/>
        <v>6.5</v>
      </c>
      <c r="AE853" s="58">
        <f t="shared" si="202"/>
        <v>0</v>
      </c>
      <c r="AF853" s="58">
        <f t="shared" si="196"/>
        <v>0</v>
      </c>
      <c r="AG853" s="58">
        <f t="shared" si="197"/>
        <v>0</v>
      </c>
      <c r="AH853" s="58">
        <f t="shared" si="198"/>
        <v>0</v>
      </c>
      <c r="AI853" s="64">
        <f t="shared" si="199"/>
        <v>-389.466936590688</v>
      </c>
      <c r="AJ853" s="65"/>
      <c r="AL853" s="58">
        <f t="shared" si="203"/>
        <v>250</v>
      </c>
      <c r="AM853" s="58">
        <f t="shared" si="204"/>
        <v>32.185</v>
      </c>
      <c r="AN853" s="58">
        <f t="shared" si="200"/>
        <v>0</v>
      </c>
      <c r="AO853" s="58">
        <f t="shared" si="195"/>
        <v>804.736507060727</v>
      </c>
      <c r="AP853" s="58">
        <f t="shared" si="205"/>
        <v>1304.97508708952</v>
      </c>
      <c r="AQ853" s="58">
        <f t="shared" si="206"/>
        <v>217.815</v>
      </c>
      <c r="AR853" s="58">
        <f t="shared" si="207"/>
        <v>0</v>
      </c>
    </row>
    <row r="854" spans="1:44">
      <c r="A854" s="35" t="s">
        <v>1132</v>
      </c>
      <c r="B854" s="93">
        <v>10.22</v>
      </c>
      <c r="C854" s="58">
        <v>641.025641025641</v>
      </c>
      <c r="D854" s="58">
        <v>417.904933954934</v>
      </c>
      <c r="E854" s="58">
        <v>388.500388500388</v>
      </c>
      <c r="F854" s="58">
        <v>611.917161576228</v>
      </c>
      <c r="G854" s="58">
        <v>388.796454505521</v>
      </c>
      <c r="H854" s="58">
        <v>220.8895</v>
      </c>
      <c r="I854" s="58">
        <v>220.8895</v>
      </c>
      <c r="J854" s="108">
        <v>2982.03830751102</v>
      </c>
      <c r="K854" s="109">
        <v>1.56328100515955</v>
      </c>
      <c r="L854" s="109">
        <v>7.47960304385884</v>
      </c>
      <c r="M854" s="109">
        <v>7.53719037891657</v>
      </c>
      <c r="N854" s="110">
        <v>0.29823234965869</v>
      </c>
      <c r="O854" s="10">
        <v>7.3</v>
      </c>
      <c r="P854" s="10">
        <v>6</v>
      </c>
      <c r="Q854" s="113">
        <v>1.413</v>
      </c>
      <c r="R854" s="110">
        <v>0.738274273593601</v>
      </c>
      <c r="S854" s="58">
        <v>191.582606891047</v>
      </c>
      <c r="T854" s="58">
        <v>1164.61880695462</v>
      </c>
      <c r="U854" s="58">
        <v>122.551611807945</v>
      </c>
      <c r="V854" s="58">
        <v>3172.51196267267</v>
      </c>
      <c r="W854" s="58">
        <v>29.1105</v>
      </c>
      <c r="X854" s="10"/>
      <c r="Y854" s="109">
        <f t="shared" si="208"/>
        <v>0.00416421661951016</v>
      </c>
      <c r="Z854" s="10"/>
      <c r="AA854" s="10"/>
      <c r="AB854" s="10"/>
      <c r="AC854" s="58">
        <f t="shared" si="201"/>
        <v>220.8895</v>
      </c>
      <c r="AD854" s="10">
        <f t="shared" si="209"/>
        <v>6.5</v>
      </c>
      <c r="AE854" s="58">
        <f t="shared" si="202"/>
        <v>0</v>
      </c>
      <c r="AF854" s="58">
        <f t="shared" si="196"/>
        <v>0</v>
      </c>
      <c r="AG854" s="58">
        <f t="shared" si="197"/>
        <v>0</v>
      </c>
      <c r="AH854" s="58">
        <f t="shared" si="198"/>
        <v>0</v>
      </c>
      <c r="AI854" s="64">
        <f t="shared" si="199"/>
        <v>-388.796454505521</v>
      </c>
      <c r="AJ854" s="65"/>
      <c r="AL854" s="58">
        <f t="shared" si="203"/>
        <v>250</v>
      </c>
      <c r="AM854" s="58">
        <f t="shared" si="204"/>
        <v>29.1105</v>
      </c>
      <c r="AN854" s="58">
        <f t="shared" si="200"/>
        <v>0</v>
      </c>
      <c r="AO854" s="58">
        <f t="shared" si="195"/>
        <v>805.079399525423</v>
      </c>
      <c r="AP854" s="58">
        <f t="shared" si="205"/>
        <v>1305.31797955421</v>
      </c>
      <c r="AQ854" s="58">
        <f t="shared" si="206"/>
        <v>220.8895</v>
      </c>
      <c r="AR854" s="58">
        <f t="shared" si="207"/>
        <v>0</v>
      </c>
    </row>
    <row r="855" spans="1:44">
      <c r="A855" s="35" t="s">
        <v>1133</v>
      </c>
      <c r="B855" s="93">
        <v>10.27</v>
      </c>
      <c r="C855" s="58">
        <v>641.025641025641</v>
      </c>
      <c r="D855" s="58">
        <v>440.004933954934</v>
      </c>
      <c r="E855" s="58">
        <v>388.500388500388</v>
      </c>
      <c r="F855" s="58">
        <v>589.165715243478</v>
      </c>
      <c r="G855" s="58">
        <v>388.145008172771</v>
      </c>
      <c r="H855" s="58">
        <v>199.0105</v>
      </c>
      <c r="I855" s="58">
        <v>199.0105</v>
      </c>
      <c r="J855" s="108">
        <v>3022.21433419299</v>
      </c>
      <c r="K855" s="109">
        <v>1.51461537841844</v>
      </c>
      <c r="L855" s="109">
        <v>7.53101181937094</v>
      </c>
      <c r="M855" s="109">
        <v>7.59034439186603</v>
      </c>
      <c r="N855" s="110">
        <v>0.283439492514667</v>
      </c>
      <c r="O855" s="10">
        <v>7.8</v>
      </c>
      <c r="P855" s="10">
        <v>5.8</v>
      </c>
      <c r="Q855" s="113">
        <v>1.404</v>
      </c>
      <c r="R855" s="110">
        <v>0.734347282776614</v>
      </c>
      <c r="S855" s="58">
        <v>186.102569505416</v>
      </c>
      <c r="T855" s="58">
        <v>1080.16083606442</v>
      </c>
      <c r="U855" s="58">
        <v>122.871173868407</v>
      </c>
      <c r="V855" s="58">
        <v>3158.95906218383</v>
      </c>
      <c r="W855" s="58">
        <v>50.9895</v>
      </c>
      <c r="X855" s="10"/>
      <c r="Y855" s="109">
        <f t="shared" si="208"/>
        <v>0.00617855954562341</v>
      </c>
      <c r="Z855" s="10"/>
      <c r="AA855" s="10"/>
      <c r="AB855" s="10"/>
      <c r="AC855" s="58">
        <f t="shared" si="201"/>
        <v>199.0105</v>
      </c>
      <c r="AD855" s="10">
        <f t="shared" si="209"/>
        <v>6.5</v>
      </c>
      <c r="AE855" s="58">
        <f t="shared" si="202"/>
        <v>0</v>
      </c>
      <c r="AF855" s="58">
        <f t="shared" si="196"/>
        <v>0</v>
      </c>
      <c r="AG855" s="58">
        <f t="shared" si="197"/>
        <v>0</v>
      </c>
      <c r="AH855" s="58">
        <f t="shared" si="198"/>
        <v>0</v>
      </c>
      <c r="AI855" s="64">
        <f t="shared" si="199"/>
        <v>-388.145008172771</v>
      </c>
      <c r="AJ855" s="65"/>
      <c r="AL855" s="58">
        <f t="shared" si="203"/>
        <v>250</v>
      </c>
      <c r="AM855" s="58">
        <f t="shared" si="204"/>
        <v>50.9895</v>
      </c>
      <c r="AN855" s="58">
        <f t="shared" si="200"/>
        <v>0</v>
      </c>
      <c r="AO855" s="58">
        <f t="shared" si="195"/>
        <v>808.702427527796</v>
      </c>
      <c r="AP855" s="58">
        <f t="shared" si="205"/>
        <v>1308.94100755658</v>
      </c>
      <c r="AQ855" s="58">
        <f t="shared" si="206"/>
        <v>199.0105</v>
      </c>
      <c r="AR855" s="58">
        <f t="shared" si="207"/>
        <v>0</v>
      </c>
    </row>
    <row r="856" spans="1:44">
      <c r="A856" s="35" t="s">
        <v>1134</v>
      </c>
      <c r="B856" s="93">
        <v>10.43</v>
      </c>
      <c r="C856" s="58">
        <v>641.025641025641</v>
      </c>
      <c r="D856" s="58">
        <v>463.844832944833</v>
      </c>
      <c r="E856" s="58">
        <v>388.500388500388</v>
      </c>
      <c r="F856" s="58">
        <v>564.693724907493</v>
      </c>
      <c r="G856" s="58">
        <v>387.512916826685</v>
      </c>
      <c r="H856" s="58">
        <v>175.409</v>
      </c>
      <c r="I856" s="58">
        <v>175.409</v>
      </c>
      <c r="J856" s="108">
        <v>3062.28326288067</v>
      </c>
      <c r="K856" s="109">
        <v>1.45483450790538</v>
      </c>
      <c r="L856" s="109">
        <v>7.58330688316947</v>
      </c>
      <c r="M856" s="109">
        <v>7.64323450662785</v>
      </c>
      <c r="N856" s="110">
        <v>0.257443431902491</v>
      </c>
      <c r="O856" s="10">
        <v>8.7</v>
      </c>
      <c r="P856" s="10">
        <v>5.5</v>
      </c>
      <c r="Q856" s="113">
        <v>1.395</v>
      </c>
      <c r="R856" s="110">
        <v>0.730420291959627</v>
      </c>
      <c r="S856" s="58">
        <v>179.225966149786</v>
      </c>
      <c r="T856" s="58">
        <v>988.588941028394</v>
      </c>
      <c r="U856" s="58">
        <v>123.193370225889</v>
      </c>
      <c r="V856" s="58">
        <v>3145.56632484473</v>
      </c>
      <c r="W856" s="58">
        <v>74.591</v>
      </c>
      <c r="X856" s="10"/>
      <c r="Y856" s="109">
        <f t="shared" si="208"/>
        <v>0.00703750869656083</v>
      </c>
      <c r="Z856" s="10"/>
      <c r="AA856" s="10"/>
      <c r="AB856" s="10"/>
      <c r="AC856" s="58">
        <f t="shared" si="201"/>
        <v>175.409</v>
      </c>
      <c r="AD856" s="10">
        <f t="shared" si="209"/>
        <v>6.5</v>
      </c>
      <c r="AE856" s="58">
        <f t="shared" si="202"/>
        <v>0</v>
      </c>
      <c r="AF856" s="58">
        <f t="shared" si="196"/>
        <v>0</v>
      </c>
      <c r="AG856" s="58">
        <f t="shared" si="197"/>
        <v>0</v>
      </c>
      <c r="AH856" s="58">
        <f t="shared" si="198"/>
        <v>0</v>
      </c>
      <c r="AI856" s="64">
        <f t="shared" si="199"/>
        <v>-387.512916826685</v>
      </c>
      <c r="AJ856" s="65"/>
      <c r="AL856" s="58">
        <f t="shared" si="203"/>
        <v>250</v>
      </c>
      <c r="AM856" s="58">
        <f t="shared" si="204"/>
        <v>74.591</v>
      </c>
      <c r="AN856" s="58">
        <f t="shared" si="200"/>
        <v>0</v>
      </c>
      <c r="AO856" s="58">
        <f t="shared" si="195"/>
        <v>815.847565390157</v>
      </c>
      <c r="AP856" s="58">
        <f t="shared" si="205"/>
        <v>1316.08614541895</v>
      </c>
      <c r="AQ856" s="58">
        <f t="shared" si="206"/>
        <v>175.409</v>
      </c>
      <c r="AR856" s="58">
        <f t="shared" si="207"/>
        <v>0</v>
      </c>
    </row>
    <row r="857" spans="1:44">
      <c r="A857" s="35" t="s">
        <v>1135</v>
      </c>
      <c r="B857" s="93">
        <v>10.58</v>
      </c>
      <c r="C857" s="58">
        <v>641.025641025641</v>
      </c>
      <c r="D857" s="58">
        <v>489.437762237762</v>
      </c>
      <c r="E857" s="58">
        <v>388.500388500388</v>
      </c>
      <c r="F857" s="58">
        <v>538.48840176282</v>
      </c>
      <c r="G857" s="58">
        <v>386.900522974941</v>
      </c>
      <c r="H857" s="58">
        <v>150.072</v>
      </c>
      <c r="I857" s="58">
        <v>150.072</v>
      </c>
      <c r="J857" s="108">
        <v>3102.24700711096</v>
      </c>
      <c r="K857" s="109">
        <v>1.39159127347254</v>
      </c>
      <c r="L857" s="109">
        <v>7.63651634756476</v>
      </c>
      <c r="M857" s="109">
        <v>7.69586588723995</v>
      </c>
      <c r="N857" s="110">
        <v>0.23527464246864</v>
      </c>
      <c r="O857" s="10">
        <v>9.5</v>
      </c>
      <c r="P857" s="10">
        <v>5.2</v>
      </c>
      <c r="Q857" s="113">
        <v>1.386</v>
      </c>
      <c r="R857" s="110">
        <v>0.72649330114264</v>
      </c>
      <c r="S857" s="58">
        <v>171.886965112815</v>
      </c>
      <c r="T857" s="58">
        <v>881.90444626436</v>
      </c>
      <c r="U857" s="58">
        <v>123.518283269981</v>
      </c>
      <c r="V857" s="58">
        <v>3132.33403778183</v>
      </c>
      <c r="W857" s="58">
        <v>99.928</v>
      </c>
      <c r="X857" s="10"/>
      <c r="Y857" s="109">
        <f t="shared" si="208"/>
        <v>0.00671815906308559</v>
      </c>
      <c r="Z857" s="10"/>
      <c r="AA857" s="10"/>
      <c r="AB857" s="10"/>
      <c r="AC857" s="58">
        <f t="shared" si="201"/>
        <v>150.072</v>
      </c>
      <c r="AD857" s="10">
        <f t="shared" si="209"/>
        <v>6.5</v>
      </c>
      <c r="AE857" s="58">
        <f t="shared" si="202"/>
        <v>0</v>
      </c>
      <c r="AF857" s="58">
        <f t="shared" si="196"/>
        <v>0</v>
      </c>
      <c r="AG857" s="58">
        <f t="shared" si="197"/>
        <v>0</v>
      </c>
      <c r="AH857" s="58">
        <f t="shared" si="198"/>
        <v>0</v>
      </c>
      <c r="AI857" s="64">
        <f t="shared" si="199"/>
        <v>-386.900522974941</v>
      </c>
      <c r="AJ857" s="65"/>
      <c r="AL857" s="58">
        <f t="shared" si="203"/>
        <v>250</v>
      </c>
      <c r="AM857" s="58">
        <f t="shared" si="204"/>
        <v>99.928</v>
      </c>
      <c r="AN857" s="58">
        <f t="shared" si="200"/>
        <v>0</v>
      </c>
      <c r="AO857" s="58">
        <f t="shared" si="195"/>
        <v>826.757527563206</v>
      </c>
      <c r="AP857" s="58">
        <f t="shared" si="205"/>
        <v>1326.99610759199</v>
      </c>
      <c r="AQ857" s="58">
        <f t="shared" si="206"/>
        <v>150.072</v>
      </c>
      <c r="AR857" s="58">
        <f t="shared" si="207"/>
        <v>0</v>
      </c>
    </row>
    <row r="858" spans="1:44">
      <c r="A858" s="35" t="s">
        <v>1136</v>
      </c>
      <c r="B858" s="93">
        <v>10.53</v>
      </c>
      <c r="C858" s="58">
        <v>641.025641025641</v>
      </c>
      <c r="D858" s="58">
        <v>488.702408702409</v>
      </c>
      <c r="E858" s="58">
        <v>388.500388500388</v>
      </c>
      <c r="F858" s="58">
        <v>538.631425821311</v>
      </c>
      <c r="G858" s="58">
        <v>386.308193498079</v>
      </c>
      <c r="H858" s="58">
        <v>150.8</v>
      </c>
      <c r="I858" s="58">
        <v>150.8</v>
      </c>
      <c r="J858" s="108">
        <v>3142.1075216636</v>
      </c>
      <c r="K858" s="109">
        <v>1.40791420724767</v>
      </c>
      <c r="L858" s="109">
        <v>7.69066955300115</v>
      </c>
      <c r="M858" s="109">
        <v>7.74824366078643</v>
      </c>
      <c r="N858" s="110">
        <v>0.240704917344396</v>
      </c>
      <c r="O858" s="10">
        <v>9.3</v>
      </c>
      <c r="P858" s="10">
        <v>5.3</v>
      </c>
      <c r="Q858" s="113">
        <v>1.377</v>
      </c>
      <c r="R858" s="110">
        <v>0.722566310325652</v>
      </c>
      <c r="S858" s="58">
        <v>174.364541878383</v>
      </c>
      <c r="T858" s="58">
        <v>873.590643385947</v>
      </c>
      <c r="U858" s="58">
        <v>123.845999266708</v>
      </c>
      <c r="V858" s="58">
        <v>3119.2625985935</v>
      </c>
      <c r="W858" s="58">
        <v>99.2</v>
      </c>
      <c r="X858" s="10"/>
      <c r="Y858" s="109">
        <f t="shared" si="208"/>
        <v>0.0051963342388035</v>
      </c>
      <c r="Z858" s="10"/>
      <c r="AA858" s="10"/>
      <c r="AB858" s="10"/>
      <c r="AC858" s="58">
        <f t="shared" si="201"/>
        <v>150.8</v>
      </c>
      <c r="AD858" s="10">
        <f t="shared" si="209"/>
        <v>6.5</v>
      </c>
      <c r="AE858" s="58">
        <f t="shared" si="202"/>
        <v>0</v>
      </c>
      <c r="AF858" s="58">
        <f t="shared" si="196"/>
        <v>0</v>
      </c>
      <c r="AG858" s="58">
        <f t="shared" si="197"/>
        <v>0</v>
      </c>
      <c r="AH858" s="58">
        <f t="shared" si="198"/>
        <v>0</v>
      </c>
      <c r="AI858" s="64">
        <f t="shared" si="199"/>
        <v>-386.308193498079</v>
      </c>
      <c r="AJ858" s="65"/>
      <c r="AL858" s="58">
        <f t="shared" si="203"/>
        <v>250</v>
      </c>
      <c r="AM858" s="58">
        <f t="shared" si="204"/>
        <v>99.2</v>
      </c>
      <c r="AN858" s="58">
        <f t="shared" si="200"/>
        <v>0</v>
      </c>
      <c r="AO858" s="58">
        <f t="shared" si="195"/>
        <v>837.50373992539</v>
      </c>
      <c r="AP858" s="58">
        <f t="shared" si="205"/>
        <v>1337.74231995418</v>
      </c>
      <c r="AQ858" s="58">
        <f t="shared" si="206"/>
        <v>150.8</v>
      </c>
      <c r="AR858" s="58">
        <f t="shared" si="207"/>
        <v>0</v>
      </c>
    </row>
    <row r="859" spans="1:44">
      <c r="A859" s="35" t="s">
        <v>1137</v>
      </c>
      <c r="B859" s="93">
        <v>10.23</v>
      </c>
      <c r="C859" s="58">
        <v>641.025641025641</v>
      </c>
      <c r="D859" s="58">
        <v>479.188772338772</v>
      </c>
      <c r="E859" s="58">
        <v>388.500388500388</v>
      </c>
      <c r="F859" s="58">
        <v>547.573189515821</v>
      </c>
      <c r="G859" s="58">
        <v>385.736320828952</v>
      </c>
      <c r="H859" s="58">
        <v>160.2185</v>
      </c>
      <c r="I859" s="58">
        <v>160.2185</v>
      </c>
      <c r="J859" s="108">
        <v>3181.86680519622</v>
      </c>
      <c r="K859" s="109">
        <v>1.44137769941839</v>
      </c>
      <c r="L859" s="109">
        <v>7.74579713552264</v>
      </c>
      <c r="M859" s="109">
        <v>7.80037292367583</v>
      </c>
      <c r="N859" s="110">
        <v>0.266008295659525</v>
      </c>
      <c r="O859" s="10">
        <v>8.4</v>
      </c>
      <c r="P859" s="10">
        <v>5.6</v>
      </c>
      <c r="Q859" s="113">
        <v>1.368</v>
      </c>
      <c r="R859" s="110">
        <v>0.718639319508665</v>
      </c>
      <c r="S859" s="58">
        <v>178.985394383142</v>
      </c>
      <c r="T859" s="58">
        <v>904.190362820527</v>
      </c>
      <c r="U859" s="58">
        <v>124.176608570651</v>
      </c>
      <c r="V859" s="58">
        <v>3106.35251895679</v>
      </c>
      <c r="W859" s="58">
        <v>89.7815</v>
      </c>
      <c r="X859" s="10"/>
      <c r="Y859" s="109">
        <f t="shared" si="208"/>
        <v>0.00244652526379152</v>
      </c>
      <c r="Z859" s="10"/>
      <c r="AA859" s="10"/>
      <c r="AB859" s="10"/>
      <c r="AC859" s="58">
        <f t="shared" si="201"/>
        <v>160.2185</v>
      </c>
      <c r="AD859" s="10">
        <f t="shared" si="209"/>
        <v>6.5</v>
      </c>
      <c r="AE859" s="58">
        <f t="shared" si="202"/>
        <v>0</v>
      </c>
      <c r="AF859" s="58">
        <f t="shared" si="196"/>
        <v>0</v>
      </c>
      <c r="AG859" s="58">
        <f t="shared" si="197"/>
        <v>0</v>
      </c>
      <c r="AH859" s="58">
        <f t="shared" si="198"/>
        <v>0</v>
      </c>
      <c r="AI859" s="64">
        <f t="shared" si="199"/>
        <v>-385.736320828952</v>
      </c>
      <c r="AJ859" s="65"/>
      <c r="AL859" s="58">
        <f t="shared" si="203"/>
        <v>250</v>
      </c>
      <c r="AM859" s="58">
        <f t="shared" si="204"/>
        <v>89.7815</v>
      </c>
      <c r="AN859" s="58">
        <f t="shared" si="200"/>
        <v>0</v>
      </c>
      <c r="AO859" s="58">
        <f t="shared" si="195"/>
        <v>846.783446225763</v>
      </c>
      <c r="AP859" s="58">
        <f t="shared" si="205"/>
        <v>1347.02202625455</v>
      </c>
      <c r="AQ859" s="58">
        <f t="shared" si="206"/>
        <v>160.2185</v>
      </c>
      <c r="AR859" s="58">
        <f t="shared" si="207"/>
        <v>0</v>
      </c>
    </row>
    <row r="860" spans="1:44">
      <c r="A860" s="35" t="s">
        <v>1138</v>
      </c>
      <c r="B860" s="93">
        <v>9.92</v>
      </c>
      <c r="C860" s="58">
        <v>641.025641025641</v>
      </c>
      <c r="D860" s="58">
        <v>490.416045066045</v>
      </c>
      <c r="E860" s="58">
        <v>357.981632235087</v>
      </c>
      <c r="F860" s="58">
        <v>511.80779595575</v>
      </c>
      <c r="G860" s="58">
        <v>361.198199996154</v>
      </c>
      <c r="H860" s="58">
        <v>149.1035</v>
      </c>
      <c r="I860" s="58">
        <v>149.1035</v>
      </c>
      <c r="J860" s="108">
        <v>3218.92829788963</v>
      </c>
      <c r="K860" s="109">
        <v>1.41884316942907</v>
      </c>
      <c r="L860" s="109">
        <v>7.79444391392941</v>
      </c>
      <c r="M860" s="109">
        <v>7.8488625276769</v>
      </c>
      <c r="N860" s="110">
        <v>0.274679532331563</v>
      </c>
      <c r="O860" s="10">
        <v>8.1</v>
      </c>
      <c r="P860" s="10">
        <v>5.7</v>
      </c>
      <c r="Q860" s="113">
        <v>1.3095</v>
      </c>
      <c r="R860" s="110">
        <v>0.68329640215578</v>
      </c>
      <c r="S860" s="58">
        <v>176.660908741803</v>
      </c>
      <c r="T860" s="58">
        <v>852.534932783109</v>
      </c>
      <c r="U860" s="58">
        <v>124.51052558042</v>
      </c>
      <c r="V860" s="58">
        <v>2900.94510735045</v>
      </c>
      <c r="W860" s="58">
        <v>100.8965</v>
      </c>
      <c r="X860" s="10"/>
      <c r="Y860" s="109">
        <f t="shared" si="208"/>
        <v>0.00592900974641619</v>
      </c>
      <c r="Z860" s="10"/>
      <c r="AA860" s="10"/>
      <c r="AB860" s="10"/>
      <c r="AC860" s="58">
        <f t="shared" si="201"/>
        <v>149.1035</v>
      </c>
      <c r="AD860" s="10">
        <f t="shared" si="209"/>
        <v>6.5</v>
      </c>
      <c r="AE860" s="58">
        <f t="shared" si="202"/>
        <v>0</v>
      </c>
      <c r="AF860" s="58">
        <f t="shared" si="196"/>
        <v>0</v>
      </c>
      <c r="AG860" s="58">
        <f t="shared" si="197"/>
        <v>0</v>
      </c>
      <c r="AH860" s="58">
        <f t="shared" si="198"/>
        <v>0</v>
      </c>
      <c r="AI860" s="64">
        <f t="shared" si="199"/>
        <v>-361.198199996154</v>
      </c>
      <c r="AJ860" s="65"/>
      <c r="AL860" s="58">
        <f t="shared" si="203"/>
        <v>250</v>
      </c>
      <c r="AM860" s="58">
        <f t="shared" si="204"/>
        <v>100.8965</v>
      </c>
      <c r="AN860" s="58">
        <f t="shared" si="200"/>
        <v>0</v>
      </c>
      <c r="AO860" s="58">
        <f t="shared" si="195"/>
        <v>857.684003994634</v>
      </c>
      <c r="AP860" s="58">
        <f t="shared" si="205"/>
        <v>1357.92258402342</v>
      </c>
      <c r="AQ860" s="58">
        <f t="shared" si="206"/>
        <v>149.1035</v>
      </c>
      <c r="AR860" s="58">
        <f t="shared" si="207"/>
        <v>0</v>
      </c>
    </row>
    <row r="861" spans="1:44">
      <c r="A861" s="35" t="s">
        <v>1139</v>
      </c>
      <c r="B861" s="93">
        <v>9.78</v>
      </c>
      <c r="C861" s="58">
        <v>641.025641025641</v>
      </c>
      <c r="D861" s="58">
        <v>481.388267288267</v>
      </c>
      <c r="E861" s="58">
        <v>272.540721793085</v>
      </c>
      <c r="F861" s="58">
        <v>445.671479525708</v>
      </c>
      <c r="G861" s="58">
        <v>286.034105788334</v>
      </c>
      <c r="H861" s="58">
        <v>158.041</v>
      </c>
      <c r="I861" s="58">
        <v>158.041</v>
      </c>
      <c r="J861" s="108">
        <v>3247.80991554199</v>
      </c>
      <c r="K861" s="109">
        <v>1.32064889102354</v>
      </c>
      <c r="L861" s="109">
        <v>7.84879417751443</v>
      </c>
      <c r="M861" s="109">
        <v>7.8865821602774</v>
      </c>
      <c r="N861" s="110">
        <v>0.249002931026063</v>
      </c>
      <c r="O861" s="10">
        <v>9</v>
      </c>
      <c r="P861" s="10">
        <v>5.4</v>
      </c>
      <c r="Q861" s="113">
        <v>1.116</v>
      </c>
      <c r="R861" s="110">
        <v>0.56941366846315</v>
      </c>
      <c r="S861" s="58">
        <v>165.000988831213</v>
      </c>
      <c r="T861" s="58">
        <v>967.493436664639</v>
      </c>
      <c r="U861" s="58">
        <v>124.939330924916</v>
      </c>
      <c r="V861" s="58">
        <v>2289.38400478734</v>
      </c>
      <c r="W861" s="58">
        <v>91.959</v>
      </c>
      <c r="X861" s="10"/>
      <c r="Y861" s="109">
        <f t="shared" si="208"/>
        <v>6.83501624694216e-5</v>
      </c>
      <c r="Z861" s="10"/>
      <c r="AA861" s="10"/>
      <c r="AB861" s="10"/>
      <c r="AC861" s="58">
        <f t="shared" si="201"/>
        <v>158.041</v>
      </c>
      <c r="AD861" s="10">
        <f t="shared" si="209"/>
        <v>6.5</v>
      </c>
      <c r="AE861" s="58">
        <f t="shared" si="202"/>
        <v>0</v>
      </c>
      <c r="AF861" s="58">
        <f t="shared" si="196"/>
        <v>0</v>
      </c>
      <c r="AG861" s="58">
        <f t="shared" si="197"/>
        <v>0</v>
      </c>
      <c r="AH861" s="58">
        <f t="shared" si="198"/>
        <v>0</v>
      </c>
      <c r="AI861" s="64">
        <f t="shared" si="199"/>
        <v>-286.034105788334</v>
      </c>
      <c r="AJ861" s="65"/>
      <c r="AL861" s="58">
        <f t="shared" si="203"/>
        <v>250</v>
      </c>
      <c r="AM861" s="58">
        <f t="shared" si="204"/>
        <v>91.959</v>
      </c>
      <c r="AN861" s="58">
        <f t="shared" si="200"/>
        <v>0</v>
      </c>
      <c r="AO861" s="58">
        <f t="shared" ref="AO861:AO924" si="210">MAX(0,MIN($AP$2,AO860*$AO$1+IF(AM861&gt;0,AM861*$AP$1,AM861/$AP$1)/6))</f>
        <v>867.189433974661</v>
      </c>
      <c r="AP861" s="58">
        <f t="shared" si="205"/>
        <v>1367.42801400345</v>
      </c>
      <c r="AQ861" s="58">
        <f t="shared" si="206"/>
        <v>158.041</v>
      </c>
      <c r="AR861" s="58">
        <f t="shared" si="207"/>
        <v>0</v>
      </c>
    </row>
    <row r="862" spans="1:44">
      <c r="A862" s="35" t="s">
        <v>1140</v>
      </c>
      <c r="B862" s="93">
        <v>9.75</v>
      </c>
      <c r="C862" s="58">
        <v>641.025641025641</v>
      </c>
      <c r="D862" s="58">
        <v>479.727156177156</v>
      </c>
      <c r="E862" s="58">
        <v>205.957987603669</v>
      </c>
      <c r="F862" s="58">
        <v>364.160209518993</v>
      </c>
      <c r="G862" s="58">
        <v>202.861724670508</v>
      </c>
      <c r="H862" s="58">
        <v>159.6855</v>
      </c>
      <c r="I862" s="58">
        <v>159.6855</v>
      </c>
      <c r="J862" s="108">
        <v>3267.65209240297</v>
      </c>
      <c r="K862" s="109">
        <v>1.16724836718137</v>
      </c>
      <c r="L862" s="109">
        <v>7.8914970329611</v>
      </c>
      <c r="M862" s="109">
        <v>7.91246211994052</v>
      </c>
      <c r="N862" s="110">
        <v>0.204429911284425</v>
      </c>
      <c r="O862" s="10">
        <v>10.7</v>
      </c>
      <c r="P862" s="10">
        <v>4.8</v>
      </c>
      <c r="Q862" s="113">
        <v>0.8505</v>
      </c>
      <c r="R862" s="110">
        <v>0.424115008234622</v>
      </c>
      <c r="S862" s="58">
        <v>146.217645181034</v>
      </c>
      <c r="T862" s="58">
        <v>1103.13966996787</v>
      </c>
      <c r="U862" s="58">
        <v>125.266951997641</v>
      </c>
      <c r="V862" s="58">
        <v>1619.43530544535</v>
      </c>
      <c r="W862" s="58">
        <v>90.3145</v>
      </c>
      <c r="X862" s="10"/>
      <c r="Y862" s="109">
        <f t="shared" si="208"/>
        <v>-0.00491487268370516</v>
      </c>
      <c r="Z862" s="10"/>
      <c r="AA862" s="10"/>
      <c r="AB862" s="10"/>
      <c r="AC862" s="58">
        <f t="shared" si="201"/>
        <v>159.6855</v>
      </c>
      <c r="AD862" s="10">
        <f t="shared" si="209"/>
        <v>6.5</v>
      </c>
      <c r="AE862" s="58">
        <f t="shared" si="202"/>
        <v>0</v>
      </c>
      <c r="AF862" s="58">
        <f t="shared" si="196"/>
        <v>0</v>
      </c>
      <c r="AG862" s="58">
        <f t="shared" si="197"/>
        <v>0</v>
      </c>
      <c r="AH862" s="58">
        <f t="shared" si="198"/>
        <v>0</v>
      </c>
      <c r="AI862" s="64">
        <f t="shared" si="199"/>
        <v>-202.861724670508</v>
      </c>
      <c r="AJ862" s="65"/>
      <c r="AL862" s="58">
        <f t="shared" si="203"/>
        <v>250</v>
      </c>
      <c r="AM862" s="58">
        <f t="shared" si="204"/>
        <v>90.3145</v>
      </c>
      <c r="AN862" s="58">
        <f t="shared" si="200"/>
        <v>0</v>
      </c>
      <c r="AO862" s="58">
        <f t="shared" si="210"/>
        <v>876.400661804788</v>
      </c>
      <c r="AP862" s="58">
        <f t="shared" si="205"/>
        <v>1376.63924183358</v>
      </c>
      <c r="AQ862" s="58">
        <f t="shared" si="206"/>
        <v>159.6855</v>
      </c>
      <c r="AR862" s="58">
        <f t="shared" si="207"/>
        <v>0</v>
      </c>
    </row>
    <row r="863" spans="1:44">
      <c r="A863" s="35" t="s">
        <v>1141</v>
      </c>
      <c r="B863" s="93">
        <v>9.67</v>
      </c>
      <c r="C863" s="58">
        <v>641.025641025641</v>
      </c>
      <c r="D863" s="58">
        <v>484.2114996115</v>
      </c>
      <c r="E863" s="58">
        <v>160.21470516725</v>
      </c>
      <c r="F863" s="58">
        <v>315.151179319303</v>
      </c>
      <c r="G863" s="58">
        <v>158.337037905161</v>
      </c>
      <c r="H863" s="58">
        <v>155.246</v>
      </c>
      <c r="I863" s="58">
        <v>155.246</v>
      </c>
      <c r="J863" s="108">
        <v>3282.65067372584</v>
      </c>
      <c r="K863" s="109">
        <v>1.05974173265443</v>
      </c>
      <c r="L863" s="109">
        <v>7.92372350651424</v>
      </c>
      <c r="M863" s="109">
        <v>7.93200632711469</v>
      </c>
      <c r="N863" s="110">
        <v>0.18158005684762</v>
      </c>
      <c r="O863" s="10">
        <v>11.7</v>
      </c>
      <c r="P863" s="10">
        <v>4.4</v>
      </c>
      <c r="Q863" s="113">
        <v>0.684</v>
      </c>
      <c r="R863" s="110">
        <v>0.337721210260903</v>
      </c>
      <c r="S863" s="58">
        <v>132.933084768432</v>
      </c>
      <c r="T863" s="58">
        <v>1179.64720135179</v>
      </c>
      <c r="U863" s="58">
        <v>125.439133585371</v>
      </c>
      <c r="V863" s="58">
        <v>1262.26189052399</v>
      </c>
      <c r="W863" s="58">
        <v>94.754</v>
      </c>
      <c r="X863" s="10"/>
      <c r="Y863" s="109">
        <f t="shared" si="208"/>
        <v>-0.0112613865737199</v>
      </c>
      <c r="Z863" s="10"/>
      <c r="AA863" s="10"/>
      <c r="AB863" s="10"/>
      <c r="AC863" s="58">
        <f t="shared" si="201"/>
        <v>155.246</v>
      </c>
      <c r="AD863" s="10">
        <f t="shared" si="209"/>
        <v>6.5</v>
      </c>
      <c r="AE863" s="58">
        <f t="shared" si="202"/>
        <v>0</v>
      </c>
      <c r="AF863" s="58">
        <f t="shared" si="196"/>
        <v>0</v>
      </c>
      <c r="AG863" s="58">
        <f t="shared" si="197"/>
        <v>0</v>
      </c>
      <c r="AH863" s="58">
        <f t="shared" si="198"/>
        <v>0</v>
      </c>
      <c r="AI863" s="64">
        <f t="shared" si="199"/>
        <v>-158.337037905161</v>
      </c>
      <c r="AJ863" s="65"/>
      <c r="AL863" s="58">
        <f t="shared" si="203"/>
        <v>250</v>
      </c>
      <c r="AM863" s="58">
        <f t="shared" si="204"/>
        <v>94.754</v>
      </c>
      <c r="AN863" s="58">
        <f t="shared" si="200"/>
        <v>0</v>
      </c>
      <c r="AO863" s="58">
        <f t="shared" si="210"/>
        <v>886.231758495764</v>
      </c>
      <c r="AP863" s="58">
        <f t="shared" si="205"/>
        <v>1386.47033852455</v>
      </c>
      <c r="AQ863" s="58">
        <f t="shared" si="206"/>
        <v>155.246</v>
      </c>
      <c r="AR863" s="58">
        <f t="shared" si="207"/>
        <v>0</v>
      </c>
    </row>
    <row r="864" spans="1:44">
      <c r="A864" s="35" t="s">
        <v>1142</v>
      </c>
      <c r="B864" s="93">
        <v>9.75</v>
      </c>
      <c r="C864" s="58">
        <v>641.025641025641</v>
      </c>
      <c r="D864" s="58">
        <v>496.574630924631</v>
      </c>
      <c r="E864" s="58">
        <v>125.637754520518</v>
      </c>
      <c r="F864" s="58">
        <v>267.965656295667</v>
      </c>
      <c r="G864" s="58">
        <v>123.514646194657</v>
      </c>
      <c r="H864" s="58">
        <v>143.0065</v>
      </c>
      <c r="I864" s="58">
        <v>143.0065</v>
      </c>
      <c r="J864" s="108">
        <v>3293.86159323745</v>
      </c>
      <c r="K864" s="109">
        <v>0.946535385047611</v>
      </c>
      <c r="L864" s="109">
        <v>7.93542818623948</v>
      </c>
      <c r="M864" s="109">
        <v>7.94660470701924</v>
      </c>
      <c r="N864" s="110">
        <v>0.151480790547382</v>
      </c>
      <c r="O864" s="10">
        <v>13.3</v>
      </c>
      <c r="P864" s="10">
        <v>3.9</v>
      </c>
      <c r="Q864" s="113">
        <v>0.5445</v>
      </c>
      <c r="R864" s="110">
        <v>0.267035375555132</v>
      </c>
      <c r="S864" s="58">
        <v>118.80183670959</v>
      </c>
      <c r="T864" s="58">
        <v>1215.89879501711</v>
      </c>
      <c r="U864" s="58">
        <v>125.512303698624</v>
      </c>
      <c r="V864" s="58">
        <v>984.083970693707</v>
      </c>
      <c r="W864" s="58">
        <v>106.9935</v>
      </c>
      <c r="X864" s="10"/>
      <c r="Y864" s="109">
        <f t="shared" si="208"/>
        <v>-0.00342185912478854</v>
      </c>
      <c r="Z864" s="10"/>
      <c r="AA864" s="10"/>
      <c r="AB864" s="10"/>
      <c r="AC864" s="58">
        <f t="shared" si="201"/>
        <v>143.0065</v>
      </c>
      <c r="AD864" s="10">
        <f t="shared" si="209"/>
        <v>6.5</v>
      </c>
      <c r="AE864" s="58">
        <f t="shared" si="202"/>
        <v>0</v>
      </c>
      <c r="AF864" s="58">
        <f t="shared" si="196"/>
        <v>0</v>
      </c>
      <c r="AG864" s="58">
        <f t="shared" si="197"/>
        <v>0</v>
      </c>
      <c r="AH864" s="58">
        <f t="shared" si="198"/>
        <v>0</v>
      </c>
      <c r="AI864" s="64">
        <f t="shared" si="199"/>
        <v>-123.514646194657</v>
      </c>
      <c r="AJ864" s="65"/>
      <c r="AL864" s="58">
        <f t="shared" si="203"/>
        <v>250</v>
      </c>
      <c r="AM864" s="58">
        <f t="shared" si="204"/>
        <v>106.9935</v>
      </c>
      <c r="AN864" s="58">
        <f t="shared" si="200"/>
        <v>0</v>
      </c>
      <c r="AO864" s="58">
        <f t="shared" si="210"/>
        <v>897.849624703285</v>
      </c>
      <c r="AP864" s="58">
        <f t="shared" si="205"/>
        <v>1398.08820473207</v>
      </c>
      <c r="AQ864" s="58">
        <f t="shared" si="206"/>
        <v>143.0065</v>
      </c>
      <c r="AR864" s="58">
        <f t="shared" si="207"/>
        <v>0</v>
      </c>
    </row>
    <row r="865" spans="1:44">
      <c r="A865" s="35" t="s">
        <v>1143</v>
      </c>
      <c r="B865" s="93">
        <v>9.95</v>
      </c>
      <c r="C865" s="58">
        <v>641.025641025641</v>
      </c>
      <c r="D865" s="58">
        <v>496.233216783217</v>
      </c>
      <c r="E865" s="58">
        <v>99.7927499028342</v>
      </c>
      <c r="F865" s="58">
        <v>245.804838396036</v>
      </c>
      <c r="G865" s="58">
        <v>101.012414153612</v>
      </c>
      <c r="H865" s="58">
        <v>143.3445</v>
      </c>
      <c r="I865" s="58">
        <v>143.3445</v>
      </c>
      <c r="J865" s="108">
        <v>3302.623353434</v>
      </c>
      <c r="K865" s="109">
        <v>0.841824942188748</v>
      </c>
      <c r="L865" s="109">
        <v>7.94393794463938</v>
      </c>
      <c r="M865" s="109">
        <v>7.95800782245044</v>
      </c>
      <c r="N865" s="110">
        <v>0.129634327299294</v>
      </c>
      <c r="O865" s="10">
        <v>14.9</v>
      </c>
      <c r="P865" s="10">
        <v>3.4</v>
      </c>
      <c r="Q865" s="113">
        <v>0.45</v>
      </c>
      <c r="R865" s="110">
        <v>0.219911485751286</v>
      </c>
      <c r="S865" s="58">
        <v>105.695361890478</v>
      </c>
      <c r="T865" s="58">
        <v>1369.90329237397</v>
      </c>
      <c r="U865" s="58">
        <v>125.555037150206</v>
      </c>
      <c r="V865" s="58">
        <v>804.526974356012</v>
      </c>
      <c r="W865" s="58">
        <v>106.6555</v>
      </c>
      <c r="X865" s="10"/>
      <c r="Y865" s="109">
        <f t="shared" si="208"/>
        <v>0.00266676237986108</v>
      </c>
      <c r="Z865" s="10"/>
      <c r="AA865" s="10"/>
      <c r="AB865" s="10"/>
      <c r="AC865" s="58">
        <f t="shared" si="201"/>
        <v>143.3445</v>
      </c>
      <c r="AD865" s="10">
        <f t="shared" si="209"/>
        <v>6.5</v>
      </c>
      <c r="AE865" s="58">
        <f t="shared" si="202"/>
        <v>0</v>
      </c>
      <c r="AF865" s="58">
        <f t="shared" si="196"/>
        <v>0</v>
      </c>
      <c r="AG865" s="58">
        <f t="shared" si="197"/>
        <v>0</v>
      </c>
      <c r="AH865" s="58">
        <f t="shared" si="198"/>
        <v>0</v>
      </c>
      <c r="AI865" s="64">
        <f t="shared" si="199"/>
        <v>-101.012414153612</v>
      </c>
      <c r="AJ865" s="65"/>
      <c r="AL865" s="58">
        <f t="shared" si="203"/>
        <v>250</v>
      </c>
      <c r="AM865" s="58">
        <f t="shared" si="204"/>
        <v>106.6555</v>
      </c>
      <c r="AN865" s="58">
        <f t="shared" si="200"/>
        <v>0</v>
      </c>
      <c r="AO865" s="58">
        <f t="shared" si="210"/>
        <v>909.358701579769</v>
      </c>
      <c r="AP865" s="58">
        <f t="shared" si="205"/>
        <v>1409.59728160856</v>
      </c>
      <c r="AQ865" s="58">
        <f t="shared" si="206"/>
        <v>143.3445</v>
      </c>
      <c r="AR865" s="58">
        <f t="shared" si="207"/>
        <v>0</v>
      </c>
    </row>
    <row r="866" spans="1:44">
      <c r="A866" s="35" t="s">
        <v>1144</v>
      </c>
      <c r="B866" s="93">
        <v>10.24</v>
      </c>
      <c r="C866" s="58">
        <v>641.025641025641</v>
      </c>
      <c r="D866" s="58">
        <v>507.664024864025</v>
      </c>
      <c r="E866" s="58">
        <v>79.5939353031285</v>
      </c>
      <c r="F866" s="58">
        <v>210.509201465136</v>
      </c>
      <c r="G866" s="58">
        <v>77.1475853035202</v>
      </c>
      <c r="H866" s="58">
        <v>132.028</v>
      </c>
      <c r="I866" s="58">
        <v>132.028</v>
      </c>
      <c r="J866" s="108">
        <v>3308.79081663511</v>
      </c>
      <c r="K866" s="109">
        <v>0.636790727213735</v>
      </c>
      <c r="L866" s="109">
        <v>7.95879750964406</v>
      </c>
      <c r="M866" s="109">
        <v>7.96603136688301</v>
      </c>
      <c r="N866" s="110">
        <v>0.102005160930258</v>
      </c>
      <c r="O866" s="10">
        <v>18.8</v>
      </c>
      <c r="P866" s="10">
        <v>2.5</v>
      </c>
      <c r="Q866" s="113">
        <v>0.3465</v>
      </c>
      <c r="R866" s="110">
        <v>0.168860605130451</v>
      </c>
      <c r="S866" s="58">
        <v>79.9823016374886</v>
      </c>
      <c r="T866" s="58">
        <v>1667.38907772452</v>
      </c>
      <c r="U866" s="58">
        <v>125.60217700947</v>
      </c>
      <c r="V866" s="58">
        <v>614.221720836125</v>
      </c>
      <c r="W866" s="58">
        <v>117.972</v>
      </c>
      <c r="X866" s="10"/>
      <c r="Y866" s="109">
        <f t="shared" si="208"/>
        <v>-0.000789687193620381</v>
      </c>
      <c r="Z866" s="10"/>
      <c r="AA866" s="10"/>
      <c r="AB866" s="10"/>
      <c r="AC866" s="58">
        <f t="shared" si="201"/>
        <v>132.028</v>
      </c>
      <c r="AD866" s="10">
        <f t="shared" si="209"/>
        <v>6.5</v>
      </c>
      <c r="AE866" s="58">
        <f t="shared" si="202"/>
        <v>0</v>
      </c>
      <c r="AF866" s="58">
        <f t="shared" si="196"/>
        <v>0</v>
      </c>
      <c r="AG866" s="58">
        <f t="shared" si="197"/>
        <v>0</v>
      </c>
      <c r="AH866" s="58">
        <f t="shared" si="198"/>
        <v>0</v>
      </c>
      <c r="AI866" s="64">
        <f t="shared" si="199"/>
        <v>-77.1475853035202</v>
      </c>
      <c r="AJ866" s="65"/>
      <c r="AL866" s="58">
        <f t="shared" si="203"/>
        <v>250</v>
      </c>
      <c r="AM866" s="58">
        <f t="shared" si="204"/>
        <v>117.972</v>
      </c>
      <c r="AN866" s="58">
        <f t="shared" si="200"/>
        <v>0</v>
      </c>
      <c r="AO866" s="58">
        <f t="shared" si="210"/>
        <v>922.50770807187</v>
      </c>
      <c r="AP866" s="58">
        <f t="shared" si="205"/>
        <v>1422.74628810066</v>
      </c>
      <c r="AQ866" s="58">
        <f t="shared" si="206"/>
        <v>132.028</v>
      </c>
      <c r="AR866" s="58">
        <f t="shared" si="207"/>
        <v>0</v>
      </c>
    </row>
    <row r="867" spans="1:44">
      <c r="A867" s="35" t="s">
        <v>1145</v>
      </c>
      <c r="B867" s="93">
        <v>10.54</v>
      </c>
      <c r="C867" s="58">
        <v>641.025641025641</v>
      </c>
      <c r="D867" s="58">
        <v>509.456449106449</v>
      </c>
      <c r="E867" s="58">
        <v>65.3758719448964</v>
      </c>
      <c r="F867" s="58">
        <v>192.340414974481</v>
      </c>
      <c r="G867" s="58">
        <v>60.771223055289</v>
      </c>
      <c r="H867" s="58">
        <v>130.2535</v>
      </c>
      <c r="I867" s="58">
        <v>130.2535</v>
      </c>
      <c r="J867" s="108">
        <v>3313.17787151346</v>
      </c>
      <c r="K867" s="109">
        <v>0.498105130828508</v>
      </c>
      <c r="L867" s="109">
        <v>7.95530964019201</v>
      </c>
      <c r="M867" s="109">
        <v>7.97173709466884</v>
      </c>
      <c r="N867" s="110">
        <v>0.0912392367373115</v>
      </c>
      <c r="O867" s="10">
        <v>22.5</v>
      </c>
      <c r="P867" s="10">
        <v>1.9</v>
      </c>
      <c r="Q867" s="113">
        <v>0.2745</v>
      </c>
      <c r="R867" s="110">
        <v>0.133517687777566</v>
      </c>
      <c r="S867" s="58">
        <v>62.5674051793885</v>
      </c>
      <c r="T867" s="58">
        <v>2102.83919465681</v>
      </c>
      <c r="U867" s="58">
        <v>125.610842585217</v>
      </c>
      <c r="V867" s="58">
        <v>483.805552168481</v>
      </c>
      <c r="W867" s="58">
        <v>119.7465</v>
      </c>
      <c r="X867" s="10"/>
      <c r="Y867" s="109">
        <f t="shared" si="208"/>
        <v>0.0107217266910036</v>
      </c>
      <c r="Z867" s="10"/>
      <c r="AA867" s="10"/>
      <c r="AB867" s="10"/>
      <c r="AC867" s="58">
        <f t="shared" si="201"/>
        <v>130.2535</v>
      </c>
      <c r="AD867" s="10">
        <f t="shared" si="209"/>
        <v>6.5</v>
      </c>
      <c r="AE867" s="58">
        <f t="shared" si="202"/>
        <v>0</v>
      </c>
      <c r="AF867" s="58">
        <f t="shared" si="196"/>
        <v>0</v>
      </c>
      <c r="AG867" s="58">
        <f t="shared" si="197"/>
        <v>0</v>
      </c>
      <c r="AH867" s="58">
        <f t="shared" si="198"/>
        <v>0</v>
      </c>
      <c r="AI867" s="64">
        <f t="shared" si="199"/>
        <v>-60.771223055289</v>
      </c>
      <c r="AJ867" s="65"/>
      <c r="AL867" s="58">
        <f t="shared" si="203"/>
        <v>250</v>
      </c>
      <c r="AM867" s="58">
        <f t="shared" si="204"/>
        <v>119.7465</v>
      </c>
      <c r="AN867" s="58">
        <f t="shared" si="200"/>
        <v>0</v>
      </c>
      <c r="AO867" s="58">
        <f t="shared" si="210"/>
        <v>935.857144531511</v>
      </c>
      <c r="AP867" s="58">
        <f t="shared" si="205"/>
        <v>1436.0957245603</v>
      </c>
      <c r="AQ867" s="58">
        <f t="shared" si="206"/>
        <v>130.2535</v>
      </c>
      <c r="AR867" s="58">
        <f t="shared" si="207"/>
        <v>0</v>
      </c>
    </row>
    <row r="868" spans="1:44">
      <c r="A868" s="35" t="s">
        <v>1146</v>
      </c>
      <c r="B868" s="93">
        <v>10.66</v>
      </c>
      <c r="C868" s="58">
        <v>641.025641025641</v>
      </c>
      <c r="D868" s="58">
        <v>506.11452991453</v>
      </c>
      <c r="E868" s="58">
        <v>55.2622552079163</v>
      </c>
      <c r="F868" s="58">
        <v>195.6823341664</v>
      </c>
      <c r="G868" s="58">
        <v>60.771223055289</v>
      </c>
      <c r="H868" s="58">
        <v>133.562</v>
      </c>
      <c r="I868" s="58">
        <v>133.562</v>
      </c>
      <c r="J868" s="108">
        <v>3317.56043876615</v>
      </c>
      <c r="K868" s="109">
        <v>0.503776156985948</v>
      </c>
      <c r="L868" s="109">
        <v>7.95530964019201</v>
      </c>
      <c r="M868" s="109">
        <v>7.9774356605806</v>
      </c>
      <c r="N868" s="110">
        <v>0.0912392367373115</v>
      </c>
      <c r="O868" s="10">
        <v>22.5</v>
      </c>
      <c r="P868" s="10">
        <v>1.9</v>
      </c>
      <c r="Q868" s="113">
        <v>0.2745</v>
      </c>
      <c r="R868" s="110">
        <v>0.133517687777566</v>
      </c>
      <c r="S868" s="58">
        <v>63.2797475533474</v>
      </c>
      <c r="T868" s="58">
        <v>2131.97928764453</v>
      </c>
      <c r="U868" s="58">
        <v>125.610842585217</v>
      </c>
      <c r="V868" s="58">
        <v>483.805552168481</v>
      </c>
      <c r="W868" s="58">
        <v>116.438</v>
      </c>
      <c r="X868" s="10"/>
      <c r="Y868" s="109">
        <f t="shared" si="208"/>
        <v>0.0164274544768324</v>
      </c>
      <c r="Z868" s="10"/>
      <c r="AA868" s="10"/>
      <c r="AB868" s="10"/>
      <c r="AC868" s="58">
        <f t="shared" si="201"/>
        <v>133.562</v>
      </c>
      <c r="AD868" s="10">
        <f t="shared" si="209"/>
        <v>6.5</v>
      </c>
      <c r="AE868" s="58">
        <f t="shared" si="202"/>
        <v>0</v>
      </c>
      <c r="AF868" s="58">
        <f t="shared" si="196"/>
        <v>0</v>
      </c>
      <c r="AG868" s="58">
        <f t="shared" si="197"/>
        <v>0</v>
      </c>
      <c r="AH868" s="58">
        <f t="shared" si="198"/>
        <v>0</v>
      </c>
      <c r="AI868" s="64">
        <f t="shared" si="199"/>
        <v>-60.771223055289</v>
      </c>
      <c r="AJ868" s="65" t="s">
        <v>1147</v>
      </c>
      <c r="AL868" s="58">
        <f t="shared" si="203"/>
        <v>250</v>
      </c>
      <c r="AM868" s="58">
        <f t="shared" si="204"/>
        <v>116.438</v>
      </c>
      <c r="AN868" s="58">
        <f t="shared" si="200"/>
        <v>0</v>
      </c>
      <c r="AO868" s="58">
        <f t="shared" si="210"/>
        <v>948.643558808853</v>
      </c>
      <c r="AP868" s="58">
        <f t="shared" si="205"/>
        <v>1448.88213883764</v>
      </c>
      <c r="AQ868" s="58">
        <f t="shared" si="206"/>
        <v>133.562</v>
      </c>
      <c r="AR868" s="58">
        <f t="shared" si="207"/>
        <v>0</v>
      </c>
    </row>
    <row r="869" spans="1:44">
      <c r="A869" s="35" t="s">
        <v>1148</v>
      </c>
      <c r="B869" s="93">
        <v>10.6</v>
      </c>
      <c r="C869" s="58">
        <v>641.025641025641</v>
      </c>
      <c r="D869" s="58">
        <v>505.543317793318</v>
      </c>
      <c r="E869" s="58">
        <v>45.1589927037755</v>
      </c>
      <c r="F869" s="58">
        <v>187.385157106246</v>
      </c>
      <c r="G869" s="58">
        <v>51.9028338739228</v>
      </c>
      <c r="H869" s="58">
        <v>134.1275</v>
      </c>
      <c r="I869" s="58">
        <v>134.1275</v>
      </c>
      <c r="J869" s="108">
        <v>3320.97777702329</v>
      </c>
      <c r="K869" s="109">
        <v>0.500753468218733</v>
      </c>
      <c r="L869" s="109">
        <v>7.9941453592054</v>
      </c>
      <c r="M869" s="109">
        <v>7.98187824026297</v>
      </c>
      <c r="N869" s="110">
        <v>0.0912392367373115</v>
      </c>
      <c r="O869" s="10">
        <v>22.5</v>
      </c>
      <c r="P869" s="10">
        <v>1.9</v>
      </c>
      <c r="Q869" s="113">
        <v>0.234</v>
      </c>
      <c r="R869" s="110">
        <v>0.11388273369263</v>
      </c>
      <c r="S869" s="58">
        <v>62.923576366368</v>
      </c>
      <c r="T869" s="58">
        <v>2153.12496612537</v>
      </c>
      <c r="U869" s="58">
        <v>125.657794423667</v>
      </c>
      <c r="V869" s="58">
        <v>413.049060044198</v>
      </c>
      <c r="W869" s="58">
        <v>115.8725</v>
      </c>
      <c r="X869" s="10"/>
      <c r="Y869" s="109">
        <f t="shared" si="208"/>
        <v>-0.0167096986248003</v>
      </c>
      <c r="Z869" s="10"/>
      <c r="AA869" s="10"/>
      <c r="AB869" s="10"/>
      <c r="AC869" s="58">
        <f t="shared" si="201"/>
        <v>134.1275</v>
      </c>
      <c r="AD869" s="10">
        <f t="shared" si="209"/>
        <v>6.5</v>
      </c>
      <c r="AE869" s="58">
        <f t="shared" si="202"/>
        <v>0</v>
      </c>
      <c r="AF869" s="58">
        <f t="shared" si="196"/>
        <v>0</v>
      </c>
      <c r="AG869" s="58">
        <f t="shared" si="197"/>
        <v>0</v>
      </c>
      <c r="AH869" s="58">
        <f t="shared" si="198"/>
        <v>0</v>
      </c>
      <c r="AI869" s="64">
        <f t="shared" si="199"/>
        <v>-51.9028338739228</v>
      </c>
      <c r="AJ869" s="65"/>
      <c r="AL869" s="58">
        <f t="shared" si="203"/>
        <v>250</v>
      </c>
      <c r="AM869" s="58">
        <f t="shared" si="204"/>
        <v>115.8725</v>
      </c>
      <c r="AN869" s="58">
        <f t="shared" si="200"/>
        <v>0</v>
      </c>
      <c r="AO869" s="58">
        <f t="shared" si="210"/>
        <v>961.281216014809</v>
      </c>
      <c r="AP869" s="58">
        <f t="shared" si="205"/>
        <v>1461.5197960436</v>
      </c>
      <c r="AQ869" s="58">
        <f t="shared" si="206"/>
        <v>134.1275</v>
      </c>
      <c r="AR869" s="58">
        <f t="shared" si="207"/>
        <v>0</v>
      </c>
    </row>
    <row r="870" spans="1:44">
      <c r="A870" s="35" t="s">
        <v>1149</v>
      </c>
      <c r="B870" s="93">
        <v>10.67</v>
      </c>
      <c r="C870" s="58">
        <v>641.025641025641</v>
      </c>
      <c r="D870" s="58">
        <v>498.806954156954</v>
      </c>
      <c r="E870" s="58">
        <v>37.2809073612216</v>
      </c>
      <c r="F870" s="58">
        <v>194.12152074261</v>
      </c>
      <c r="G870" s="58">
        <v>51.9028338739228</v>
      </c>
      <c r="H870" s="58">
        <v>140.7965</v>
      </c>
      <c r="I870" s="58">
        <v>140.7965</v>
      </c>
      <c r="J870" s="108">
        <v>3324.39161400507</v>
      </c>
      <c r="K870" s="109">
        <v>0.504060330744705</v>
      </c>
      <c r="L870" s="109">
        <v>7.9941453592054</v>
      </c>
      <c r="M870" s="109">
        <v>7.98631546607484</v>
      </c>
      <c r="N870" s="110">
        <v>0.0912392367373115</v>
      </c>
      <c r="O870" s="10">
        <v>22.5</v>
      </c>
      <c r="P870" s="10">
        <v>1.9</v>
      </c>
      <c r="Q870" s="113">
        <v>0.234</v>
      </c>
      <c r="R870" s="110">
        <v>0.11388273369263</v>
      </c>
      <c r="S870" s="58">
        <v>63.339109417844</v>
      </c>
      <c r="T870" s="58">
        <v>2245.35343448673</v>
      </c>
      <c r="U870" s="58">
        <v>125.657794423667</v>
      </c>
      <c r="V870" s="58">
        <v>413.049060044198</v>
      </c>
      <c r="W870" s="58">
        <v>109.2035</v>
      </c>
      <c r="X870" s="10"/>
      <c r="Y870" s="109">
        <f t="shared" si="208"/>
        <v>-0.0122671189424324</v>
      </c>
      <c r="Z870" s="10"/>
      <c r="AA870" s="10"/>
      <c r="AB870" s="10"/>
      <c r="AC870" s="58">
        <f t="shared" si="201"/>
        <v>140.7965</v>
      </c>
      <c r="AD870" s="10">
        <f t="shared" si="209"/>
        <v>6.5</v>
      </c>
      <c r="AE870" s="58">
        <f t="shared" si="202"/>
        <v>0</v>
      </c>
      <c r="AF870" s="58">
        <f t="shared" si="196"/>
        <v>0</v>
      </c>
      <c r="AG870" s="58">
        <f t="shared" si="197"/>
        <v>0</v>
      </c>
      <c r="AH870" s="58">
        <f t="shared" si="198"/>
        <v>0</v>
      </c>
      <c r="AI870" s="64">
        <f t="shared" si="199"/>
        <v>-51.9028338739228</v>
      </c>
      <c r="AJ870" s="65"/>
      <c r="AL870" s="58">
        <f t="shared" si="203"/>
        <v>250</v>
      </c>
      <c r="AM870" s="58">
        <f t="shared" si="204"/>
        <v>109.2035</v>
      </c>
      <c r="AN870" s="58">
        <f t="shared" si="200"/>
        <v>0</v>
      </c>
      <c r="AO870" s="58">
        <f t="shared" si="210"/>
        <v>972.855334934735</v>
      </c>
      <c r="AP870" s="58">
        <f t="shared" si="205"/>
        <v>1473.09391496352</v>
      </c>
      <c r="AQ870" s="58">
        <f t="shared" si="206"/>
        <v>140.7965</v>
      </c>
      <c r="AR870" s="58">
        <f t="shared" si="207"/>
        <v>0</v>
      </c>
    </row>
    <row r="871" spans="1:44">
      <c r="A871" s="35" t="s">
        <v>1150</v>
      </c>
      <c r="B871" s="93">
        <v>10.73</v>
      </c>
      <c r="C871" s="58">
        <v>641.025641025641</v>
      </c>
      <c r="D871" s="58">
        <v>499.365034965035</v>
      </c>
      <c r="E871" s="58">
        <v>29.4108989239352</v>
      </c>
      <c r="F871" s="58">
        <v>193.563439934529</v>
      </c>
      <c r="G871" s="58">
        <v>51.9028338739228</v>
      </c>
      <c r="H871" s="58">
        <v>140.244</v>
      </c>
      <c r="I871" s="58">
        <v>140.244</v>
      </c>
      <c r="J871" s="108">
        <v>3327.80195099456</v>
      </c>
      <c r="K871" s="109">
        <v>0.506894784338397</v>
      </c>
      <c r="L871" s="109">
        <v>7.9941453592054</v>
      </c>
      <c r="M871" s="109">
        <v>7.99074734302849</v>
      </c>
      <c r="N871" s="110">
        <v>0.0912392367373115</v>
      </c>
      <c r="O871" s="10">
        <v>22.5</v>
      </c>
      <c r="P871" s="10">
        <v>1.9</v>
      </c>
      <c r="Q871" s="113">
        <v>0.234</v>
      </c>
      <c r="R871" s="110">
        <v>0.11388273369263</v>
      </c>
      <c r="S871" s="58">
        <v>63.6952806048234</v>
      </c>
      <c r="T871" s="58">
        <v>2224.03614075418</v>
      </c>
      <c r="U871" s="58">
        <v>125.657794423667</v>
      </c>
      <c r="V871" s="58">
        <v>413.049060044198</v>
      </c>
      <c r="W871" s="58">
        <v>109.756</v>
      </c>
      <c r="X871" s="10"/>
      <c r="Y871" s="109">
        <f t="shared" si="208"/>
        <v>-0.00782989313056692</v>
      </c>
      <c r="Z871" s="10"/>
      <c r="AA871" s="10"/>
      <c r="AB871" s="10"/>
      <c r="AC871" s="58">
        <f t="shared" si="201"/>
        <v>140.244</v>
      </c>
      <c r="AD871" s="10">
        <f t="shared" si="209"/>
        <v>6.5</v>
      </c>
      <c r="AE871" s="58">
        <f t="shared" si="202"/>
        <v>0</v>
      </c>
      <c r="AF871" s="58">
        <f t="shared" si="196"/>
        <v>0</v>
      </c>
      <c r="AG871" s="58">
        <f t="shared" si="197"/>
        <v>0</v>
      </c>
      <c r="AH871" s="58">
        <f t="shared" si="198"/>
        <v>0</v>
      </c>
      <c r="AI871" s="64">
        <f t="shared" si="199"/>
        <v>-51.9028338739228</v>
      </c>
      <c r="AJ871" s="65"/>
      <c r="AL871" s="58">
        <f t="shared" si="203"/>
        <v>250</v>
      </c>
      <c r="AM871" s="58">
        <f t="shared" si="204"/>
        <v>109.756</v>
      </c>
      <c r="AN871" s="58">
        <f t="shared" si="200"/>
        <v>0</v>
      </c>
      <c r="AO871" s="58">
        <f t="shared" si="210"/>
        <v>984.454458260061</v>
      </c>
      <c r="AP871" s="58">
        <f t="shared" si="205"/>
        <v>1484.69303828885</v>
      </c>
      <c r="AQ871" s="58">
        <f t="shared" si="206"/>
        <v>140.244</v>
      </c>
      <c r="AR871" s="58">
        <f t="shared" si="207"/>
        <v>0</v>
      </c>
    </row>
    <row r="872" spans="1:44">
      <c r="A872" s="35" t="s">
        <v>1151</v>
      </c>
      <c r="B872" s="93">
        <v>10.82</v>
      </c>
      <c r="C872" s="58">
        <v>641.025641025641</v>
      </c>
      <c r="D872" s="58">
        <v>500.11351981352</v>
      </c>
      <c r="E872" s="58">
        <v>21.5489644166136</v>
      </c>
      <c r="F872" s="58">
        <v>192.814955086044</v>
      </c>
      <c r="G872" s="58">
        <v>51.9028338739228</v>
      </c>
      <c r="H872" s="58">
        <v>139.503</v>
      </c>
      <c r="I872" s="58">
        <v>139.503</v>
      </c>
      <c r="J872" s="108">
        <v>3331.20878928107</v>
      </c>
      <c r="K872" s="109">
        <v>0.511146464728933</v>
      </c>
      <c r="L872" s="109">
        <v>7.9941453592054</v>
      </c>
      <c r="M872" s="109">
        <v>7.99517387613347</v>
      </c>
      <c r="N872" s="110">
        <v>0.0912392367373115</v>
      </c>
      <c r="O872" s="10">
        <v>22.5</v>
      </c>
      <c r="P872" s="10">
        <v>1.9</v>
      </c>
      <c r="Q872" s="113">
        <v>0.234</v>
      </c>
      <c r="R872" s="110">
        <v>0.11388273369263</v>
      </c>
      <c r="S872" s="58">
        <v>64.2295373852926</v>
      </c>
      <c r="T872" s="58">
        <v>2193.88348333936</v>
      </c>
      <c r="U872" s="58">
        <v>125.657794423667</v>
      </c>
      <c r="V872" s="58">
        <v>413.049060044198</v>
      </c>
      <c r="W872" s="58">
        <v>110.497</v>
      </c>
      <c r="X872" s="10"/>
      <c r="Y872" s="109">
        <f t="shared" si="208"/>
        <v>-0.00339801617691471</v>
      </c>
      <c r="Z872" s="10"/>
      <c r="AA872" s="10"/>
      <c r="AB872" s="10"/>
      <c r="AC872" s="58">
        <f t="shared" si="201"/>
        <v>139.503</v>
      </c>
      <c r="AD872" s="10">
        <f t="shared" si="209"/>
        <v>6.5</v>
      </c>
      <c r="AE872" s="58">
        <f t="shared" si="202"/>
        <v>0</v>
      </c>
      <c r="AF872" s="58">
        <f t="shared" si="196"/>
        <v>0</v>
      </c>
      <c r="AG872" s="58">
        <f t="shared" si="197"/>
        <v>0</v>
      </c>
      <c r="AH872" s="58">
        <f t="shared" si="198"/>
        <v>0</v>
      </c>
      <c r="AI872" s="64">
        <f t="shared" si="199"/>
        <v>-51.9028338739228</v>
      </c>
      <c r="AJ872" s="65"/>
      <c r="AL872" s="58">
        <f t="shared" si="203"/>
        <v>250</v>
      </c>
      <c r="AM872" s="58">
        <f t="shared" si="204"/>
        <v>110.497</v>
      </c>
      <c r="AN872" s="58">
        <f t="shared" si="200"/>
        <v>0</v>
      </c>
      <c r="AO872" s="58">
        <f t="shared" si="210"/>
        <v>996.106735968761</v>
      </c>
      <c r="AP872" s="58">
        <f t="shared" si="205"/>
        <v>1496.34531599755</v>
      </c>
      <c r="AQ872" s="58">
        <f t="shared" si="206"/>
        <v>139.503</v>
      </c>
      <c r="AR872" s="58">
        <f t="shared" si="207"/>
        <v>0</v>
      </c>
    </row>
    <row r="873" spans="1:44">
      <c r="A873" s="35" t="s">
        <v>1152</v>
      </c>
      <c r="B873" s="93">
        <v>10.89</v>
      </c>
      <c r="C873" s="58">
        <v>641.025641025641</v>
      </c>
      <c r="D873" s="58">
        <v>499.548873348873</v>
      </c>
      <c r="E873" s="58">
        <v>13.6951008496716</v>
      </c>
      <c r="F873" s="58">
        <v>193.379601550691</v>
      </c>
      <c r="G873" s="58">
        <v>51.9028338739228</v>
      </c>
      <c r="H873" s="58">
        <v>140.062</v>
      </c>
      <c r="I873" s="58">
        <v>140.062</v>
      </c>
      <c r="J873" s="108">
        <v>3334.61213016007</v>
      </c>
      <c r="K873" s="109">
        <v>0.514453327254906</v>
      </c>
      <c r="L873" s="109">
        <v>7.9941453592054</v>
      </c>
      <c r="M873" s="109">
        <v>7.99959507039658</v>
      </c>
      <c r="N873" s="110">
        <v>0.0912392367373115</v>
      </c>
      <c r="O873" s="10">
        <v>22.5</v>
      </c>
      <c r="P873" s="10">
        <v>1.9</v>
      </c>
      <c r="Q873" s="113">
        <v>0.234</v>
      </c>
      <c r="R873" s="110">
        <v>0.11388273369263</v>
      </c>
      <c r="S873" s="58">
        <v>64.6450704367686</v>
      </c>
      <c r="T873" s="58">
        <v>2188.51594902585</v>
      </c>
      <c r="U873" s="58">
        <v>125.657794423667</v>
      </c>
      <c r="V873" s="58">
        <v>413.049060044198</v>
      </c>
      <c r="W873" s="58">
        <v>109.938</v>
      </c>
      <c r="X873" s="10"/>
      <c r="Y873" s="109">
        <f t="shared" si="208"/>
        <v>0.00102851692806372</v>
      </c>
      <c r="Z873" s="10"/>
      <c r="AA873" s="10"/>
      <c r="AB873" s="10"/>
      <c r="AC873" s="58">
        <f t="shared" si="201"/>
        <v>140.062</v>
      </c>
      <c r="AD873" s="10">
        <f t="shared" si="209"/>
        <v>6.5</v>
      </c>
      <c r="AE873" s="58">
        <f t="shared" si="202"/>
        <v>0</v>
      </c>
      <c r="AF873" s="58">
        <f t="shared" si="196"/>
        <v>0</v>
      </c>
      <c r="AG873" s="58">
        <f t="shared" si="197"/>
        <v>0</v>
      </c>
      <c r="AH873" s="58">
        <f t="shared" si="198"/>
        <v>0</v>
      </c>
      <c r="AI873" s="64">
        <f t="shared" si="199"/>
        <v>-51.9028338739228</v>
      </c>
      <c r="AJ873" s="65"/>
      <c r="AL873" s="58">
        <f t="shared" si="203"/>
        <v>250</v>
      </c>
      <c r="AM873" s="58">
        <f t="shared" si="204"/>
        <v>109.938</v>
      </c>
      <c r="AN873" s="58">
        <f t="shared" si="200"/>
        <v>0</v>
      </c>
      <c r="AO873" s="58">
        <f t="shared" si="210"/>
        <v>1007.61690228892</v>
      </c>
      <c r="AP873" s="58">
        <f t="shared" si="205"/>
        <v>1507.85548231771</v>
      </c>
      <c r="AQ873" s="58">
        <f t="shared" si="206"/>
        <v>140.062</v>
      </c>
      <c r="AR873" s="58">
        <f t="shared" si="207"/>
        <v>0</v>
      </c>
    </row>
    <row r="874" spans="1:44">
      <c r="A874" s="35" t="s">
        <v>1153</v>
      </c>
      <c r="B874" s="93">
        <v>10.52</v>
      </c>
      <c r="C874" s="58">
        <v>641.025641025641</v>
      </c>
      <c r="D874" s="58">
        <v>497.460994560994</v>
      </c>
      <c r="E874" s="58">
        <v>5.84930521929099</v>
      </c>
      <c r="F874" s="58">
        <v>195.467480338569</v>
      </c>
      <c r="G874" s="58">
        <v>51.9028338739228</v>
      </c>
      <c r="H874" s="58">
        <v>142.129</v>
      </c>
      <c r="I874" s="58">
        <v>142.129</v>
      </c>
      <c r="J874" s="108">
        <v>3334.92386685859</v>
      </c>
      <c r="K874" s="109">
        <v>0.496974196760478</v>
      </c>
      <c r="L874" s="109">
        <v>7.9941453592054</v>
      </c>
      <c r="M874" s="109">
        <v>8</v>
      </c>
      <c r="N874" s="110">
        <v>0.0912392367373115</v>
      </c>
      <c r="O874" s="10">
        <v>22.5</v>
      </c>
      <c r="P874" s="10">
        <v>1.9</v>
      </c>
      <c r="Q874" s="113">
        <v>0.234</v>
      </c>
      <c r="R874" s="110">
        <v>0.11388273369263</v>
      </c>
      <c r="S874" s="58">
        <v>62.4486814503954</v>
      </c>
      <c r="T874" s="58">
        <v>2298.92198090177</v>
      </c>
      <c r="U874" s="58">
        <v>125.657794423667</v>
      </c>
      <c r="V874" s="58">
        <v>413.049060044198</v>
      </c>
      <c r="W874" s="58">
        <v>107.871</v>
      </c>
      <c r="X874" s="10"/>
      <c r="Y874" s="109">
        <f t="shared" si="208"/>
        <v>0.00544971119117044</v>
      </c>
      <c r="Z874" s="10"/>
      <c r="AA874" s="10"/>
      <c r="AB874" s="10"/>
      <c r="AC874" s="58">
        <f t="shared" si="201"/>
        <v>142.129</v>
      </c>
      <c r="AD874" s="10">
        <f t="shared" si="209"/>
        <v>6.5</v>
      </c>
      <c r="AE874" s="58">
        <f t="shared" si="202"/>
        <v>0</v>
      </c>
      <c r="AF874" s="58">
        <f t="shared" si="196"/>
        <v>0</v>
      </c>
      <c r="AG874" s="58">
        <f t="shared" si="197"/>
        <v>0</v>
      </c>
      <c r="AH874" s="58">
        <f t="shared" si="198"/>
        <v>0</v>
      </c>
      <c r="AI874" s="64">
        <f t="shared" si="199"/>
        <v>-51.9028338739228</v>
      </c>
      <c r="AJ874" s="65"/>
      <c r="AL874" s="58">
        <f t="shared" si="203"/>
        <v>250</v>
      </c>
      <c r="AM874" s="58">
        <f t="shared" si="204"/>
        <v>107.871</v>
      </c>
      <c r="AN874" s="58">
        <f t="shared" si="200"/>
        <v>0</v>
      </c>
      <c r="AO874" s="58">
        <f t="shared" si="210"/>
        <v>1018.75946777747</v>
      </c>
      <c r="AP874" s="58">
        <f t="shared" si="205"/>
        <v>1518.99804780626</v>
      </c>
      <c r="AQ874" s="58">
        <f t="shared" si="206"/>
        <v>142.129</v>
      </c>
      <c r="AR874" s="58">
        <f t="shared" si="207"/>
        <v>0</v>
      </c>
    </row>
    <row r="875" spans="1:44">
      <c r="A875" s="35" t="s">
        <v>1154</v>
      </c>
      <c r="B875" s="93">
        <v>10.45</v>
      </c>
      <c r="C875" s="58">
        <v>641.025641025641</v>
      </c>
      <c r="D875" s="58">
        <v>495.648873348873</v>
      </c>
      <c r="E875" s="58">
        <v>5.13065210285847</v>
      </c>
      <c r="F875" s="58">
        <v>197.279601550691</v>
      </c>
      <c r="G875" s="58">
        <v>51.9028338739228</v>
      </c>
      <c r="H875" s="58">
        <v>143.923</v>
      </c>
      <c r="I875" s="58">
        <v>143.923</v>
      </c>
      <c r="J875" s="108">
        <v>3334.92386685859</v>
      </c>
      <c r="K875" s="109">
        <v>0.493667334234505</v>
      </c>
      <c r="L875" s="109">
        <v>7.9941453592054</v>
      </c>
      <c r="M875" s="109">
        <v>8</v>
      </c>
      <c r="N875" s="110">
        <v>0.0912392367373115</v>
      </c>
      <c r="O875" s="10">
        <v>22.5</v>
      </c>
      <c r="P875" s="10">
        <v>1.9</v>
      </c>
      <c r="Q875" s="113">
        <v>0.234</v>
      </c>
      <c r="R875" s="110">
        <v>0.11388273369263</v>
      </c>
      <c r="S875" s="58">
        <v>62.0331483989194</v>
      </c>
      <c r="T875" s="58">
        <v>2343.53360145267</v>
      </c>
      <c r="U875" s="58">
        <v>125.657794423667</v>
      </c>
      <c r="V875" s="58">
        <v>413.049060044198</v>
      </c>
      <c r="W875" s="58">
        <v>106.077</v>
      </c>
      <c r="X875" s="10"/>
      <c r="Y875" s="109">
        <f t="shared" si="208"/>
        <v>0.00585464079459452</v>
      </c>
      <c r="Z875" s="10"/>
      <c r="AA875" s="10"/>
      <c r="AB875" s="10"/>
      <c r="AC875" s="58">
        <f t="shared" si="201"/>
        <v>143.923</v>
      </c>
      <c r="AD875" s="10">
        <f t="shared" si="209"/>
        <v>6.5</v>
      </c>
      <c r="AE875" s="58">
        <f t="shared" si="202"/>
        <v>0</v>
      </c>
      <c r="AF875" s="58">
        <f t="shared" si="196"/>
        <v>0</v>
      </c>
      <c r="AG875" s="58">
        <f t="shared" si="197"/>
        <v>0</v>
      </c>
      <c r="AH875" s="58">
        <f t="shared" si="198"/>
        <v>0</v>
      </c>
      <c r="AI875" s="64">
        <f t="shared" si="199"/>
        <v>-51.9028338739228</v>
      </c>
      <c r="AJ875" s="65"/>
      <c r="AL875" s="58">
        <f t="shared" si="203"/>
        <v>250</v>
      </c>
      <c r="AM875" s="58">
        <f t="shared" si="204"/>
        <v>106.077</v>
      </c>
      <c r="AN875" s="58">
        <f t="shared" si="200"/>
        <v>0</v>
      </c>
      <c r="AO875" s="58">
        <f t="shared" si="210"/>
        <v>1029.57722043858</v>
      </c>
      <c r="AP875" s="58">
        <f t="shared" si="205"/>
        <v>1529.81580046737</v>
      </c>
      <c r="AQ875" s="58">
        <f t="shared" si="206"/>
        <v>143.923</v>
      </c>
      <c r="AR875" s="58">
        <f t="shared" si="207"/>
        <v>0</v>
      </c>
    </row>
    <row r="876" spans="1:44">
      <c r="A876" s="35" t="s">
        <v>1155</v>
      </c>
      <c r="B876" s="93">
        <v>10.57</v>
      </c>
      <c r="C876" s="58">
        <v>641.025641025641</v>
      </c>
      <c r="D876" s="58">
        <v>493.698873348873</v>
      </c>
      <c r="E876" s="58">
        <v>5.13065210285847</v>
      </c>
      <c r="F876" s="58">
        <v>199.229601550691</v>
      </c>
      <c r="G876" s="58">
        <v>51.9028338739228</v>
      </c>
      <c r="H876" s="58">
        <v>145.8535</v>
      </c>
      <c r="I876" s="58">
        <v>145.8535</v>
      </c>
      <c r="J876" s="108">
        <v>3334.92386685859</v>
      </c>
      <c r="K876" s="109">
        <v>0.499336241421887</v>
      </c>
      <c r="L876" s="109">
        <v>7.9941453592054</v>
      </c>
      <c r="M876" s="109">
        <v>8</v>
      </c>
      <c r="N876" s="110">
        <v>0.0912392367373115</v>
      </c>
      <c r="O876" s="10">
        <v>22.5</v>
      </c>
      <c r="P876" s="10">
        <v>1.9</v>
      </c>
      <c r="Q876" s="113">
        <v>0.234</v>
      </c>
      <c r="R876" s="110">
        <v>0.11388273369263</v>
      </c>
      <c r="S876" s="58">
        <v>62.7454907728783</v>
      </c>
      <c r="T876" s="58">
        <v>2348.00566322847</v>
      </c>
      <c r="U876" s="58">
        <v>125.657794423667</v>
      </c>
      <c r="V876" s="58">
        <v>413.049060044198</v>
      </c>
      <c r="W876" s="58">
        <v>104.1465</v>
      </c>
      <c r="X876" s="10"/>
      <c r="Y876" s="109">
        <f t="shared" si="208"/>
        <v>0.00585464079459452</v>
      </c>
      <c r="Z876" s="10"/>
      <c r="AA876" s="10"/>
      <c r="AB876" s="10"/>
      <c r="AC876" s="58">
        <f t="shared" si="201"/>
        <v>145.8535</v>
      </c>
      <c r="AD876" s="10">
        <f t="shared" si="209"/>
        <v>6.5</v>
      </c>
      <c r="AE876" s="58">
        <f t="shared" si="202"/>
        <v>0</v>
      </c>
      <c r="AF876" s="58">
        <f t="shared" ref="AF876:AF939" si="211">H876-I876</f>
        <v>0</v>
      </c>
      <c r="AG876" s="58">
        <f t="shared" ref="AG876:AG939" si="212">IF(H876/I876&lt;$AH$2,1,0)</f>
        <v>0</v>
      </c>
      <c r="AH876" s="58">
        <f t="shared" ref="AH876:AH939" si="213">IF(AC876/I876&lt;$AH$2,1,0)</f>
        <v>0</v>
      </c>
      <c r="AI876" s="64">
        <f t="shared" ref="AI876:AI939" si="214">-G876</f>
        <v>-51.9028338739228</v>
      </c>
      <c r="AJ876" s="65"/>
      <c r="AL876" s="58">
        <f t="shared" si="203"/>
        <v>250</v>
      </c>
      <c r="AM876" s="58">
        <f t="shared" si="204"/>
        <v>104.1465</v>
      </c>
      <c r="AN876" s="58">
        <f t="shared" ref="AN876:AN939" si="215">IF(AM876&gt;0,0,(AO875*$AO$1-AO876)*6)*$AP$1</f>
        <v>0</v>
      </c>
      <c r="AO876" s="58">
        <f t="shared" si="210"/>
        <v>1040.05130933639</v>
      </c>
      <c r="AP876" s="58">
        <f t="shared" si="205"/>
        <v>1540.28988936518</v>
      </c>
      <c r="AQ876" s="58">
        <f t="shared" si="206"/>
        <v>145.8535</v>
      </c>
      <c r="AR876" s="58">
        <f t="shared" si="207"/>
        <v>0</v>
      </c>
    </row>
    <row r="877" spans="1:44">
      <c r="A877" s="35" t="s">
        <v>1156</v>
      </c>
      <c r="B877" s="93">
        <v>10.45</v>
      </c>
      <c r="C877" s="58">
        <v>641.025641025641</v>
      </c>
      <c r="D877" s="58">
        <v>492.648368298368</v>
      </c>
      <c r="E877" s="58">
        <v>5.13065210285847</v>
      </c>
      <c r="F877" s="58">
        <v>200.280106601196</v>
      </c>
      <c r="G877" s="58">
        <v>51.9028338739228</v>
      </c>
      <c r="H877" s="58">
        <v>146.8935</v>
      </c>
      <c r="I877" s="58">
        <v>146.8935</v>
      </c>
      <c r="J877" s="108">
        <v>3334.92386685859</v>
      </c>
      <c r="K877" s="109">
        <v>0.493667334234505</v>
      </c>
      <c r="L877" s="109">
        <v>7.9941453592054</v>
      </c>
      <c r="M877" s="109">
        <v>8</v>
      </c>
      <c r="N877" s="110">
        <v>0.0912392367373115</v>
      </c>
      <c r="O877" s="10">
        <v>22.5</v>
      </c>
      <c r="P877" s="10">
        <v>1.9</v>
      </c>
      <c r="Q877" s="113">
        <v>0.234</v>
      </c>
      <c r="R877" s="110">
        <v>0.11388273369263</v>
      </c>
      <c r="S877" s="58">
        <v>62.0331483989194</v>
      </c>
      <c r="T877" s="58">
        <v>2391.90298343551</v>
      </c>
      <c r="U877" s="58">
        <v>125.657794423667</v>
      </c>
      <c r="V877" s="58">
        <v>413.049060044198</v>
      </c>
      <c r="W877" s="58">
        <v>103.1065</v>
      </c>
      <c r="X877" s="10"/>
      <c r="Y877" s="109">
        <f t="shared" si="208"/>
        <v>0.00585464079459452</v>
      </c>
      <c r="Z877" s="10"/>
      <c r="AA877" s="10"/>
      <c r="AB877" s="10"/>
      <c r="AC877" s="58">
        <f t="shared" si="201"/>
        <v>146.8935</v>
      </c>
      <c r="AD877" s="10">
        <f t="shared" si="209"/>
        <v>6.5</v>
      </c>
      <c r="AE877" s="58">
        <f t="shared" si="202"/>
        <v>0</v>
      </c>
      <c r="AF877" s="58">
        <f t="shared" si="211"/>
        <v>0</v>
      </c>
      <c r="AG877" s="58">
        <f t="shared" si="212"/>
        <v>0</v>
      </c>
      <c r="AH877" s="58">
        <f t="shared" si="213"/>
        <v>0</v>
      </c>
      <c r="AI877" s="64">
        <f t="shared" si="214"/>
        <v>-51.9028338739228</v>
      </c>
      <c r="AJ877" s="65"/>
      <c r="AL877" s="58">
        <f t="shared" si="203"/>
        <v>250</v>
      </c>
      <c r="AM877" s="58">
        <f t="shared" si="204"/>
        <v>103.1065</v>
      </c>
      <c r="AN877" s="58">
        <f t="shared" si="215"/>
        <v>0</v>
      </c>
      <c r="AO877" s="58">
        <f t="shared" si="210"/>
        <v>1050.31702778971</v>
      </c>
      <c r="AP877" s="58">
        <f t="shared" si="205"/>
        <v>1550.5556078185</v>
      </c>
      <c r="AQ877" s="58">
        <f t="shared" si="206"/>
        <v>146.8935</v>
      </c>
      <c r="AR877" s="58">
        <f t="shared" si="207"/>
        <v>0</v>
      </c>
    </row>
    <row r="878" spans="1:44">
      <c r="A878" s="35" t="s">
        <v>1157</v>
      </c>
      <c r="B878" s="93">
        <v>10.48</v>
      </c>
      <c r="C878" s="58">
        <v>641.025641025641</v>
      </c>
      <c r="D878" s="58">
        <v>492.044327894328</v>
      </c>
      <c r="E878" s="58">
        <v>5.13065210285847</v>
      </c>
      <c r="F878" s="58">
        <v>200.884147005236</v>
      </c>
      <c r="G878" s="58">
        <v>51.9028338739228</v>
      </c>
      <c r="H878" s="58">
        <v>147.4915</v>
      </c>
      <c r="I878" s="58">
        <v>147.4915</v>
      </c>
      <c r="J878" s="108">
        <v>3334.92386685859</v>
      </c>
      <c r="K878" s="109">
        <v>0.495084561031351</v>
      </c>
      <c r="L878" s="109">
        <v>7.9941453592054</v>
      </c>
      <c r="M878" s="109">
        <v>8</v>
      </c>
      <c r="N878" s="110">
        <v>0.0912392367373115</v>
      </c>
      <c r="O878" s="10">
        <v>22.5</v>
      </c>
      <c r="P878" s="10">
        <v>1.9</v>
      </c>
      <c r="Q878" s="113">
        <v>0.234</v>
      </c>
      <c r="R878" s="110">
        <v>0.11388273369263</v>
      </c>
      <c r="S878" s="58">
        <v>62.2112339924091</v>
      </c>
      <c r="T878" s="58">
        <v>2394.76543978362</v>
      </c>
      <c r="U878" s="58">
        <v>125.657794423667</v>
      </c>
      <c r="V878" s="58">
        <v>413.049060044198</v>
      </c>
      <c r="W878" s="58">
        <v>102.5085</v>
      </c>
      <c r="X878" s="10"/>
      <c r="Y878" s="109">
        <f t="shared" si="208"/>
        <v>0.00585464079459452</v>
      </c>
      <c r="Z878" s="10"/>
      <c r="AA878" s="10"/>
      <c r="AB878" s="10"/>
      <c r="AC878" s="58">
        <f t="shared" si="201"/>
        <v>147.4915</v>
      </c>
      <c r="AD878" s="10">
        <f t="shared" si="209"/>
        <v>6.5</v>
      </c>
      <c r="AE878" s="58">
        <f t="shared" si="202"/>
        <v>0</v>
      </c>
      <c r="AF878" s="58">
        <f t="shared" si="211"/>
        <v>0</v>
      </c>
      <c r="AG878" s="58">
        <f t="shared" si="212"/>
        <v>0</v>
      </c>
      <c r="AH878" s="58">
        <f t="shared" si="213"/>
        <v>0</v>
      </c>
      <c r="AI878" s="64">
        <f t="shared" si="214"/>
        <v>-51.9028338739228</v>
      </c>
      <c r="AJ878" s="65"/>
      <c r="AL878" s="58">
        <f t="shared" si="203"/>
        <v>250</v>
      </c>
      <c r="AM878" s="58">
        <f t="shared" si="204"/>
        <v>102.5085</v>
      </c>
      <c r="AN878" s="58">
        <f t="shared" si="215"/>
        <v>0</v>
      </c>
      <c r="AO878" s="58">
        <f t="shared" si="210"/>
        <v>1060.44171765076</v>
      </c>
      <c r="AP878" s="58">
        <f t="shared" si="205"/>
        <v>1560.68029767955</v>
      </c>
      <c r="AQ878" s="58">
        <f t="shared" si="206"/>
        <v>147.4915</v>
      </c>
      <c r="AR878" s="58">
        <f t="shared" si="207"/>
        <v>0</v>
      </c>
    </row>
    <row r="879" spans="1:44">
      <c r="A879" s="35" t="s">
        <v>1158</v>
      </c>
      <c r="B879" s="93">
        <v>10.8</v>
      </c>
      <c r="C879" s="58">
        <v>641.025641025641</v>
      </c>
      <c r="D879" s="58">
        <v>492.254428904429</v>
      </c>
      <c r="E879" s="58">
        <v>5.13065210285847</v>
      </c>
      <c r="F879" s="58">
        <v>200.674045995135</v>
      </c>
      <c r="G879" s="58">
        <v>51.9028338739228</v>
      </c>
      <c r="H879" s="58">
        <v>147.2835</v>
      </c>
      <c r="I879" s="58">
        <v>147.2835</v>
      </c>
      <c r="J879" s="108">
        <v>3334.92386685859</v>
      </c>
      <c r="K879" s="109">
        <v>0.510201646864369</v>
      </c>
      <c r="L879" s="109">
        <v>7.9941453592054</v>
      </c>
      <c r="M879" s="109">
        <v>8</v>
      </c>
      <c r="N879" s="110">
        <v>0.0912392367373115</v>
      </c>
      <c r="O879" s="10">
        <v>22.5</v>
      </c>
      <c r="P879" s="10">
        <v>1.9</v>
      </c>
      <c r="Q879" s="113">
        <v>0.234</v>
      </c>
      <c r="R879" s="110">
        <v>0.11388273369263</v>
      </c>
      <c r="S879" s="58">
        <v>64.1108136562994</v>
      </c>
      <c r="T879" s="58">
        <v>2320.53227274232</v>
      </c>
      <c r="U879" s="58">
        <v>125.657794423667</v>
      </c>
      <c r="V879" s="58">
        <v>413.049060044198</v>
      </c>
      <c r="W879" s="58">
        <v>102.7165</v>
      </c>
      <c r="X879" s="10"/>
      <c r="Y879" s="109">
        <f t="shared" si="208"/>
        <v>0.00585464079459452</v>
      </c>
      <c r="Z879" s="10"/>
      <c r="AA879" s="10"/>
      <c r="AB879" s="10"/>
      <c r="AC879" s="58">
        <f t="shared" si="201"/>
        <v>147.2835</v>
      </c>
      <c r="AD879" s="10">
        <f t="shared" si="209"/>
        <v>6.5</v>
      </c>
      <c r="AE879" s="58">
        <f t="shared" si="202"/>
        <v>0</v>
      </c>
      <c r="AF879" s="58">
        <f t="shared" si="211"/>
        <v>0</v>
      </c>
      <c r="AG879" s="58">
        <f t="shared" si="212"/>
        <v>0</v>
      </c>
      <c r="AH879" s="58">
        <f t="shared" si="213"/>
        <v>0</v>
      </c>
      <c r="AI879" s="64">
        <f t="shared" si="214"/>
        <v>-51.9028338739228</v>
      </c>
      <c r="AJ879" s="65"/>
      <c r="AL879" s="58">
        <f t="shared" si="203"/>
        <v>250</v>
      </c>
      <c r="AM879" s="58">
        <f t="shared" si="204"/>
        <v>102.7165</v>
      </c>
      <c r="AN879" s="58">
        <f t="shared" si="215"/>
        <v>0</v>
      </c>
      <c r="AO879" s="58">
        <f t="shared" si="210"/>
        <v>1070.54698406251</v>
      </c>
      <c r="AP879" s="58">
        <f t="shared" si="205"/>
        <v>1570.7855640913</v>
      </c>
      <c r="AQ879" s="58">
        <f t="shared" si="206"/>
        <v>147.2835</v>
      </c>
      <c r="AR879" s="58">
        <f t="shared" si="207"/>
        <v>0</v>
      </c>
    </row>
    <row r="880" spans="1:44">
      <c r="A880" s="35" t="s">
        <v>1159</v>
      </c>
      <c r="B880" s="93">
        <v>10.88</v>
      </c>
      <c r="C880" s="58">
        <v>641.025641025641</v>
      </c>
      <c r="D880" s="58">
        <v>493.318065268065</v>
      </c>
      <c r="E880" s="58">
        <v>5.13065210285847</v>
      </c>
      <c r="F880" s="58">
        <v>199.610409631499</v>
      </c>
      <c r="G880" s="58">
        <v>51.9028338739228</v>
      </c>
      <c r="H880" s="58">
        <v>146.2305</v>
      </c>
      <c r="I880" s="58">
        <v>146.2305</v>
      </c>
      <c r="J880" s="108">
        <v>3334.92386685859</v>
      </c>
      <c r="K880" s="109">
        <v>0.513980918322624</v>
      </c>
      <c r="L880" s="109">
        <v>7.9941453592054</v>
      </c>
      <c r="M880" s="109">
        <v>8</v>
      </c>
      <c r="N880" s="110">
        <v>0.0912392367373115</v>
      </c>
      <c r="O880" s="10">
        <v>22.5</v>
      </c>
      <c r="P880" s="10">
        <v>1.9</v>
      </c>
      <c r="Q880" s="113">
        <v>0.234</v>
      </c>
      <c r="R880" s="110">
        <v>0.11388273369263</v>
      </c>
      <c r="S880" s="58">
        <v>64.5857085722721</v>
      </c>
      <c r="T880" s="58">
        <v>2287.00093291211</v>
      </c>
      <c r="U880" s="58">
        <v>125.657794423667</v>
      </c>
      <c r="V880" s="58">
        <v>413.049060044198</v>
      </c>
      <c r="W880" s="58">
        <v>103.7695</v>
      </c>
      <c r="X880" s="10"/>
      <c r="Y880" s="109">
        <f t="shared" si="208"/>
        <v>0.00585464079459452</v>
      </c>
      <c r="Z880" s="10"/>
      <c r="AA880" s="10"/>
      <c r="AB880" s="10"/>
      <c r="AC880" s="58">
        <f t="shared" si="201"/>
        <v>146.2305</v>
      </c>
      <c r="AD880" s="10">
        <f t="shared" si="209"/>
        <v>6.5</v>
      </c>
      <c r="AE880" s="58">
        <f t="shared" si="202"/>
        <v>0</v>
      </c>
      <c r="AF880" s="58">
        <f t="shared" si="211"/>
        <v>0</v>
      </c>
      <c r="AG880" s="58">
        <f t="shared" si="212"/>
        <v>0</v>
      </c>
      <c r="AH880" s="58">
        <f t="shared" si="213"/>
        <v>0</v>
      </c>
      <c r="AI880" s="64">
        <f t="shared" si="214"/>
        <v>-51.9028338739228</v>
      </c>
      <c r="AJ880" s="65"/>
      <c r="AL880" s="58">
        <f t="shared" si="203"/>
        <v>250</v>
      </c>
      <c r="AM880" s="58">
        <f t="shared" si="204"/>
        <v>103.7695</v>
      </c>
      <c r="AN880" s="58">
        <f t="shared" si="215"/>
        <v>0</v>
      </c>
      <c r="AO880" s="58">
        <f t="shared" si="210"/>
        <v>1080.7596741422</v>
      </c>
      <c r="AP880" s="58">
        <f t="shared" si="205"/>
        <v>1580.99825417098</v>
      </c>
      <c r="AQ880" s="58">
        <f t="shared" si="206"/>
        <v>146.2305</v>
      </c>
      <c r="AR880" s="58">
        <f t="shared" si="207"/>
        <v>0</v>
      </c>
    </row>
    <row r="881" spans="1:44">
      <c r="A881" s="35" t="s">
        <v>1160</v>
      </c>
      <c r="B881" s="93">
        <v>11.06</v>
      </c>
      <c r="C881" s="58">
        <v>641.025641025641</v>
      </c>
      <c r="D881" s="58">
        <v>492.819075369075</v>
      </c>
      <c r="E881" s="58">
        <v>5.13065210285847</v>
      </c>
      <c r="F881" s="58">
        <v>200.109399530489</v>
      </c>
      <c r="G881" s="58">
        <v>51.9028338739228</v>
      </c>
      <c r="H881" s="58">
        <v>146.7245</v>
      </c>
      <c r="I881" s="58">
        <v>146.7245</v>
      </c>
      <c r="J881" s="108">
        <v>3334.92386685859</v>
      </c>
      <c r="K881" s="109">
        <v>0.522484279103697</v>
      </c>
      <c r="L881" s="109">
        <v>7.9941453592054</v>
      </c>
      <c r="M881" s="109">
        <v>8</v>
      </c>
      <c r="N881" s="110">
        <v>0.0912392367373115</v>
      </c>
      <c r="O881" s="10">
        <v>22.5</v>
      </c>
      <c r="P881" s="10">
        <v>1.9</v>
      </c>
      <c r="Q881" s="113">
        <v>0.234</v>
      </c>
      <c r="R881" s="110">
        <v>0.11388273369263</v>
      </c>
      <c r="S881" s="58">
        <v>65.6542221332104</v>
      </c>
      <c r="T881" s="58">
        <v>2257.38057418241</v>
      </c>
      <c r="U881" s="58">
        <v>125.657794423667</v>
      </c>
      <c r="V881" s="58">
        <v>413.049060044198</v>
      </c>
      <c r="W881" s="58">
        <v>103.2755</v>
      </c>
      <c r="X881" s="10"/>
      <c r="Y881" s="109">
        <f t="shared" si="208"/>
        <v>0.00585464079459452</v>
      </c>
      <c r="Z881" s="10"/>
      <c r="AA881" s="10"/>
      <c r="AB881" s="10"/>
      <c r="AC881" s="58">
        <f t="shared" si="201"/>
        <v>146.7245</v>
      </c>
      <c r="AD881" s="10">
        <f t="shared" si="209"/>
        <v>6.5</v>
      </c>
      <c r="AE881" s="58">
        <f t="shared" si="202"/>
        <v>0</v>
      </c>
      <c r="AF881" s="58">
        <f t="shared" si="211"/>
        <v>0</v>
      </c>
      <c r="AG881" s="58">
        <f t="shared" si="212"/>
        <v>0</v>
      </c>
      <c r="AH881" s="58">
        <f t="shared" si="213"/>
        <v>0</v>
      </c>
      <c r="AI881" s="64">
        <f t="shared" si="214"/>
        <v>-51.9028338739228</v>
      </c>
      <c r="AJ881" s="65"/>
      <c r="AL881" s="58">
        <f t="shared" si="203"/>
        <v>250</v>
      </c>
      <c r="AM881" s="58">
        <f t="shared" si="204"/>
        <v>103.2755</v>
      </c>
      <c r="AN881" s="58">
        <f t="shared" si="215"/>
        <v>0</v>
      </c>
      <c r="AO881" s="58">
        <f t="shared" si="210"/>
        <v>1090.84720077148</v>
      </c>
      <c r="AP881" s="58">
        <f t="shared" si="205"/>
        <v>1591.08578080027</v>
      </c>
      <c r="AQ881" s="58">
        <f t="shared" si="206"/>
        <v>146.7245</v>
      </c>
      <c r="AR881" s="58">
        <f t="shared" si="207"/>
        <v>0</v>
      </c>
    </row>
    <row r="882" spans="1:44">
      <c r="A882" s="35" t="s">
        <v>1161</v>
      </c>
      <c r="B882" s="93">
        <v>11.22</v>
      </c>
      <c r="C882" s="58">
        <v>641.025641025641</v>
      </c>
      <c r="D882" s="58">
        <v>490.599883449883</v>
      </c>
      <c r="E882" s="58">
        <v>5.13065210285847</v>
      </c>
      <c r="F882" s="58">
        <v>202.32859144968</v>
      </c>
      <c r="G882" s="58">
        <v>51.9028338739228</v>
      </c>
      <c r="H882" s="58">
        <v>148.9215</v>
      </c>
      <c r="I882" s="58">
        <v>148.9215</v>
      </c>
      <c r="J882" s="108">
        <v>3334.92386685859</v>
      </c>
      <c r="K882" s="109">
        <v>0.530042822020206</v>
      </c>
      <c r="L882" s="109">
        <v>7.9941453592054</v>
      </c>
      <c r="M882" s="109">
        <v>8</v>
      </c>
      <c r="N882" s="110">
        <v>0.0912392367373115</v>
      </c>
      <c r="O882" s="10">
        <v>22.5</v>
      </c>
      <c r="P882" s="10">
        <v>1.9</v>
      </c>
      <c r="Q882" s="113">
        <v>0.234</v>
      </c>
      <c r="R882" s="110">
        <v>0.11388273369263</v>
      </c>
      <c r="S882" s="58">
        <v>66.6040119651555</v>
      </c>
      <c r="T882" s="58">
        <v>2258.5089567045</v>
      </c>
      <c r="U882" s="58">
        <v>125.657794423667</v>
      </c>
      <c r="V882" s="58">
        <v>413.049060044198</v>
      </c>
      <c r="W882" s="58">
        <v>101.0785</v>
      </c>
      <c r="X882" s="10"/>
      <c r="Y882" s="109">
        <f t="shared" si="208"/>
        <v>0.00585464079459452</v>
      </c>
      <c r="Z882" s="10"/>
      <c r="AA882" s="10"/>
      <c r="AB882" s="10"/>
      <c r="AC882" s="58">
        <f t="shared" si="201"/>
        <v>148.9215</v>
      </c>
      <c r="AD882" s="10">
        <f t="shared" si="209"/>
        <v>6.5</v>
      </c>
      <c r="AE882" s="58">
        <f t="shared" si="202"/>
        <v>0</v>
      </c>
      <c r="AF882" s="58">
        <f t="shared" si="211"/>
        <v>0</v>
      </c>
      <c r="AG882" s="58">
        <f t="shared" si="212"/>
        <v>0</v>
      </c>
      <c r="AH882" s="58">
        <f t="shared" si="213"/>
        <v>0</v>
      </c>
      <c r="AI882" s="64">
        <f t="shared" si="214"/>
        <v>-51.9028338739228</v>
      </c>
      <c r="AJ882" s="65"/>
      <c r="AL882" s="58">
        <f t="shared" si="203"/>
        <v>250</v>
      </c>
      <c r="AM882" s="58">
        <f t="shared" si="204"/>
        <v>101.0785</v>
      </c>
      <c r="AN882" s="58">
        <f t="shared" si="215"/>
        <v>0</v>
      </c>
      <c r="AO882" s="58">
        <f t="shared" si="210"/>
        <v>1100.55473976763</v>
      </c>
      <c r="AP882" s="58">
        <f t="shared" si="205"/>
        <v>1600.79331979642</v>
      </c>
      <c r="AQ882" s="58">
        <f t="shared" si="206"/>
        <v>148.9215</v>
      </c>
      <c r="AR882" s="58">
        <f t="shared" si="207"/>
        <v>0</v>
      </c>
    </row>
    <row r="883" spans="1:44">
      <c r="A883" s="35" t="s">
        <v>1162</v>
      </c>
      <c r="B883" s="93">
        <v>11.55</v>
      </c>
      <c r="C883" s="58">
        <v>641.025641025641</v>
      </c>
      <c r="D883" s="58">
        <v>479.832206682207</v>
      </c>
      <c r="E883" s="58">
        <v>5.13065210285847</v>
      </c>
      <c r="F883" s="58">
        <v>213.096268217357</v>
      </c>
      <c r="G883" s="58">
        <v>51.9028338739228</v>
      </c>
      <c r="H883" s="58">
        <v>159.5815</v>
      </c>
      <c r="I883" s="58">
        <v>159.5815</v>
      </c>
      <c r="J883" s="108">
        <v>3334.92386685859</v>
      </c>
      <c r="K883" s="109">
        <v>0.545632316785506</v>
      </c>
      <c r="L883" s="109">
        <v>7.9941453592054</v>
      </c>
      <c r="M883" s="109">
        <v>8</v>
      </c>
      <c r="N883" s="110">
        <v>0.0912392367373115</v>
      </c>
      <c r="O883" s="10">
        <v>22.5</v>
      </c>
      <c r="P883" s="10">
        <v>1.9</v>
      </c>
      <c r="Q883" s="113">
        <v>0.234</v>
      </c>
      <c r="R883" s="110">
        <v>0.11388273369263</v>
      </c>
      <c r="S883" s="58">
        <v>68.5629534935425</v>
      </c>
      <c r="T883" s="58">
        <v>2351.02815923203</v>
      </c>
      <c r="U883" s="58">
        <v>125.657794423667</v>
      </c>
      <c r="V883" s="58">
        <v>413.049060044198</v>
      </c>
      <c r="W883" s="58">
        <v>90.4185</v>
      </c>
      <c r="X883" s="10"/>
      <c r="Y883" s="109">
        <f t="shared" si="208"/>
        <v>0.00585464079459452</v>
      </c>
      <c r="Z883" s="10"/>
      <c r="AA883" s="10"/>
      <c r="AB883" s="10"/>
      <c r="AC883" s="58">
        <f t="shared" si="201"/>
        <v>159.5815</v>
      </c>
      <c r="AD883" s="10">
        <f t="shared" si="209"/>
        <v>6.5</v>
      </c>
      <c r="AE883" s="58">
        <f t="shared" si="202"/>
        <v>0</v>
      </c>
      <c r="AF883" s="58">
        <f t="shared" si="211"/>
        <v>0</v>
      </c>
      <c r="AG883" s="58">
        <f t="shared" si="212"/>
        <v>0</v>
      </c>
      <c r="AH883" s="58">
        <f t="shared" si="213"/>
        <v>0</v>
      </c>
      <c r="AI883" s="64">
        <f t="shared" si="214"/>
        <v>-51.9028338739228</v>
      </c>
      <c r="AJ883" s="65"/>
      <c r="AL883" s="58">
        <f t="shared" si="203"/>
        <v>250</v>
      </c>
      <c r="AM883" s="58">
        <f t="shared" si="204"/>
        <v>90.4185</v>
      </c>
      <c r="AN883" s="58">
        <f t="shared" si="215"/>
        <v>0</v>
      </c>
      <c r="AO883" s="58">
        <f t="shared" si="210"/>
        <v>1108.61474106879</v>
      </c>
      <c r="AP883" s="58">
        <f t="shared" si="205"/>
        <v>1608.85332109758</v>
      </c>
      <c r="AQ883" s="58">
        <f t="shared" si="206"/>
        <v>159.5815</v>
      </c>
      <c r="AR883" s="58">
        <f t="shared" si="207"/>
        <v>0</v>
      </c>
    </row>
    <row r="884" spans="1:44">
      <c r="A884" s="35" t="s">
        <v>1163</v>
      </c>
      <c r="B884" s="93">
        <v>11.76</v>
      </c>
      <c r="C884" s="58">
        <v>641.025641025641</v>
      </c>
      <c r="D884" s="58">
        <v>475.328166278166</v>
      </c>
      <c r="E884" s="58">
        <v>5.13065210285847</v>
      </c>
      <c r="F884" s="58">
        <v>217.600308621398</v>
      </c>
      <c r="G884" s="58">
        <v>51.9028338739228</v>
      </c>
      <c r="H884" s="58">
        <v>164.0405</v>
      </c>
      <c r="I884" s="58">
        <v>164.0405</v>
      </c>
      <c r="J884" s="108">
        <v>3334.92386685859</v>
      </c>
      <c r="K884" s="109">
        <v>0.555552904363424</v>
      </c>
      <c r="L884" s="109">
        <v>7.9941453592054</v>
      </c>
      <c r="M884" s="109">
        <v>8</v>
      </c>
      <c r="N884" s="110">
        <v>0.0912392367373115</v>
      </c>
      <c r="O884" s="10">
        <v>22.5</v>
      </c>
      <c r="P884" s="10">
        <v>1.9</v>
      </c>
      <c r="Q884" s="113">
        <v>0.234</v>
      </c>
      <c r="R884" s="110">
        <v>0.11388273369263</v>
      </c>
      <c r="S884" s="58">
        <v>69.8095526479705</v>
      </c>
      <c r="T884" s="58">
        <v>2373.56448311651</v>
      </c>
      <c r="U884" s="58">
        <v>125.657794423667</v>
      </c>
      <c r="V884" s="58">
        <v>413.049060044198</v>
      </c>
      <c r="W884" s="58">
        <v>85.9595</v>
      </c>
      <c r="X884" s="10"/>
      <c r="Y884" s="109">
        <f t="shared" si="208"/>
        <v>0.00585464079459452</v>
      </c>
      <c r="Z884" s="10"/>
      <c r="AA884" s="10"/>
      <c r="AB884" s="10"/>
      <c r="AC884" s="58">
        <f t="shared" si="201"/>
        <v>164.0405</v>
      </c>
      <c r="AD884" s="10">
        <f t="shared" si="209"/>
        <v>6.5</v>
      </c>
      <c r="AE884" s="58">
        <f t="shared" si="202"/>
        <v>0</v>
      </c>
      <c r="AF884" s="58">
        <f t="shared" si="211"/>
        <v>0</v>
      </c>
      <c r="AG884" s="58">
        <f t="shared" si="212"/>
        <v>0</v>
      </c>
      <c r="AH884" s="58">
        <f t="shared" si="213"/>
        <v>0</v>
      </c>
      <c r="AI884" s="64">
        <f t="shared" si="214"/>
        <v>-51.9028338739228</v>
      </c>
      <c r="AJ884" s="65"/>
      <c r="AL884" s="58">
        <f t="shared" si="203"/>
        <v>250</v>
      </c>
      <c r="AM884" s="58">
        <f t="shared" si="204"/>
        <v>85.9595</v>
      </c>
      <c r="AN884" s="58">
        <f t="shared" si="215"/>
        <v>0</v>
      </c>
      <c r="AO884" s="58">
        <f t="shared" si="210"/>
        <v>1115.96559236345</v>
      </c>
      <c r="AP884" s="58">
        <f t="shared" si="205"/>
        <v>1616.20417239223</v>
      </c>
      <c r="AQ884" s="58">
        <f t="shared" si="206"/>
        <v>164.0405</v>
      </c>
      <c r="AR884" s="58">
        <f t="shared" si="207"/>
        <v>0</v>
      </c>
    </row>
    <row r="885" spans="1:44">
      <c r="A885" s="35" t="s">
        <v>1164</v>
      </c>
      <c r="B885" s="93">
        <v>11.78</v>
      </c>
      <c r="C885" s="58">
        <v>641.025641025641</v>
      </c>
      <c r="D885" s="58">
        <v>475.249378399378</v>
      </c>
      <c r="E885" s="58">
        <v>5.13065210285847</v>
      </c>
      <c r="F885" s="58">
        <v>217.679096500185</v>
      </c>
      <c r="G885" s="58">
        <v>51.9028338739228</v>
      </c>
      <c r="H885" s="58">
        <v>164.1185</v>
      </c>
      <c r="I885" s="58">
        <v>164.1185</v>
      </c>
      <c r="J885" s="108">
        <v>3334.92386685859</v>
      </c>
      <c r="K885" s="109">
        <v>0.556497722227988</v>
      </c>
      <c r="L885" s="109">
        <v>7.9941453592054</v>
      </c>
      <c r="M885" s="109">
        <v>8</v>
      </c>
      <c r="N885" s="110">
        <v>0.0912392367373115</v>
      </c>
      <c r="O885" s="10">
        <v>22.5</v>
      </c>
      <c r="P885" s="10">
        <v>1.9</v>
      </c>
      <c r="Q885" s="113">
        <v>0.234</v>
      </c>
      <c r="R885" s="110">
        <v>0.11388273369263</v>
      </c>
      <c r="S885" s="58">
        <v>69.9282763769637</v>
      </c>
      <c r="T885" s="58">
        <v>2370.66135782626</v>
      </c>
      <c r="U885" s="58">
        <v>125.657794423667</v>
      </c>
      <c r="V885" s="58">
        <v>413.049060044198</v>
      </c>
      <c r="W885" s="58">
        <v>85.8815</v>
      </c>
      <c r="X885" s="10"/>
      <c r="Y885" s="109">
        <f t="shared" si="208"/>
        <v>0.00585464079459452</v>
      </c>
      <c r="Z885" s="10"/>
      <c r="AA885" s="10"/>
      <c r="AB885" s="10"/>
      <c r="AC885" s="58">
        <f t="shared" si="201"/>
        <v>164.1185</v>
      </c>
      <c r="AD885" s="10">
        <f t="shared" si="209"/>
        <v>6.5</v>
      </c>
      <c r="AE885" s="58">
        <f t="shared" si="202"/>
        <v>0</v>
      </c>
      <c r="AF885" s="58">
        <f t="shared" si="211"/>
        <v>0</v>
      </c>
      <c r="AG885" s="58">
        <f t="shared" si="212"/>
        <v>0</v>
      </c>
      <c r="AH885" s="58">
        <f t="shared" si="213"/>
        <v>0</v>
      </c>
      <c r="AI885" s="64">
        <f t="shared" si="214"/>
        <v>-51.9028338739228</v>
      </c>
      <c r="AJ885" s="65"/>
      <c r="AL885" s="58">
        <f t="shared" si="203"/>
        <v>250</v>
      </c>
      <c r="AM885" s="58">
        <f t="shared" si="204"/>
        <v>85.8815</v>
      </c>
      <c r="AN885" s="58">
        <f t="shared" si="215"/>
        <v>0</v>
      </c>
      <c r="AO885" s="58">
        <f t="shared" si="210"/>
        <v>1123.26798940163</v>
      </c>
      <c r="AP885" s="58">
        <f t="shared" si="205"/>
        <v>1623.50656943042</v>
      </c>
      <c r="AQ885" s="58">
        <f t="shared" si="206"/>
        <v>164.1185</v>
      </c>
      <c r="AR885" s="58">
        <f t="shared" si="207"/>
        <v>0</v>
      </c>
    </row>
    <row r="886" spans="1:44">
      <c r="A886" s="35" t="s">
        <v>1165</v>
      </c>
      <c r="B886" s="93">
        <v>11.91</v>
      </c>
      <c r="C886" s="58">
        <v>641.025641025641</v>
      </c>
      <c r="D886" s="58">
        <v>476.490287490287</v>
      </c>
      <c r="E886" s="58">
        <v>5.13065210285847</v>
      </c>
      <c r="F886" s="58">
        <v>216.438187409276</v>
      </c>
      <c r="G886" s="58">
        <v>51.9028338739228</v>
      </c>
      <c r="H886" s="58">
        <v>162.89</v>
      </c>
      <c r="I886" s="58">
        <v>162.89</v>
      </c>
      <c r="J886" s="108">
        <v>3334.92386685859</v>
      </c>
      <c r="K886" s="109">
        <v>0.562639038347652</v>
      </c>
      <c r="L886" s="109">
        <v>7.9941453592054</v>
      </c>
      <c r="M886" s="109">
        <v>8</v>
      </c>
      <c r="N886" s="110">
        <v>0.0912392367373115</v>
      </c>
      <c r="O886" s="10">
        <v>22.5</v>
      </c>
      <c r="P886" s="10">
        <v>1.9</v>
      </c>
      <c r="Q886" s="113">
        <v>0.234</v>
      </c>
      <c r="R886" s="110">
        <v>0.11388273369263</v>
      </c>
      <c r="S886" s="58">
        <v>70.6999806154191</v>
      </c>
      <c r="T886" s="58">
        <v>2327.23336135498</v>
      </c>
      <c r="U886" s="58">
        <v>125.657794423667</v>
      </c>
      <c r="V886" s="58">
        <v>413.049060044198</v>
      </c>
      <c r="W886" s="58">
        <v>87.11</v>
      </c>
      <c r="X886" s="10"/>
      <c r="Y886" s="109">
        <f t="shared" si="208"/>
        <v>0.00585464079459452</v>
      </c>
      <c r="Z886" s="10"/>
      <c r="AA886" s="10"/>
      <c r="AB886" s="10"/>
      <c r="AC886" s="58">
        <f t="shared" si="201"/>
        <v>162.89</v>
      </c>
      <c r="AD886" s="10">
        <f t="shared" si="209"/>
        <v>6.5</v>
      </c>
      <c r="AE886" s="58">
        <f t="shared" si="202"/>
        <v>0</v>
      </c>
      <c r="AF886" s="58">
        <f t="shared" si="211"/>
        <v>0</v>
      </c>
      <c r="AG886" s="58">
        <f t="shared" si="212"/>
        <v>0</v>
      </c>
      <c r="AH886" s="58">
        <f t="shared" si="213"/>
        <v>0</v>
      </c>
      <c r="AI886" s="64">
        <f t="shared" si="214"/>
        <v>-51.9028338739228</v>
      </c>
      <c r="AJ886" s="65"/>
      <c r="AL886" s="58">
        <f t="shared" si="203"/>
        <v>250</v>
      </c>
      <c r="AM886" s="58">
        <f t="shared" si="204"/>
        <v>87.11</v>
      </c>
      <c r="AN886" s="58">
        <f t="shared" si="215"/>
        <v>0</v>
      </c>
      <c r="AO886" s="58">
        <f t="shared" si="210"/>
        <v>1130.71814945462</v>
      </c>
      <c r="AP886" s="58">
        <f t="shared" si="205"/>
        <v>1630.95672948341</v>
      </c>
      <c r="AQ886" s="58">
        <f t="shared" si="206"/>
        <v>162.89</v>
      </c>
      <c r="AR886" s="58">
        <f t="shared" si="207"/>
        <v>0</v>
      </c>
    </row>
    <row r="887" spans="1:44">
      <c r="A887" s="35" t="s">
        <v>1166</v>
      </c>
      <c r="B887" s="93">
        <v>12.05</v>
      </c>
      <c r="C887" s="58">
        <v>641.025641025641</v>
      </c>
      <c r="D887" s="58">
        <v>478.184226884227</v>
      </c>
      <c r="E887" s="58">
        <v>5.13065210285847</v>
      </c>
      <c r="F887" s="58">
        <v>214.744248015337</v>
      </c>
      <c r="G887" s="58">
        <v>51.9028338739228</v>
      </c>
      <c r="H887" s="58">
        <v>161.213</v>
      </c>
      <c r="I887" s="58">
        <v>161.213</v>
      </c>
      <c r="J887" s="108">
        <v>3334.92386685859</v>
      </c>
      <c r="K887" s="109">
        <v>0.569252763399597</v>
      </c>
      <c r="L887" s="109">
        <v>7.9941453592054</v>
      </c>
      <c r="M887" s="109">
        <v>8</v>
      </c>
      <c r="N887" s="110">
        <v>0.0912392367373115</v>
      </c>
      <c r="O887" s="10">
        <v>22.5</v>
      </c>
      <c r="P887" s="10">
        <v>1.9</v>
      </c>
      <c r="Q887" s="113">
        <v>0.234</v>
      </c>
      <c r="R887" s="110">
        <v>0.11388273369263</v>
      </c>
      <c r="S887" s="58">
        <v>71.5310467183711</v>
      </c>
      <c r="T887" s="58">
        <v>2276.51378823724</v>
      </c>
      <c r="U887" s="58">
        <v>125.657794423667</v>
      </c>
      <c r="V887" s="58">
        <v>413.049060044198</v>
      </c>
      <c r="W887" s="58">
        <v>88.787</v>
      </c>
      <c r="X887" s="10"/>
      <c r="Y887" s="109">
        <f t="shared" si="208"/>
        <v>0.00585464079459452</v>
      </c>
      <c r="Z887" s="10"/>
      <c r="AA887" s="10"/>
      <c r="AB887" s="10"/>
      <c r="AC887" s="58">
        <f t="shared" si="201"/>
        <v>161.213</v>
      </c>
      <c r="AD887" s="10">
        <f t="shared" si="209"/>
        <v>6.5</v>
      </c>
      <c r="AE887" s="58">
        <f t="shared" si="202"/>
        <v>0</v>
      </c>
      <c r="AF887" s="58">
        <f t="shared" si="211"/>
        <v>0</v>
      </c>
      <c r="AG887" s="58">
        <f t="shared" si="212"/>
        <v>0</v>
      </c>
      <c r="AH887" s="58">
        <f t="shared" si="213"/>
        <v>0</v>
      </c>
      <c r="AI887" s="64">
        <f t="shared" si="214"/>
        <v>-51.9028338739228</v>
      </c>
      <c r="AJ887" s="65"/>
      <c r="AL887" s="58">
        <f t="shared" si="203"/>
        <v>250</v>
      </c>
      <c r="AM887" s="58">
        <f t="shared" si="204"/>
        <v>88.787</v>
      </c>
      <c r="AN887" s="58">
        <f t="shared" si="215"/>
        <v>0</v>
      </c>
      <c r="AO887" s="58">
        <f t="shared" si="210"/>
        <v>1138.38260870735</v>
      </c>
      <c r="AP887" s="58">
        <f t="shared" si="205"/>
        <v>1638.62118873614</v>
      </c>
      <c r="AQ887" s="58">
        <f t="shared" si="206"/>
        <v>161.213</v>
      </c>
      <c r="AR887" s="58">
        <f t="shared" si="207"/>
        <v>0</v>
      </c>
    </row>
    <row r="888" spans="1:44">
      <c r="A888" s="35" t="s">
        <v>1167</v>
      </c>
      <c r="B888" s="93">
        <v>12.13</v>
      </c>
      <c r="C888" s="58">
        <v>641.025641025641</v>
      </c>
      <c r="D888" s="58">
        <v>487.61250971251</v>
      </c>
      <c r="E888" s="58">
        <v>5.13065210285847</v>
      </c>
      <c r="F888" s="58">
        <v>205.315965187054</v>
      </c>
      <c r="G888" s="58">
        <v>51.9028338739228</v>
      </c>
      <c r="H888" s="58">
        <v>151.879</v>
      </c>
      <c r="I888" s="58">
        <v>151.879</v>
      </c>
      <c r="J888" s="108">
        <v>3334.92386685859</v>
      </c>
      <c r="K888" s="109">
        <v>0.573032034857852</v>
      </c>
      <c r="L888" s="109">
        <v>7.9941453592054</v>
      </c>
      <c r="M888" s="109">
        <v>8</v>
      </c>
      <c r="N888" s="110">
        <v>0.0912392367373115</v>
      </c>
      <c r="O888" s="10">
        <v>22.5</v>
      </c>
      <c r="P888" s="10">
        <v>1.9</v>
      </c>
      <c r="Q888" s="113">
        <v>0.234</v>
      </c>
      <c r="R888" s="110">
        <v>0.11388273369263</v>
      </c>
      <c r="S888" s="58">
        <v>72.0059416343437</v>
      </c>
      <c r="T888" s="58">
        <v>2130.562115168</v>
      </c>
      <c r="U888" s="58">
        <v>125.657794423667</v>
      </c>
      <c r="V888" s="58">
        <v>413.049060044198</v>
      </c>
      <c r="W888" s="58">
        <v>98.121</v>
      </c>
      <c r="X888" s="10"/>
      <c r="Y888" s="109">
        <f t="shared" si="208"/>
        <v>0.00585464079459452</v>
      </c>
      <c r="Z888" s="10"/>
      <c r="AA888" s="10"/>
      <c r="AB888" s="10"/>
      <c r="AC888" s="58">
        <f t="shared" si="201"/>
        <v>151.879</v>
      </c>
      <c r="AD888" s="10">
        <f t="shared" si="209"/>
        <v>6.5</v>
      </c>
      <c r="AE888" s="58">
        <f t="shared" si="202"/>
        <v>0</v>
      </c>
      <c r="AF888" s="58">
        <f t="shared" si="211"/>
        <v>0</v>
      </c>
      <c r="AG888" s="58">
        <f t="shared" si="212"/>
        <v>0</v>
      </c>
      <c r="AH888" s="58">
        <f t="shared" si="213"/>
        <v>0</v>
      </c>
      <c r="AI888" s="64">
        <f t="shared" si="214"/>
        <v>-51.9028338739228</v>
      </c>
      <c r="AJ888" s="65"/>
      <c r="AL888" s="58">
        <f t="shared" si="203"/>
        <v>250</v>
      </c>
      <c r="AM888" s="58">
        <f t="shared" si="204"/>
        <v>98.121</v>
      </c>
      <c r="AN888" s="58">
        <f t="shared" si="215"/>
        <v>0</v>
      </c>
      <c r="AO888" s="58">
        <f t="shared" si="210"/>
        <v>1147.40884566381</v>
      </c>
      <c r="AP888" s="58">
        <f t="shared" si="205"/>
        <v>1647.6474256926</v>
      </c>
      <c r="AQ888" s="58">
        <f t="shared" si="206"/>
        <v>151.879</v>
      </c>
      <c r="AR888" s="58">
        <f t="shared" si="207"/>
        <v>0</v>
      </c>
    </row>
    <row r="889" spans="1:44">
      <c r="A889" s="35" t="s">
        <v>1168</v>
      </c>
      <c r="B889" s="93">
        <v>12.18</v>
      </c>
      <c r="C889" s="58">
        <v>641.025641025641</v>
      </c>
      <c r="D889" s="58">
        <v>488.334731934732</v>
      </c>
      <c r="E889" s="58">
        <v>5.13065210285847</v>
      </c>
      <c r="F889" s="58">
        <v>204.593742964832</v>
      </c>
      <c r="G889" s="58">
        <v>51.9028338739228</v>
      </c>
      <c r="H889" s="58">
        <v>151.164</v>
      </c>
      <c r="I889" s="58">
        <v>151.164</v>
      </c>
      <c r="J889" s="108">
        <v>3334.92386685859</v>
      </c>
      <c r="K889" s="109">
        <v>0.575394079519261</v>
      </c>
      <c r="L889" s="109">
        <v>7.9941453592054</v>
      </c>
      <c r="M889" s="109">
        <v>8</v>
      </c>
      <c r="N889" s="110">
        <v>0.0912392367373115</v>
      </c>
      <c r="O889" s="10">
        <v>22.5</v>
      </c>
      <c r="P889" s="10">
        <v>1.9</v>
      </c>
      <c r="Q889" s="113">
        <v>0.234</v>
      </c>
      <c r="R889" s="110">
        <v>0.11388273369263</v>
      </c>
      <c r="S889" s="58">
        <v>72.3027509568266</v>
      </c>
      <c r="T889" s="58">
        <v>2111.82710298373</v>
      </c>
      <c r="U889" s="58">
        <v>125.657794423667</v>
      </c>
      <c r="V889" s="58">
        <v>413.049060044198</v>
      </c>
      <c r="W889" s="58">
        <v>98.836</v>
      </c>
      <c r="X889" s="10"/>
      <c r="Y889" s="109">
        <f t="shared" si="208"/>
        <v>0.00585464079459452</v>
      </c>
      <c r="Z889" s="10"/>
      <c r="AA889" s="10"/>
      <c r="AB889" s="10"/>
      <c r="AC889" s="58">
        <f t="shared" si="201"/>
        <v>151.164</v>
      </c>
      <c r="AD889" s="10">
        <f t="shared" si="209"/>
        <v>6.5</v>
      </c>
      <c r="AE889" s="58">
        <f t="shared" si="202"/>
        <v>0</v>
      </c>
      <c r="AF889" s="58">
        <f t="shared" si="211"/>
        <v>0</v>
      </c>
      <c r="AG889" s="58">
        <f t="shared" si="212"/>
        <v>0</v>
      </c>
      <c r="AH889" s="58">
        <f t="shared" si="213"/>
        <v>0</v>
      </c>
      <c r="AI889" s="64">
        <f t="shared" si="214"/>
        <v>-51.9028338739228</v>
      </c>
      <c r="AJ889" s="65"/>
      <c r="AL889" s="58">
        <f t="shared" si="203"/>
        <v>250</v>
      </c>
      <c r="AM889" s="58">
        <f t="shared" si="204"/>
        <v>98.836</v>
      </c>
      <c r="AN889" s="58">
        <f t="shared" si="215"/>
        <v>0</v>
      </c>
      <c r="AO889" s="58">
        <f t="shared" si="210"/>
        <v>1156.49720143549</v>
      </c>
      <c r="AP889" s="58">
        <f t="shared" si="205"/>
        <v>1656.73578146428</v>
      </c>
      <c r="AQ889" s="58">
        <f t="shared" si="206"/>
        <v>151.164</v>
      </c>
      <c r="AR889" s="58">
        <f t="shared" si="207"/>
        <v>0</v>
      </c>
    </row>
    <row r="890" spans="1:44">
      <c r="A890" s="35" t="s">
        <v>1169</v>
      </c>
      <c r="B890" s="93">
        <v>12.29</v>
      </c>
      <c r="C890" s="58">
        <v>641.025641025641</v>
      </c>
      <c r="D890" s="58">
        <v>485.472105672106</v>
      </c>
      <c r="E890" s="58">
        <v>5.13065210285847</v>
      </c>
      <c r="F890" s="58">
        <v>207.456369227458</v>
      </c>
      <c r="G890" s="58">
        <v>51.9028338739228</v>
      </c>
      <c r="H890" s="58">
        <v>153.998</v>
      </c>
      <c r="I890" s="58">
        <v>153.998</v>
      </c>
      <c r="J890" s="108">
        <v>3334.92386685859</v>
      </c>
      <c r="K890" s="109">
        <v>0.580590577774361</v>
      </c>
      <c r="L890" s="109">
        <v>7.9941453592054</v>
      </c>
      <c r="M890" s="109">
        <v>8</v>
      </c>
      <c r="N890" s="110">
        <v>0.0912392367373115</v>
      </c>
      <c r="O890" s="10">
        <v>22.5</v>
      </c>
      <c r="P890" s="10">
        <v>1.9</v>
      </c>
      <c r="Q890" s="113">
        <v>0.234</v>
      </c>
      <c r="R890" s="110">
        <v>0.11388273369263</v>
      </c>
      <c r="S890" s="58">
        <v>72.9557314662889</v>
      </c>
      <c r="T890" s="58">
        <v>2132.16333010674</v>
      </c>
      <c r="U890" s="58">
        <v>125.657794423667</v>
      </c>
      <c r="V890" s="58">
        <v>413.049060044198</v>
      </c>
      <c r="W890" s="58">
        <v>96.002</v>
      </c>
      <c r="X890" s="10"/>
      <c r="Y890" s="109">
        <f t="shared" si="208"/>
        <v>0.00585464079459452</v>
      </c>
      <c r="Z890" s="10"/>
      <c r="AA890" s="10"/>
      <c r="AB890" s="10"/>
      <c r="AC890" s="58">
        <f t="shared" si="201"/>
        <v>153.998</v>
      </c>
      <c r="AD890" s="10">
        <f t="shared" si="209"/>
        <v>6.5</v>
      </c>
      <c r="AE890" s="58">
        <f t="shared" si="202"/>
        <v>0</v>
      </c>
      <c r="AF890" s="58">
        <f t="shared" si="211"/>
        <v>0</v>
      </c>
      <c r="AG890" s="58">
        <f t="shared" si="212"/>
        <v>0</v>
      </c>
      <c r="AH890" s="58">
        <f t="shared" si="213"/>
        <v>0</v>
      </c>
      <c r="AI890" s="64">
        <f t="shared" si="214"/>
        <v>-51.9028338739228</v>
      </c>
      <c r="AJ890" s="65"/>
      <c r="AL890" s="58">
        <f t="shared" si="203"/>
        <v>250</v>
      </c>
      <c r="AM890" s="58">
        <f t="shared" si="204"/>
        <v>96.002</v>
      </c>
      <c r="AN890" s="58">
        <f t="shared" si="215"/>
        <v>0</v>
      </c>
      <c r="AO890" s="58">
        <f t="shared" si="210"/>
        <v>1165.11501542831</v>
      </c>
      <c r="AP890" s="58">
        <f t="shared" si="205"/>
        <v>1665.3535954571</v>
      </c>
      <c r="AQ890" s="58">
        <f t="shared" si="206"/>
        <v>153.998</v>
      </c>
      <c r="AR890" s="58">
        <f t="shared" si="207"/>
        <v>0</v>
      </c>
    </row>
    <row r="891" spans="1:44">
      <c r="A891" s="35" t="s">
        <v>1170</v>
      </c>
      <c r="B891" s="93">
        <v>12.58</v>
      </c>
      <c r="C891" s="58">
        <v>641.025641025641</v>
      </c>
      <c r="D891" s="58">
        <v>484.080186480186</v>
      </c>
      <c r="E891" s="58">
        <v>5.13065210285847</v>
      </c>
      <c r="F891" s="58">
        <v>208.848288419377</v>
      </c>
      <c r="G891" s="58">
        <v>51.9028338739228</v>
      </c>
      <c r="H891" s="58">
        <v>155.376</v>
      </c>
      <c r="I891" s="58">
        <v>155.376</v>
      </c>
      <c r="J891" s="108">
        <v>3334.92386685859</v>
      </c>
      <c r="K891" s="109">
        <v>0.594290436810534</v>
      </c>
      <c r="L891" s="109">
        <v>7.9941453592054</v>
      </c>
      <c r="M891" s="109">
        <v>8</v>
      </c>
      <c r="N891" s="110">
        <v>0.0912392367373115</v>
      </c>
      <c r="O891" s="10">
        <v>22.5</v>
      </c>
      <c r="P891" s="10">
        <v>1.9</v>
      </c>
      <c r="Q891" s="113">
        <v>0.234</v>
      </c>
      <c r="R891" s="110">
        <v>0.11388273369263</v>
      </c>
      <c r="S891" s="58">
        <v>74.6772255366895</v>
      </c>
      <c r="T891" s="58">
        <v>2101.65085027625</v>
      </c>
      <c r="U891" s="58">
        <v>125.657794423667</v>
      </c>
      <c r="V891" s="58">
        <v>413.049060044198</v>
      </c>
      <c r="W891" s="58">
        <v>94.624</v>
      </c>
      <c r="X891" s="10"/>
      <c r="Y891" s="109">
        <f t="shared" si="208"/>
        <v>0.00585464079459452</v>
      </c>
      <c r="Z891" s="10"/>
      <c r="AA891" s="10"/>
      <c r="AB891" s="10"/>
      <c r="AC891" s="58">
        <f t="shared" si="201"/>
        <v>155.376</v>
      </c>
      <c r="AD891" s="10">
        <f t="shared" si="209"/>
        <v>6.5</v>
      </c>
      <c r="AE891" s="58">
        <f t="shared" si="202"/>
        <v>0</v>
      </c>
      <c r="AF891" s="58">
        <f t="shared" si="211"/>
        <v>0</v>
      </c>
      <c r="AG891" s="58">
        <f t="shared" si="212"/>
        <v>0</v>
      </c>
      <c r="AH891" s="58">
        <f t="shared" si="213"/>
        <v>0</v>
      </c>
      <c r="AI891" s="64">
        <f t="shared" si="214"/>
        <v>-51.9028338739228</v>
      </c>
      <c r="AJ891" s="65"/>
      <c r="AL891" s="58">
        <f t="shared" si="203"/>
        <v>250</v>
      </c>
      <c r="AM891" s="58">
        <f t="shared" si="204"/>
        <v>94.624</v>
      </c>
      <c r="AN891" s="58">
        <f t="shared" si="215"/>
        <v>0</v>
      </c>
      <c r="AO891" s="58">
        <f t="shared" si="210"/>
        <v>1173.48304035117</v>
      </c>
      <c r="AP891" s="58">
        <f t="shared" si="205"/>
        <v>1673.72162037996</v>
      </c>
      <c r="AQ891" s="58">
        <f t="shared" si="206"/>
        <v>155.376</v>
      </c>
      <c r="AR891" s="58">
        <f t="shared" si="207"/>
        <v>0</v>
      </c>
    </row>
    <row r="892" spans="1:44">
      <c r="A892" s="35" t="s">
        <v>1171</v>
      </c>
      <c r="B892" s="93">
        <v>12.81</v>
      </c>
      <c r="C892" s="58">
        <v>641.025641025641</v>
      </c>
      <c r="D892" s="58">
        <v>472.498368298368</v>
      </c>
      <c r="E892" s="58">
        <v>5.13065210285847</v>
      </c>
      <c r="F892" s="58">
        <v>220.430106601196</v>
      </c>
      <c r="G892" s="58">
        <v>51.9028338739228</v>
      </c>
      <c r="H892" s="58">
        <v>166.842</v>
      </c>
      <c r="I892" s="58">
        <v>166.842</v>
      </c>
      <c r="J892" s="108">
        <v>3334.92386685859</v>
      </c>
      <c r="K892" s="109">
        <v>0.605155842253016</v>
      </c>
      <c r="L892" s="109">
        <v>7.9941453592054</v>
      </c>
      <c r="M892" s="109">
        <v>8</v>
      </c>
      <c r="N892" s="110">
        <v>0.0912392367373115</v>
      </c>
      <c r="O892" s="10">
        <v>22.5</v>
      </c>
      <c r="P892" s="10">
        <v>1.9</v>
      </c>
      <c r="Q892" s="113">
        <v>0.234</v>
      </c>
      <c r="R892" s="110">
        <v>0.11388273369263</v>
      </c>
      <c r="S892" s="58">
        <v>76.0425484201107</v>
      </c>
      <c r="T892" s="58">
        <v>2216.223367426</v>
      </c>
      <c r="U892" s="58">
        <v>125.657794423667</v>
      </c>
      <c r="V892" s="58">
        <v>413.049060044198</v>
      </c>
      <c r="W892" s="58">
        <v>83.158</v>
      </c>
      <c r="X892" s="10"/>
      <c r="Y892" s="109">
        <f t="shared" si="208"/>
        <v>0.00585464079459452</v>
      </c>
      <c r="Z892" s="10"/>
      <c r="AA892" s="10"/>
      <c r="AB892" s="10"/>
      <c r="AC892" s="58">
        <f t="shared" ref="AC892:AC955" si="216">H892+MIN(0,G892)*0.99</f>
        <v>166.842</v>
      </c>
      <c r="AD892" s="10">
        <f t="shared" si="209"/>
        <v>6.5</v>
      </c>
      <c r="AE892" s="58">
        <f t="shared" si="202"/>
        <v>0</v>
      </c>
      <c r="AF892" s="58">
        <f t="shared" si="211"/>
        <v>0</v>
      </c>
      <c r="AG892" s="58">
        <f t="shared" si="212"/>
        <v>0</v>
      </c>
      <c r="AH892" s="58">
        <f t="shared" si="213"/>
        <v>0</v>
      </c>
      <c r="AI892" s="64">
        <f t="shared" si="214"/>
        <v>-51.9028338739228</v>
      </c>
      <c r="AJ892" s="65"/>
      <c r="AL892" s="58">
        <f t="shared" si="203"/>
        <v>250</v>
      </c>
      <c r="AM892" s="58">
        <f t="shared" si="204"/>
        <v>83.158</v>
      </c>
      <c r="AN892" s="58">
        <f t="shared" si="215"/>
        <v>0</v>
      </c>
      <c r="AO892" s="58">
        <f t="shared" si="210"/>
        <v>1180.08932514942</v>
      </c>
      <c r="AP892" s="58">
        <f t="shared" si="205"/>
        <v>1680.3279051782</v>
      </c>
      <c r="AQ892" s="58">
        <f t="shared" si="206"/>
        <v>166.842</v>
      </c>
      <c r="AR892" s="58">
        <f t="shared" si="207"/>
        <v>0</v>
      </c>
    </row>
    <row r="893" spans="1:44">
      <c r="A893" s="35" t="s">
        <v>1172</v>
      </c>
      <c r="B893" s="93">
        <v>12.84</v>
      </c>
      <c r="C893" s="58">
        <v>641.025641025641</v>
      </c>
      <c r="D893" s="58">
        <v>462.282206682207</v>
      </c>
      <c r="E893" s="58">
        <v>5.13065210285847</v>
      </c>
      <c r="F893" s="58">
        <v>230.646268217357</v>
      </c>
      <c r="G893" s="58">
        <v>51.9028338739228</v>
      </c>
      <c r="H893" s="58">
        <v>176.956</v>
      </c>
      <c r="I893" s="58">
        <v>176.956</v>
      </c>
      <c r="J893" s="108">
        <v>3334.92386685859</v>
      </c>
      <c r="K893" s="109">
        <v>0.606573069049861</v>
      </c>
      <c r="L893" s="109">
        <v>7.9941453592054</v>
      </c>
      <c r="M893" s="109">
        <v>8</v>
      </c>
      <c r="N893" s="110">
        <v>0.0912392367373115</v>
      </c>
      <c r="O893" s="10">
        <v>22.5</v>
      </c>
      <c r="P893" s="10">
        <v>1.9</v>
      </c>
      <c r="Q893" s="113">
        <v>0.234</v>
      </c>
      <c r="R893" s="110">
        <v>0.11388273369263</v>
      </c>
      <c r="S893" s="58">
        <v>76.2206340136004</v>
      </c>
      <c r="T893" s="58">
        <v>2345.07934310203</v>
      </c>
      <c r="U893" s="58">
        <v>125.657794423667</v>
      </c>
      <c r="V893" s="58">
        <v>413.049060044198</v>
      </c>
      <c r="W893" s="58">
        <v>73.044</v>
      </c>
      <c r="X893" s="10"/>
      <c r="Y893" s="109">
        <f t="shared" si="208"/>
        <v>0.00585464079459452</v>
      </c>
      <c r="Z893" s="10"/>
      <c r="AA893" s="10"/>
      <c r="AB893" s="10"/>
      <c r="AC893" s="58">
        <f t="shared" si="216"/>
        <v>176.956</v>
      </c>
      <c r="AD893" s="10">
        <f t="shared" si="209"/>
        <v>6.5</v>
      </c>
      <c r="AE893" s="58">
        <f t="shared" si="202"/>
        <v>0</v>
      </c>
      <c r="AF893" s="58">
        <f t="shared" si="211"/>
        <v>0</v>
      </c>
      <c r="AG893" s="58">
        <f t="shared" si="212"/>
        <v>0</v>
      </c>
      <c r="AH893" s="58">
        <f t="shared" si="213"/>
        <v>0</v>
      </c>
      <c r="AI893" s="64">
        <f t="shared" si="214"/>
        <v>-51.9028338739228</v>
      </c>
      <c r="AJ893" s="65"/>
      <c r="AL893" s="58">
        <f t="shared" si="203"/>
        <v>250</v>
      </c>
      <c r="AM893" s="58">
        <f t="shared" si="204"/>
        <v>73.044</v>
      </c>
      <c r="AN893" s="58">
        <f t="shared" si="215"/>
        <v>0</v>
      </c>
      <c r="AO893" s="58">
        <f t="shared" si="210"/>
        <v>1185.14547852367</v>
      </c>
      <c r="AP893" s="58">
        <f t="shared" si="205"/>
        <v>1685.38405855246</v>
      </c>
      <c r="AQ893" s="58">
        <f t="shared" si="206"/>
        <v>176.956</v>
      </c>
      <c r="AR893" s="58">
        <f t="shared" si="207"/>
        <v>0</v>
      </c>
    </row>
    <row r="894" spans="1:44">
      <c r="A894" s="35" t="s">
        <v>1173</v>
      </c>
      <c r="B894" s="93">
        <v>12.76</v>
      </c>
      <c r="C894" s="58">
        <v>641.025641025641</v>
      </c>
      <c r="D894" s="58">
        <v>456.21554001554</v>
      </c>
      <c r="E894" s="58">
        <v>5.13065210285847</v>
      </c>
      <c r="F894" s="58">
        <v>236.712934884024</v>
      </c>
      <c r="G894" s="58">
        <v>51.9028338739228</v>
      </c>
      <c r="H894" s="58">
        <v>182.962</v>
      </c>
      <c r="I894" s="58">
        <v>182.962</v>
      </c>
      <c r="J894" s="108">
        <v>3334.92386685859</v>
      </c>
      <c r="K894" s="109">
        <v>0.602793797591607</v>
      </c>
      <c r="L894" s="109">
        <v>7.9941453592054</v>
      </c>
      <c r="M894" s="109">
        <v>8</v>
      </c>
      <c r="N894" s="110">
        <v>0.0912392367373115</v>
      </c>
      <c r="O894" s="10">
        <v>22.5</v>
      </c>
      <c r="P894" s="10">
        <v>1.9</v>
      </c>
      <c r="Q894" s="113">
        <v>0.234</v>
      </c>
      <c r="R894" s="110">
        <v>0.11388273369263</v>
      </c>
      <c r="S894" s="58">
        <v>75.7457390976279</v>
      </c>
      <c r="T894" s="58">
        <v>2439.87454887596</v>
      </c>
      <c r="U894" s="58">
        <v>125.657794423667</v>
      </c>
      <c r="V894" s="58">
        <v>413.049060044198</v>
      </c>
      <c r="W894" s="58">
        <v>67.038</v>
      </c>
      <c r="X894" s="10"/>
      <c r="Y894" s="109">
        <f t="shared" si="208"/>
        <v>0.00585464079459452</v>
      </c>
      <c r="Z894" s="10"/>
      <c r="AA894" s="10"/>
      <c r="AB894" s="10"/>
      <c r="AC894" s="58">
        <f t="shared" si="216"/>
        <v>182.962</v>
      </c>
      <c r="AD894" s="10">
        <f t="shared" si="209"/>
        <v>6.5</v>
      </c>
      <c r="AE894" s="58">
        <f t="shared" si="202"/>
        <v>0</v>
      </c>
      <c r="AF894" s="58">
        <f t="shared" si="211"/>
        <v>0</v>
      </c>
      <c r="AG894" s="58">
        <f t="shared" si="212"/>
        <v>0</v>
      </c>
      <c r="AH894" s="58">
        <f t="shared" si="213"/>
        <v>0</v>
      </c>
      <c r="AI894" s="64">
        <f t="shared" si="214"/>
        <v>-51.9028338739228</v>
      </c>
      <c r="AJ894" s="65"/>
      <c r="AL894" s="58">
        <f t="shared" si="203"/>
        <v>250</v>
      </c>
      <c r="AM894" s="58">
        <f t="shared" si="204"/>
        <v>67.038</v>
      </c>
      <c r="AN894" s="58">
        <f t="shared" si="215"/>
        <v>0</v>
      </c>
      <c r="AO894" s="58">
        <f t="shared" si="210"/>
        <v>1189.27545113105</v>
      </c>
      <c r="AP894" s="58">
        <f t="shared" si="205"/>
        <v>1689.51403115984</v>
      </c>
      <c r="AQ894" s="58">
        <f t="shared" si="206"/>
        <v>182.962</v>
      </c>
      <c r="AR894" s="58">
        <f t="shared" si="207"/>
        <v>0</v>
      </c>
    </row>
    <row r="895" spans="1:44">
      <c r="A895" s="35" t="s">
        <v>1174</v>
      </c>
      <c r="B895" s="93">
        <v>12.68</v>
      </c>
      <c r="C895" s="58">
        <v>641.025641025641</v>
      </c>
      <c r="D895" s="58">
        <v>448.468065268065</v>
      </c>
      <c r="E895" s="58">
        <v>5.13065210285847</v>
      </c>
      <c r="F895" s="58">
        <v>244.460409631499</v>
      </c>
      <c r="G895" s="58">
        <v>51.9028338739228</v>
      </c>
      <c r="H895" s="58">
        <v>190.632</v>
      </c>
      <c r="I895" s="58">
        <v>190.632</v>
      </c>
      <c r="J895" s="108">
        <v>3334.92386685859</v>
      </c>
      <c r="K895" s="109">
        <v>0.599014526133352</v>
      </c>
      <c r="L895" s="109">
        <v>7.9941453592054</v>
      </c>
      <c r="M895" s="109">
        <v>8</v>
      </c>
      <c r="N895" s="110">
        <v>0.0912392367373115</v>
      </c>
      <c r="O895" s="10">
        <v>22.5</v>
      </c>
      <c r="P895" s="10">
        <v>1.9</v>
      </c>
      <c r="Q895" s="113">
        <v>0.234</v>
      </c>
      <c r="R895" s="110">
        <v>0.11388273369263</v>
      </c>
      <c r="S895" s="58">
        <v>75.2708441816553</v>
      </c>
      <c r="T895" s="58">
        <v>2558.19604324971</v>
      </c>
      <c r="U895" s="58">
        <v>125.657794423667</v>
      </c>
      <c r="V895" s="58">
        <v>413.049060044198</v>
      </c>
      <c r="W895" s="58">
        <v>59.3679999999999</v>
      </c>
      <c r="X895" s="10"/>
      <c r="Y895" s="109">
        <f t="shared" si="208"/>
        <v>0.00585464079459452</v>
      </c>
      <c r="Z895" s="10"/>
      <c r="AA895" s="10"/>
      <c r="AB895" s="10"/>
      <c r="AC895" s="58">
        <f t="shared" si="216"/>
        <v>190.632</v>
      </c>
      <c r="AD895" s="10">
        <f t="shared" si="209"/>
        <v>6.5</v>
      </c>
      <c r="AE895" s="58">
        <f t="shared" si="202"/>
        <v>0</v>
      </c>
      <c r="AF895" s="58">
        <f t="shared" si="211"/>
        <v>0</v>
      </c>
      <c r="AG895" s="58">
        <f t="shared" si="212"/>
        <v>0</v>
      </c>
      <c r="AH895" s="58">
        <f t="shared" si="213"/>
        <v>0</v>
      </c>
      <c r="AI895" s="64">
        <f t="shared" si="214"/>
        <v>-51.9028338739228</v>
      </c>
      <c r="AJ895" s="65"/>
      <c r="AL895" s="58">
        <f t="shared" si="203"/>
        <v>250</v>
      </c>
      <c r="AM895" s="58">
        <f t="shared" si="204"/>
        <v>59.3679999999999</v>
      </c>
      <c r="AN895" s="58">
        <f t="shared" si="215"/>
        <v>0</v>
      </c>
      <c r="AO895" s="58">
        <f t="shared" si="210"/>
        <v>1192.2342738754</v>
      </c>
      <c r="AP895" s="58">
        <f t="shared" si="205"/>
        <v>1692.47285390418</v>
      </c>
      <c r="AQ895" s="58">
        <f t="shared" si="206"/>
        <v>190.632</v>
      </c>
      <c r="AR895" s="58">
        <f t="shared" si="207"/>
        <v>0</v>
      </c>
    </row>
    <row r="896" spans="1:44">
      <c r="A896" s="35" t="s">
        <v>1175</v>
      </c>
      <c r="B896" s="93">
        <v>12.49</v>
      </c>
      <c r="C896" s="58">
        <v>641.025641025641</v>
      </c>
      <c r="D896" s="58">
        <v>439.039782439782</v>
      </c>
      <c r="E896" s="58">
        <v>5.13065210285847</v>
      </c>
      <c r="F896" s="58">
        <v>253.888692459781</v>
      </c>
      <c r="G896" s="58">
        <v>51.9028338739228</v>
      </c>
      <c r="H896" s="58">
        <v>199.966</v>
      </c>
      <c r="I896" s="58">
        <v>199.966</v>
      </c>
      <c r="J896" s="108">
        <v>3334.92386685859</v>
      </c>
      <c r="K896" s="109">
        <v>0.590038756419997</v>
      </c>
      <c r="L896" s="109">
        <v>7.9941453592054</v>
      </c>
      <c r="M896" s="109">
        <v>8</v>
      </c>
      <c r="N896" s="110">
        <v>0.0912392367373115</v>
      </c>
      <c r="O896" s="10">
        <v>22.5</v>
      </c>
      <c r="P896" s="10">
        <v>1.9</v>
      </c>
      <c r="Q896" s="113">
        <v>0.234</v>
      </c>
      <c r="R896" s="110">
        <v>0.11388273369263</v>
      </c>
      <c r="S896" s="58">
        <v>74.1429687562204</v>
      </c>
      <c r="T896" s="58">
        <v>2724.27530181562</v>
      </c>
      <c r="U896" s="58">
        <v>125.657794423667</v>
      </c>
      <c r="V896" s="58">
        <v>413.049060044198</v>
      </c>
      <c r="W896" s="58">
        <v>50.034</v>
      </c>
      <c r="X896" s="10"/>
      <c r="Y896" s="109">
        <f t="shared" si="208"/>
        <v>0.00585464079459452</v>
      </c>
      <c r="Z896" s="10"/>
      <c r="AA896" s="10"/>
      <c r="AB896" s="10"/>
      <c r="AC896" s="58">
        <f t="shared" si="216"/>
        <v>199.966</v>
      </c>
      <c r="AD896" s="10">
        <f t="shared" si="209"/>
        <v>6.5</v>
      </c>
      <c r="AE896" s="58">
        <f t="shared" si="202"/>
        <v>0</v>
      </c>
      <c r="AF896" s="58">
        <f t="shared" si="211"/>
        <v>0</v>
      </c>
      <c r="AG896" s="58">
        <f t="shared" si="212"/>
        <v>0</v>
      </c>
      <c r="AH896" s="58">
        <f t="shared" si="213"/>
        <v>0</v>
      </c>
      <c r="AI896" s="64">
        <f t="shared" si="214"/>
        <v>-51.9028338739228</v>
      </c>
      <c r="AJ896" s="65"/>
      <c r="AL896" s="58">
        <f t="shared" si="203"/>
        <v>250</v>
      </c>
      <c r="AM896" s="58">
        <f t="shared" si="204"/>
        <v>50.034</v>
      </c>
      <c r="AN896" s="58">
        <f t="shared" si="215"/>
        <v>0</v>
      </c>
      <c r="AO896" s="58">
        <f t="shared" si="210"/>
        <v>1193.77820250602</v>
      </c>
      <c r="AP896" s="58">
        <f t="shared" si="205"/>
        <v>1694.01678253481</v>
      </c>
      <c r="AQ896" s="58">
        <f t="shared" si="206"/>
        <v>199.966</v>
      </c>
      <c r="AR896" s="58">
        <f t="shared" si="207"/>
        <v>0</v>
      </c>
    </row>
    <row r="897" spans="1:44">
      <c r="A897" s="35" t="s">
        <v>1176</v>
      </c>
      <c r="B897" s="93">
        <v>12.32</v>
      </c>
      <c r="C897" s="58">
        <v>641.025641025641</v>
      </c>
      <c r="D897" s="58">
        <v>440.444832944833</v>
      </c>
      <c r="E897" s="58">
        <v>5.13065210285847</v>
      </c>
      <c r="F897" s="58">
        <v>252.483641954731</v>
      </c>
      <c r="G897" s="58">
        <v>51.9028338739228</v>
      </c>
      <c r="H897" s="58">
        <v>198.575</v>
      </c>
      <c r="I897" s="58">
        <v>198.575</v>
      </c>
      <c r="J897" s="108">
        <v>3334.92386685859</v>
      </c>
      <c r="K897" s="109">
        <v>0.582007804571206</v>
      </c>
      <c r="L897" s="109">
        <v>7.9941453592054</v>
      </c>
      <c r="M897" s="109">
        <v>8</v>
      </c>
      <c r="N897" s="110">
        <v>0.0912392367373115</v>
      </c>
      <c r="O897" s="10">
        <v>22.5</v>
      </c>
      <c r="P897" s="10">
        <v>1.9</v>
      </c>
      <c r="Q897" s="113">
        <v>0.234</v>
      </c>
      <c r="R897" s="110">
        <v>0.11388273369263</v>
      </c>
      <c r="S897" s="58">
        <v>73.1338170597786</v>
      </c>
      <c r="T897" s="58">
        <v>2742.65471357602</v>
      </c>
      <c r="U897" s="58">
        <v>125.657794423667</v>
      </c>
      <c r="V897" s="58">
        <v>413.049060044198</v>
      </c>
      <c r="W897" s="58">
        <v>51.425</v>
      </c>
      <c r="X897" s="10"/>
      <c r="Y897" s="109">
        <f t="shared" si="208"/>
        <v>0.00585464079459452</v>
      </c>
      <c r="Z897" s="10"/>
      <c r="AA897" s="10"/>
      <c r="AB897" s="10"/>
      <c r="AC897" s="58">
        <f t="shared" si="216"/>
        <v>198.575</v>
      </c>
      <c r="AD897" s="10">
        <f t="shared" si="209"/>
        <v>6.5</v>
      </c>
      <c r="AE897" s="58">
        <f t="shared" si="202"/>
        <v>0</v>
      </c>
      <c r="AF897" s="58">
        <f t="shared" si="211"/>
        <v>0</v>
      </c>
      <c r="AG897" s="58">
        <f t="shared" si="212"/>
        <v>0</v>
      </c>
      <c r="AH897" s="58">
        <f t="shared" si="213"/>
        <v>0</v>
      </c>
      <c r="AI897" s="64">
        <f t="shared" si="214"/>
        <v>-51.9028338739228</v>
      </c>
      <c r="AJ897" s="65"/>
      <c r="AL897" s="58">
        <f t="shared" si="203"/>
        <v>250</v>
      </c>
      <c r="AM897" s="58">
        <f t="shared" si="204"/>
        <v>51.425</v>
      </c>
      <c r="AN897" s="58">
        <f t="shared" si="215"/>
        <v>0</v>
      </c>
      <c r="AO897" s="58">
        <f t="shared" si="210"/>
        <v>1195.52306149349</v>
      </c>
      <c r="AP897" s="58">
        <f t="shared" si="205"/>
        <v>1695.76164152228</v>
      </c>
      <c r="AQ897" s="58">
        <f t="shared" si="206"/>
        <v>198.575</v>
      </c>
      <c r="AR897" s="58">
        <f t="shared" si="207"/>
        <v>0</v>
      </c>
    </row>
    <row r="898" spans="1:44">
      <c r="A898" s="35" t="s">
        <v>1177</v>
      </c>
      <c r="B898" s="93">
        <v>12.15</v>
      </c>
      <c r="C898" s="58">
        <v>641.025641025641</v>
      </c>
      <c r="D898" s="58">
        <v>450.477156177156</v>
      </c>
      <c r="E898" s="58">
        <v>5.13065210285847</v>
      </c>
      <c r="F898" s="58">
        <v>242.451318722408</v>
      </c>
      <c r="G898" s="58">
        <v>51.9028338739228</v>
      </c>
      <c r="H898" s="58">
        <v>188.643</v>
      </c>
      <c r="I898" s="58">
        <v>188.643</v>
      </c>
      <c r="J898" s="108">
        <v>3334.92386685859</v>
      </c>
      <c r="K898" s="109">
        <v>0.573976852722415</v>
      </c>
      <c r="L898" s="109">
        <v>7.9941453592054</v>
      </c>
      <c r="M898" s="109">
        <v>8</v>
      </c>
      <c r="N898" s="110">
        <v>0.0912392367373115</v>
      </c>
      <c r="O898" s="10">
        <v>22.5</v>
      </c>
      <c r="P898" s="10">
        <v>1.9</v>
      </c>
      <c r="Q898" s="113">
        <v>0.234</v>
      </c>
      <c r="R898" s="110">
        <v>0.11388273369263</v>
      </c>
      <c r="S898" s="58">
        <v>72.1246653633369</v>
      </c>
      <c r="T898" s="58">
        <v>2641.93232493452</v>
      </c>
      <c r="U898" s="58">
        <v>125.657794423667</v>
      </c>
      <c r="V898" s="58">
        <v>413.049060044198</v>
      </c>
      <c r="W898" s="58">
        <v>61.357</v>
      </c>
      <c r="X898" s="10"/>
      <c r="Y898" s="109">
        <f t="shared" si="208"/>
        <v>0.00585464079459452</v>
      </c>
      <c r="Z898" s="10"/>
      <c r="AA898" s="10"/>
      <c r="AB898" s="10"/>
      <c r="AC898" s="58">
        <f t="shared" si="216"/>
        <v>188.643</v>
      </c>
      <c r="AD898" s="10">
        <f t="shared" si="209"/>
        <v>6.5</v>
      </c>
      <c r="AE898" s="58">
        <f t="shared" si="202"/>
        <v>0</v>
      </c>
      <c r="AF898" s="58">
        <f t="shared" si="211"/>
        <v>0</v>
      </c>
      <c r="AG898" s="58">
        <f t="shared" si="212"/>
        <v>0</v>
      </c>
      <c r="AH898" s="58">
        <f t="shared" si="213"/>
        <v>0</v>
      </c>
      <c r="AI898" s="64">
        <f t="shared" si="214"/>
        <v>-51.9028338739228</v>
      </c>
      <c r="AJ898" s="65"/>
      <c r="AL898" s="58">
        <f t="shared" si="203"/>
        <v>250</v>
      </c>
      <c r="AM898" s="58">
        <f t="shared" si="204"/>
        <v>61.357</v>
      </c>
      <c r="AN898" s="58">
        <f t="shared" si="215"/>
        <v>0</v>
      </c>
      <c r="AO898" s="58">
        <f t="shared" si="210"/>
        <v>1198.74899618602</v>
      </c>
      <c r="AP898" s="58">
        <f t="shared" si="205"/>
        <v>1698.98757621481</v>
      </c>
      <c r="AQ898" s="58">
        <f t="shared" si="206"/>
        <v>188.643</v>
      </c>
      <c r="AR898" s="58">
        <f t="shared" si="207"/>
        <v>0</v>
      </c>
    </row>
    <row r="899" spans="1:44">
      <c r="A899" s="35" t="s">
        <v>1178</v>
      </c>
      <c r="B899" s="93">
        <v>12.1</v>
      </c>
      <c r="C899" s="58">
        <v>641.025641025641</v>
      </c>
      <c r="D899" s="58">
        <v>454.16048951049</v>
      </c>
      <c r="E899" s="58">
        <v>5.13065210285847</v>
      </c>
      <c r="F899" s="58">
        <v>238.767985389074</v>
      </c>
      <c r="G899" s="58">
        <v>51.9028338739228</v>
      </c>
      <c r="H899" s="58">
        <v>184.9965</v>
      </c>
      <c r="I899" s="58">
        <v>184.9965</v>
      </c>
      <c r="J899" s="108">
        <v>3334.92386685859</v>
      </c>
      <c r="K899" s="109">
        <v>0.571614808061006</v>
      </c>
      <c r="L899" s="109">
        <v>7.9941453592054</v>
      </c>
      <c r="M899" s="109">
        <v>8</v>
      </c>
      <c r="N899" s="110">
        <v>0.0912392367373115</v>
      </c>
      <c r="O899" s="10">
        <v>22.5</v>
      </c>
      <c r="P899" s="10">
        <v>1.9</v>
      </c>
      <c r="Q899" s="113">
        <v>0.234</v>
      </c>
      <c r="R899" s="110">
        <v>0.11388273369263</v>
      </c>
      <c r="S899" s="58">
        <v>71.827856040854</v>
      </c>
      <c r="T899" s="58">
        <v>2601.56938846771</v>
      </c>
      <c r="U899" s="58">
        <v>125.657794423667</v>
      </c>
      <c r="V899" s="58">
        <v>413.049060044198</v>
      </c>
      <c r="W899" s="58">
        <v>65.0035</v>
      </c>
      <c r="X899" s="10"/>
      <c r="Y899" s="109">
        <f t="shared" si="208"/>
        <v>0.00585464079459452</v>
      </c>
      <c r="Z899" s="10"/>
      <c r="AA899" s="10"/>
      <c r="AB899" s="10"/>
      <c r="AC899" s="58">
        <f t="shared" si="216"/>
        <v>184.9965</v>
      </c>
      <c r="AD899" s="10">
        <f t="shared" si="209"/>
        <v>6.5</v>
      </c>
      <c r="AE899" s="58">
        <f t="shared" si="202"/>
        <v>0</v>
      </c>
      <c r="AF899" s="58">
        <f t="shared" si="211"/>
        <v>0</v>
      </c>
      <c r="AG899" s="58">
        <f t="shared" si="212"/>
        <v>0</v>
      </c>
      <c r="AH899" s="58">
        <f t="shared" si="213"/>
        <v>0</v>
      </c>
      <c r="AI899" s="64">
        <f t="shared" si="214"/>
        <v>-51.9028338739228</v>
      </c>
      <c r="AJ899" s="65"/>
      <c r="AL899" s="58">
        <f t="shared" si="203"/>
        <v>250</v>
      </c>
      <c r="AM899" s="58">
        <f t="shared" si="204"/>
        <v>65.0035</v>
      </c>
      <c r="AN899" s="58">
        <f t="shared" si="215"/>
        <v>0</v>
      </c>
      <c r="AO899" s="58">
        <f t="shared" si="210"/>
        <v>1202.50577620509</v>
      </c>
      <c r="AP899" s="58">
        <f t="shared" si="205"/>
        <v>1702.74435623388</v>
      </c>
      <c r="AQ899" s="58">
        <f t="shared" si="206"/>
        <v>184.9965</v>
      </c>
      <c r="AR899" s="58">
        <f t="shared" si="207"/>
        <v>0</v>
      </c>
    </row>
    <row r="900" spans="1:44">
      <c r="A900" s="35" t="s">
        <v>1179</v>
      </c>
      <c r="B900" s="93">
        <v>12.03</v>
      </c>
      <c r="C900" s="58">
        <v>641.025641025641</v>
      </c>
      <c r="D900" s="58">
        <v>454.173620823621</v>
      </c>
      <c r="E900" s="58">
        <v>5.13065210285847</v>
      </c>
      <c r="F900" s="58">
        <v>238.754854075943</v>
      </c>
      <c r="G900" s="58">
        <v>51.9028338739228</v>
      </c>
      <c r="H900" s="58">
        <v>184.9835</v>
      </c>
      <c r="I900" s="58">
        <v>184.9835</v>
      </c>
      <c r="J900" s="108">
        <v>3334.92386685859</v>
      </c>
      <c r="K900" s="109">
        <v>0.568307945535033</v>
      </c>
      <c r="L900" s="109">
        <v>7.9941453592054</v>
      </c>
      <c r="M900" s="109">
        <v>8</v>
      </c>
      <c r="N900" s="110">
        <v>0.0912392367373115</v>
      </c>
      <c r="O900" s="10">
        <v>22.5</v>
      </c>
      <c r="P900" s="10">
        <v>1.9</v>
      </c>
      <c r="Q900" s="113">
        <v>0.234</v>
      </c>
      <c r="R900" s="110">
        <v>0.11388273369263</v>
      </c>
      <c r="S900" s="58">
        <v>71.412322989378</v>
      </c>
      <c r="T900" s="58">
        <v>2616.52348474665</v>
      </c>
      <c r="U900" s="58">
        <v>125.657794423667</v>
      </c>
      <c r="V900" s="58">
        <v>413.049060044198</v>
      </c>
      <c r="W900" s="58">
        <v>65.0164999999999</v>
      </c>
      <c r="X900" s="10"/>
      <c r="Y900" s="109">
        <f t="shared" si="208"/>
        <v>0.00585464079459452</v>
      </c>
      <c r="Z900" s="10"/>
      <c r="AA900" s="10"/>
      <c r="AB900" s="10"/>
      <c r="AC900" s="58">
        <f t="shared" si="216"/>
        <v>184.9835</v>
      </c>
      <c r="AD900" s="10">
        <f t="shared" si="209"/>
        <v>6.5</v>
      </c>
      <c r="AE900" s="58">
        <f t="shared" si="202"/>
        <v>0</v>
      </c>
      <c r="AF900" s="58">
        <f t="shared" si="211"/>
        <v>0</v>
      </c>
      <c r="AG900" s="58">
        <f t="shared" si="212"/>
        <v>0</v>
      </c>
      <c r="AH900" s="58">
        <f t="shared" si="213"/>
        <v>0</v>
      </c>
      <c r="AI900" s="64">
        <f t="shared" si="214"/>
        <v>-51.9028338739228</v>
      </c>
      <c r="AJ900" s="65"/>
      <c r="AL900" s="58">
        <f t="shared" si="203"/>
        <v>250</v>
      </c>
      <c r="AM900" s="58">
        <f t="shared" si="204"/>
        <v>65.0165</v>
      </c>
      <c r="AN900" s="58">
        <f t="shared" si="215"/>
        <v>0</v>
      </c>
      <c r="AO900" s="58">
        <f t="shared" si="210"/>
        <v>1206.24572232406</v>
      </c>
      <c r="AP900" s="58">
        <f t="shared" si="205"/>
        <v>1706.48430235285</v>
      </c>
      <c r="AQ900" s="58">
        <f t="shared" si="206"/>
        <v>184.9835</v>
      </c>
      <c r="AR900" s="58">
        <f t="shared" si="207"/>
        <v>0</v>
      </c>
    </row>
    <row r="901" spans="1:44">
      <c r="A901" s="35" t="s">
        <v>1180</v>
      </c>
      <c r="B901" s="93">
        <v>11.91</v>
      </c>
      <c r="C901" s="58">
        <v>641.025641025641</v>
      </c>
      <c r="D901" s="58">
        <v>463.523115773116</v>
      </c>
      <c r="E901" s="58">
        <v>5.13065210285847</v>
      </c>
      <c r="F901" s="58">
        <v>229.405359126448</v>
      </c>
      <c r="G901" s="58">
        <v>51.9028338739228</v>
      </c>
      <c r="H901" s="58">
        <v>175.7275</v>
      </c>
      <c r="I901" s="58">
        <v>175.7275</v>
      </c>
      <c r="J901" s="108">
        <v>3334.92386685859</v>
      </c>
      <c r="K901" s="109">
        <v>0.562639038347652</v>
      </c>
      <c r="L901" s="109">
        <v>7.9941453592054</v>
      </c>
      <c r="M901" s="109">
        <v>8</v>
      </c>
      <c r="N901" s="110">
        <v>0.0912392367373115</v>
      </c>
      <c r="O901" s="10">
        <v>22.5</v>
      </c>
      <c r="P901" s="10">
        <v>1.9</v>
      </c>
      <c r="Q901" s="113">
        <v>0.234</v>
      </c>
      <c r="R901" s="110">
        <v>0.11388273369263</v>
      </c>
      <c r="S901" s="58">
        <v>70.6999806154191</v>
      </c>
      <c r="T901" s="58">
        <v>2510.6446099055</v>
      </c>
      <c r="U901" s="58">
        <v>125.657794423667</v>
      </c>
      <c r="V901" s="58">
        <v>413.049060044198</v>
      </c>
      <c r="W901" s="58">
        <v>74.2725</v>
      </c>
      <c r="X901" s="10"/>
      <c r="Y901" s="109">
        <f t="shared" si="208"/>
        <v>0.00585464079459452</v>
      </c>
      <c r="Z901" s="10"/>
      <c r="AA901" s="10"/>
      <c r="AB901" s="10"/>
      <c r="AC901" s="58">
        <f t="shared" si="216"/>
        <v>175.7275</v>
      </c>
      <c r="AD901" s="10">
        <f t="shared" si="209"/>
        <v>6.5</v>
      </c>
      <c r="AE901" s="58">
        <f t="shared" ref="AE901:AE964" si="217">AC901-I901</f>
        <v>0</v>
      </c>
      <c r="AF901" s="58">
        <f t="shared" si="211"/>
        <v>0</v>
      </c>
      <c r="AG901" s="58">
        <f t="shared" si="212"/>
        <v>0</v>
      </c>
      <c r="AH901" s="58">
        <f t="shared" si="213"/>
        <v>0</v>
      </c>
      <c r="AI901" s="64">
        <f t="shared" si="214"/>
        <v>-51.9028338739228</v>
      </c>
      <c r="AJ901" s="65"/>
      <c r="AL901" s="58">
        <f t="shared" ref="AL901:AL964" si="218">MIN(C901*0.99,$I$2)</f>
        <v>250</v>
      </c>
      <c r="AM901" s="58">
        <f t="shared" ref="AM901:AM964" si="219">AL901-I901</f>
        <v>74.2725</v>
      </c>
      <c r="AN901" s="58">
        <f t="shared" si="215"/>
        <v>0</v>
      </c>
      <c r="AO901" s="58">
        <f t="shared" si="210"/>
        <v>1211.35536871244</v>
      </c>
      <c r="AP901" s="58">
        <f t="shared" ref="AP901:AP964" si="220">AO901+$AP$2*0.15</f>
        <v>1711.59394874123</v>
      </c>
      <c r="AQ901" s="58">
        <f t="shared" ref="AQ901:AQ964" si="221">IF(AM901&gt;=0,I901,AL901+AN901)</f>
        <v>175.7275</v>
      </c>
      <c r="AR901" s="58">
        <f t="shared" ref="AR901:AR964" si="222">AQ901-I901</f>
        <v>0</v>
      </c>
    </row>
    <row r="902" spans="1:44">
      <c r="A902" s="35" t="s">
        <v>1181</v>
      </c>
      <c r="B902" s="93">
        <v>11.85</v>
      </c>
      <c r="C902" s="58">
        <v>641.025641025641</v>
      </c>
      <c r="D902" s="58">
        <v>474.507459207459</v>
      </c>
      <c r="E902" s="58">
        <v>5.13065210285847</v>
      </c>
      <c r="F902" s="58">
        <v>218.421015692105</v>
      </c>
      <c r="G902" s="58">
        <v>51.9028338739228</v>
      </c>
      <c r="H902" s="58">
        <v>164.853</v>
      </c>
      <c r="I902" s="58">
        <v>164.853</v>
      </c>
      <c r="J902" s="108">
        <v>3334.92386685859</v>
      </c>
      <c r="K902" s="109">
        <v>0.559804584753961</v>
      </c>
      <c r="L902" s="109">
        <v>7.9941453592054</v>
      </c>
      <c r="M902" s="109">
        <v>8</v>
      </c>
      <c r="N902" s="110">
        <v>0.0912392367373115</v>
      </c>
      <c r="O902" s="10">
        <v>22.5</v>
      </c>
      <c r="P902" s="10">
        <v>1.9</v>
      </c>
      <c r="Q902" s="113">
        <v>0.234</v>
      </c>
      <c r="R902" s="110">
        <v>0.11388273369263</v>
      </c>
      <c r="S902" s="58">
        <v>70.3438094284397</v>
      </c>
      <c r="T902" s="58">
        <v>2367.20449420044</v>
      </c>
      <c r="U902" s="58">
        <v>125.657794423667</v>
      </c>
      <c r="V902" s="58">
        <v>413.049060044198</v>
      </c>
      <c r="W902" s="58">
        <v>85.147</v>
      </c>
      <c r="X902" s="10"/>
      <c r="Y902" s="109">
        <f t="shared" ref="Y902:Y965" si="223">M901-L902</f>
        <v>0.00585464079459452</v>
      </c>
      <c r="Z902" s="10"/>
      <c r="AA902" s="10"/>
      <c r="AB902" s="10"/>
      <c r="AC902" s="58">
        <f t="shared" si="216"/>
        <v>164.853</v>
      </c>
      <c r="AD902" s="10">
        <f t="shared" ref="AD902:AD965" si="224">AD901</f>
        <v>6.5</v>
      </c>
      <c r="AE902" s="58">
        <f t="shared" si="217"/>
        <v>0</v>
      </c>
      <c r="AF902" s="58">
        <f t="shared" si="211"/>
        <v>0</v>
      </c>
      <c r="AG902" s="58">
        <f t="shared" si="212"/>
        <v>0</v>
      </c>
      <c r="AH902" s="58">
        <f t="shared" si="213"/>
        <v>0</v>
      </c>
      <c r="AI902" s="64">
        <f t="shared" si="214"/>
        <v>-51.9028338739228</v>
      </c>
      <c r="AJ902" s="65"/>
      <c r="AL902" s="58">
        <f t="shared" si="218"/>
        <v>250</v>
      </c>
      <c r="AM902" s="58">
        <f t="shared" si="219"/>
        <v>85.147</v>
      </c>
      <c r="AN902" s="58">
        <f t="shared" si="215"/>
        <v>0</v>
      </c>
      <c r="AO902" s="58">
        <f t="shared" si="210"/>
        <v>1218.07064186888</v>
      </c>
      <c r="AP902" s="58">
        <f t="shared" si="220"/>
        <v>1718.30922189767</v>
      </c>
      <c r="AQ902" s="58">
        <f t="shared" si="221"/>
        <v>164.853</v>
      </c>
      <c r="AR902" s="58">
        <f t="shared" si="222"/>
        <v>0</v>
      </c>
    </row>
    <row r="903" spans="1:44">
      <c r="A903" s="35" t="s">
        <v>1182</v>
      </c>
      <c r="B903" s="93">
        <v>11.9</v>
      </c>
      <c r="C903" s="58">
        <v>641.025641025641</v>
      </c>
      <c r="D903" s="58">
        <v>476.070085470085</v>
      </c>
      <c r="E903" s="58">
        <v>5.13065210285847</v>
      </c>
      <c r="F903" s="58">
        <v>216.858389429478</v>
      </c>
      <c r="G903" s="58">
        <v>51.9028338739228</v>
      </c>
      <c r="H903" s="58">
        <v>163.306</v>
      </c>
      <c r="I903" s="58">
        <v>163.306</v>
      </c>
      <c r="J903" s="108">
        <v>3334.92386685859</v>
      </c>
      <c r="K903" s="109">
        <v>0.56216662941537</v>
      </c>
      <c r="L903" s="109">
        <v>7.9941453592054</v>
      </c>
      <c r="M903" s="109">
        <v>8</v>
      </c>
      <c r="N903" s="110">
        <v>0.0912392367373115</v>
      </c>
      <c r="O903" s="10">
        <v>22.5</v>
      </c>
      <c r="P903" s="10">
        <v>1.9</v>
      </c>
      <c r="Q903" s="113">
        <v>0.234</v>
      </c>
      <c r="R903" s="110">
        <v>0.11388273369263</v>
      </c>
      <c r="S903" s="58">
        <v>70.6406187509225</v>
      </c>
      <c r="T903" s="58">
        <v>2335.13746725783</v>
      </c>
      <c r="U903" s="58">
        <v>125.657794423667</v>
      </c>
      <c r="V903" s="58">
        <v>413.049060044198</v>
      </c>
      <c r="W903" s="58">
        <v>86.694</v>
      </c>
      <c r="X903" s="10"/>
      <c r="Y903" s="109">
        <f t="shared" si="223"/>
        <v>0.00585464079459452</v>
      </c>
      <c r="Z903" s="10"/>
      <c r="AA903" s="10"/>
      <c r="AB903" s="10"/>
      <c r="AC903" s="58">
        <f t="shared" si="216"/>
        <v>163.306</v>
      </c>
      <c r="AD903" s="10">
        <f t="shared" si="224"/>
        <v>6.5</v>
      </c>
      <c r="AE903" s="58">
        <f t="shared" si="217"/>
        <v>0</v>
      </c>
      <c r="AF903" s="58">
        <f t="shared" si="211"/>
        <v>0</v>
      </c>
      <c r="AG903" s="58">
        <f t="shared" si="212"/>
        <v>0</v>
      </c>
      <c r="AH903" s="58">
        <f t="shared" si="213"/>
        <v>0</v>
      </c>
      <c r="AI903" s="64">
        <f t="shared" si="214"/>
        <v>-51.9028338739228</v>
      </c>
      <c r="AJ903" s="65"/>
      <c r="AL903" s="58">
        <f t="shared" si="218"/>
        <v>250</v>
      </c>
      <c r="AM903" s="58">
        <f t="shared" si="219"/>
        <v>86.694</v>
      </c>
      <c r="AN903" s="58">
        <f t="shared" si="215"/>
        <v>0</v>
      </c>
      <c r="AO903" s="58">
        <f t="shared" si="210"/>
        <v>1224.98438865954</v>
      </c>
      <c r="AP903" s="58">
        <f t="shared" si="220"/>
        <v>1725.22296868833</v>
      </c>
      <c r="AQ903" s="58">
        <f t="shared" si="221"/>
        <v>163.306</v>
      </c>
      <c r="AR903" s="58">
        <f t="shared" si="222"/>
        <v>0</v>
      </c>
    </row>
    <row r="904" spans="1:44">
      <c r="A904" s="35" t="s">
        <v>1183</v>
      </c>
      <c r="B904" s="93">
        <v>11.99</v>
      </c>
      <c r="C904" s="58">
        <v>641.025641025641</v>
      </c>
      <c r="D904" s="58">
        <v>476.930186480186</v>
      </c>
      <c r="E904" s="58">
        <v>5.13065210285847</v>
      </c>
      <c r="F904" s="58">
        <v>215.998288419377</v>
      </c>
      <c r="G904" s="58">
        <v>51.9028338739228</v>
      </c>
      <c r="H904" s="58">
        <v>162.4545</v>
      </c>
      <c r="I904" s="58">
        <v>162.4545</v>
      </c>
      <c r="J904" s="108">
        <v>3334.92386685859</v>
      </c>
      <c r="K904" s="109">
        <v>0.566418309805906</v>
      </c>
      <c r="L904" s="109">
        <v>7.9941453592054</v>
      </c>
      <c r="M904" s="109">
        <v>8</v>
      </c>
      <c r="N904" s="110">
        <v>0.0912392367373115</v>
      </c>
      <c r="O904" s="10">
        <v>22.5</v>
      </c>
      <c r="P904" s="10">
        <v>1.9</v>
      </c>
      <c r="Q904" s="113">
        <v>0.234</v>
      </c>
      <c r="R904" s="110">
        <v>0.11388273369263</v>
      </c>
      <c r="S904" s="58">
        <v>71.1748755313917</v>
      </c>
      <c r="T904" s="58">
        <v>2305.52499488503</v>
      </c>
      <c r="U904" s="58">
        <v>125.657794423667</v>
      </c>
      <c r="V904" s="58">
        <v>413.049060044198</v>
      </c>
      <c r="W904" s="58">
        <v>87.5455</v>
      </c>
      <c r="X904" s="10"/>
      <c r="Y904" s="109">
        <f t="shared" si="223"/>
        <v>0.00585464079459452</v>
      </c>
      <c r="Z904" s="10"/>
      <c r="AA904" s="10"/>
      <c r="AB904" s="10"/>
      <c r="AC904" s="58">
        <f t="shared" si="216"/>
        <v>162.4545</v>
      </c>
      <c r="AD904" s="10">
        <f t="shared" si="224"/>
        <v>6.5</v>
      </c>
      <c r="AE904" s="58">
        <f t="shared" si="217"/>
        <v>0</v>
      </c>
      <c r="AF904" s="58">
        <f t="shared" si="211"/>
        <v>0</v>
      </c>
      <c r="AG904" s="58">
        <f t="shared" si="212"/>
        <v>0</v>
      </c>
      <c r="AH904" s="58">
        <f t="shared" si="213"/>
        <v>0</v>
      </c>
      <c r="AI904" s="64">
        <f t="shared" si="214"/>
        <v>-51.9028338739228</v>
      </c>
      <c r="AJ904" s="65"/>
      <c r="AL904" s="58">
        <f t="shared" si="218"/>
        <v>250</v>
      </c>
      <c r="AM904" s="58">
        <f t="shared" si="219"/>
        <v>87.5455</v>
      </c>
      <c r="AN904" s="58">
        <f t="shared" si="215"/>
        <v>0</v>
      </c>
      <c r="AO904" s="58">
        <f t="shared" si="210"/>
        <v>1231.99129171624</v>
      </c>
      <c r="AP904" s="58">
        <f t="shared" si="220"/>
        <v>1732.22987174503</v>
      </c>
      <c r="AQ904" s="58">
        <f t="shared" si="221"/>
        <v>162.4545</v>
      </c>
      <c r="AR904" s="58">
        <f t="shared" si="222"/>
        <v>0</v>
      </c>
    </row>
    <row r="905" spans="1:44">
      <c r="A905" s="35" t="s">
        <v>1184</v>
      </c>
      <c r="B905" s="93">
        <v>12.05</v>
      </c>
      <c r="C905" s="58">
        <v>641.025641025641</v>
      </c>
      <c r="D905" s="58">
        <v>476.956449106449</v>
      </c>
      <c r="E905" s="58">
        <v>5.13065210285847</v>
      </c>
      <c r="F905" s="58">
        <v>215.972025793115</v>
      </c>
      <c r="G905" s="58">
        <v>51.9028338739228</v>
      </c>
      <c r="H905" s="58">
        <v>162.4285</v>
      </c>
      <c r="I905" s="58">
        <v>162.4285</v>
      </c>
      <c r="J905" s="108">
        <v>3334.92386685859</v>
      </c>
      <c r="K905" s="109">
        <v>0.569252763399597</v>
      </c>
      <c r="L905" s="109">
        <v>7.9941453592054</v>
      </c>
      <c r="M905" s="109">
        <v>8</v>
      </c>
      <c r="N905" s="110">
        <v>0.0912392367373115</v>
      </c>
      <c r="O905" s="10">
        <v>22.5</v>
      </c>
      <c r="P905" s="10">
        <v>1.9</v>
      </c>
      <c r="Q905" s="113">
        <v>0.234</v>
      </c>
      <c r="R905" s="110">
        <v>0.11388273369263</v>
      </c>
      <c r="S905" s="58">
        <v>71.5310467183711</v>
      </c>
      <c r="T905" s="58">
        <v>2293.67805234499</v>
      </c>
      <c r="U905" s="58">
        <v>125.657794423667</v>
      </c>
      <c r="V905" s="58">
        <v>413.049060044198</v>
      </c>
      <c r="W905" s="58">
        <v>87.5715</v>
      </c>
      <c r="X905" s="10"/>
      <c r="Y905" s="109">
        <f t="shared" si="223"/>
        <v>0.00585464079459452</v>
      </c>
      <c r="Z905" s="10"/>
      <c r="AA905" s="10"/>
      <c r="AB905" s="10"/>
      <c r="AC905" s="58">
        <f t="shared" si="216"/>
        <v>162.4285</v>
      </c>
      <c r="AD905" s="10">
        <f t="shared" si="224"/>
        <v>6.5</v>
      </c>
      <c r="AE905" s="58">
        <f t="shared" si="217"/>
        <v>0</v>
      </c>
      <c r="AF905" s="58">
        <f t="shared" si="211"/>
        <v>0</v>
      </c>
      <c r="AG905" s="58">
        <f t="shared" si="212"/>
        <v>0</v>
      </c>
      <c r="AH905" s="58">
        <f t="shared" si="213"/>
        <v>0</v>
      </c>
      <c r="AI905" s="64">
        <f t="shared" si="214"/>
        <v>-51.9028338739228</v>
      </c>
      <c r="AJ905" s="65"/>
      <c r="AL905" s="58">
        <f t="shared" si="218"/>
        <v>250</v>
      </c>
      <c r="AM905" s="58">
        <f t="shared" si="219"/>
        <v>87.5715</v>
      </c>
      <c r="AN905" s="58">
        <f t="shared" si="215"/>
        <v>0</v>
      </c>
      <c r="AO905" s="58">
        <f t="shared" si="210"/>
        <v>1238.96706025766</v>
      </c>
      <c r="AP905" s="58">
        <f t="shared" si="220"/>
        <v>1739.20564028645</v>
      </c>
      <c r="AQ905" s="58">
        <f t="shared" si="221"/>
        <v>162.4285</v>
      </c>
      <c r="AR905" s="58">
        <f t="shared" si="222"/>
        <v>0</v>
      </c>
    </row>
    <row r="906" spans="1:44">
      <c r="A906" s="35" t="s">
        <v>1185</v>
      </c>
      <c r="B906" s="93">
        <v>12.2</v>
      </c>
      <c r="C906" s="58">
        <v>641.025641025641</v>
      </c>
      <c r="D906" s="58">
        <v>467.685742035742</v>
      </c>
      <c r="E906" s="58">
        <v>5.13065210285847</v>
      </c>
      <c r="F906" s="58">
        <v>225.242732863822</v>
      </c>
      <c r="G906" s="58">
        <v>51.9028338739228</v>
      </c>
      <c r="H906" s="58">
        <v>171.6065</v>
      </c>
      <c r="I906" s="58">
        <v>171.6065</v>
      </c>
      <c r="J906" s="108">
        <v>3334.92386685859</v>
      </c>
      <c r="K906" s="109">
        <v>0.576338897383824</v>
      </c>
      <c r="L906" s="109">
        <v>7.9941453592054</v>
      </c>
      <c r="M906" s="109">
        <v>8</v>
      </c>
      <c r="N906" s="110">
        <v>0.0912392367373115</v>
      </c>
      <c r="O906" s="10">
        <v>22.5</v>
      </c>
      <c r="P906" s="10">
        <v>1.9</v>
      </c>
      <c r="Q906" s="113">
        <v>0.234</v>
      </c>
      <c r="R906" s="110">
        <v>0.11388273369263</v>
      </c>
      <c r="S906" s="58">
        <v>72.4214746858197</v>
      </c>
      <c r="T906" s="58">
        <v>2393.48756348701</v>
      </c>
      <c r="U906" s="58">
        <v>125.657794423667</v>
      </c>
      <c r="V906" s="58">
        <v>413.049060044198</v>
      </c>
      <c r="W906" s="58">
        <v>78.3934999999999</v>
      </c>
      <c r="X906" s="10"/>
      <c r="Y906" s="109">
        <f t="shared" si="223"/>
        <v>0.00585464079459452</v>
      </c>
      <c r="Z906" s="10"/>
      <c r="AA906" s="10"/>
      <c r="AB906" s="10"/>
      <c r="AC906" s="58">
        <f t="shared" si="216"/>
        <v>171.6065</v>
      </c>
      <c r="AD906" s="10">
        <f t="shared" si="224"/>
        <v>6.5</v>
      </c>
      <c r="AE906" s="58">
        <f t="shared" si="217"/>
        <v>0</v>
      </c>
      <c r="AF906" s="58">
        <f t="shared" si="211"/>
        <v>0</v>
      </c>
      <c r="AG906" s="58">
        <f t="shared" si="212"/>
        <v>0</v>
      </c>
      <c r="AH906" s="58">
        <f t="shared" si="213"/>
        <v>0</v>
      </c>
      <c r="AI906" s="64">
        <f t="shared" si="214"/>
        <v>-51.9028338739228</v>
      </c>
      <c r="AJ906" s="65"/>
      <c r="AL906" s="58">
        <f t="shared" si="218"/>
        <v>250</v>
      </c>
      <c r="AM906" s="58">
        <f t="shared" si="219"/>
        <v>78.3934999999999</v>
      </c>
      <c r="AN906" s="58">
        <f t="shared" si="215"/>
        <v>0</v>
      </c>
      <c r="AO906" s="58">
        <f t="shared" si="210"/>
        <v>1244.53124995637</v>
      </c>
      <c r="AP906" s="58">
        <f t="shared" si="220"/>
        <v>1744.76982998516</v>
      </c>
      <c r="AQ906" s="58">
        <f t="shared" si="221"/>
        <v>171.6065</v>
      </c>
      <c r="AR906" s="58">
        <f t="shared" si="222"/>
        <v>0</v>
      </c>
    </row>
    <row r="907" spans="1:44">
      <c r="A907" s="35" t="s">
        <v>1186</v>
      </c>
      <c r="B907" s="93">
        <v>12.41</v>
      </c>
      <c r="C907" s="58">
        <v>641.025641025641</v>
      </c>
      <c r="D907" s="58">
        <v>460.089277389277</v>
      </c>
      <c r="E907" s="58">
        <v>5.13065210285847</v>
      </c>
      <c r="F907" s="58">
        <v>232.839197510286</v>
      </c>
      <c r="G907" s="58">
        <v>51.9028338739228</v>
      </c>
      <c r="H907" s="58">
        <v>179.127</v>
      </c>
      <c r="I907" s="58">
        <v>179.127</v>
      </c>
      <c r="J907" s="108">
        <v>3334.92386685859</v>
      </c>
      <c r="K907" s="109">
        <v>0.586259484961743</v>
      </c>
      <c r="L907" s="109">
        <v>7.9941453592054</v>
      </c>
      <c r="M907" s="109">
        <v>8</v>
      </c>
      <c r="N907" s="110">
        <v>0.0912392367373115</v>
      </c>
      <c r="O907" s="10">
        <v>22.5</v>
      </c>
      <c r="P907" s="10">
        <v>1.9</v>
      </c>
      <c r="Q907" s="113">
        <v>0.234</v>
      </c>
      <c r="R907" s="110">
        <v>0.11388273369263</v>
      </c>
      <c r="S907" s="58">
        <v>73.6680738402478</v>
      </c>
      <c r="T907" s="58">
        <v>2456.10281638056</v>
      </c>
      <c r="U907" s="58">
        <v>125.657794423667</v>
      </c>
      <c r="V907" s="58">
        <v>413.049060044198</v>
      </c>
      <c r="W907" s="58">
        <v>70.873</v>
      </c>
      <c r="X907" s="10"/>
      <c r="Y907" s="109">
        <f t="shared" si="223"/>
        <v>0.00585464079459452</v>
      </c>
      <c r="Z907" s="10"/>
      <c r="AA907" s="10"/>
      <c r="AB907" s="10"/>
      <c r="AC907" s="58">
        <f t="shared" si="216"/>
        <v>179.127</v>
      </c>
      <c r="AD907" s="10">
        <f t="shared" si="224"/>
        <v>6.5</v>
      </c>
      <c r="AE907" s="58">
        <f t="shared" si="217"/>
        <v>0</v>
      </c>
      <c r="AF907" s="58">
        <f t="shared" si="211"/>
        <v>0</v>
      </c>
      <c r="AG907" s="58">
        <f t="shared" si="212"/>
        <v>0</v>
      </c>
      <c r="AH907" s="58">
        <f t="shared" si="213"/>
        <v>0</v>
      </c>
      <c r="AI907" s="64">
        <f t="shared" si="214"/>
        <v>-51.9028338739228</v>
      </c>
      <c r="AJ907" s="65"/>
      <c r="AL907" s="58">
        <f t="shared" si="218"/>
        <v>250</v>
      </c>
      <c r="AM907" s="58">
        <f t="shared" si="219"/>
        <v>70.873</v>
      </c>
      <c r="AN907" s="58">
        <f t="shared" si="215"/>
        <v>0</v>
      </c>
      <c r="AO907" s="58">
        <f t="shared" si="210"/>
        <v>1248.93954370659</v>
      </c>
      <c r="AP907" s="58">
        <f t="shared" si="220"/>
        <v>1749.17812373538</v>
      </c>
      <c r="AQ907" s="58">
        <f t="shared" si="221"/>
        <v>179.127</v>
      </c>
      <c r="AR907" s="58">
        <f t="shared" si="222"/>
        <v>0</v>
      </c>
    </row>
    <row r="908" spans="1:44">
      <c r="A908" s="35" t="s">
        <v>1187</v>
      </c>
      <c r="B908" s="93">
        <v>12.53</v>
      </c>
      <c r="C908" s="58">
        <v>641.025641025641</v>
      </c>
      <c r="D908" s="58">
        <v>455.847863247863</v>
      </c>
      <c r="E908" s="58">
        <v>5.13065210285847</v>
      </c>
      <c r="F908" s="58">
        <v>237.080611651701</v>
      </c>
      <c r="G908" s="58">
        <v>51.9028338739228</v>
      </c>
      <c r="H908" s="58">
        <v>183.326</v>
      </c>
      <c r="I908" s="58">
        <v>183.326</v>
      </c>
      <c r="J908" s="108">
        <v>3334.92386685859</v>
      </c>
      <c r="K908" s="109">
        <v>0.591928392149125</v>
      </c>
      <c r="L908" s="109">
        <v>7.9941453592054</v>
      </c>
      <c r="M908" s="109">
        <v>8</v>
      </c>
      <c r="N908" s="110">
        <v>0.0912392367373115</v>
      </c>
      <c r="O908" s="10">
        <v>22.5</v>
      </c>
      <c r="P908" s="10">
        <v>1.9</v>
      </c>
      <c r="Q908" s="113">
        <v>0.234</v>
      </c>
      <c r="R908" s="110">
        <v>0.11388273369263</v>
      </c>
      <c r="S908" s="58">
        <v>74.3804162142067</v>
      </c>
      <c r="T908" s="58">
        <v>2489.60394688419</v>
      </c>
      <c r="U908" s="58">
        <v>125.657794423667</v>
      </c>
      <c r="V908" s="58">
        <v>413.049060044198</v>
      </c>
      <c r="W908" s="58">
        <v>66.674</v>
      </c>
      <c r="X908" s="10"/>
      <c r="Y908" s="109">
        <f t="shared" si="223"/>
        <v>0.00585464079459452</v>
      </c>
      <c r="Z908" s="10"/>
      <c r="AA908" s="10"/>
      <c r="AB908" s="10"/>
      <c r="AC908" s="58">
        <f t="shared" si="216"/>
        <v>183.326</v>
      </c>
      <c r="AD908" s="10">
        <f t="shared" si="224"/>
        <v>6.5</v>
      </c>
      <c r="AE908" s="58">
        <f t="shared" si="217"/>
        <v>0</v>
      </c>
      <c r="AF908" s="58">
        <f t="shared" si="211"/>
        <v>0</v>
      </c>
      <c r="AG908" s="58">
        <f t="shared" si="212"/>
        <v>0</v>
      </c>
      <c r="AH908" s="58">
        <f t="shared" si="213"/>
        <v>0</v>
      </c>
      <c r="AI908" s="64">
        <f t="shared" si="214"/>
        <v>-51.9028338739228</v>
      </c>
      <c r="AJ908" s="65"/>
      <c r="AL908" s="58">
        <f t="shared" si="218"/>
        <v>250</v>
      </c>
      <c r="AM908" s="58">
        <f t="shared" si="219"/>
        <v>66.674</v>
      </c>
      <c r="AN908" s="58">
        <f t="shared" si="215"/>
        <v>0</v>
      </c>
      <c r="AO908" s="58">
        <f t="shared" si="210"/>
        <v>1252.69594598806</v>
      </c>
      <c r="AP908" s="58">
        <f t="shared" si="220"/>
        <v>1752.93452601684</v>
      </c>
      <c r="AQ908" s="58">
        <f t="shared" si="221"/>
        <v>183.326</v>
      </c>
      <c r="AR908" s="58">
        <f t="shared" si="222"/>
        <v>0</v>
      </c>
    </row>
    <row r="909" spans="1:44">
      <c r="A909" s="35" t="s">
        <v>1188</v>
      </c>
      <c r="B909" s="93">
        <v>12.36</v>
      </c>
      <c r="C909" s="58">
        <v>641.025641025641</v>
      </c>
      <c r="D909" s="58">
        <v>458.132711732712</v>
      </c>
      <c r="E909" s="58">
        <v>5.13065210285847</v>
      </c>
      <c r="F909" s="58">
        <v>234.795763166852</v>
      </c>
      <c r="G909" s="58">
        <v>51.9028338739228</v>
      </c>
      <c r="H909" s="58">
        <v>181.064</v>
      </c>
      <c r="I909" s="58">
        <v>181.064</v>
      </c>
      <c r="J909" s="108">
        <v>3334.92386685859</v>
      </c>
      <c r="K909" s="109">
        <v>0.583897440300334</v>
      </c>
      <c r="L909" s="109">
        <v>7.9941453592054</v>
      </c>
      <c r="M909" s="109">
        <v>8</v>
      </c>
      <c r="N909" s="110">
        <v>0.0912392367373115</v>
      </c>
      <c r="O909" s="10">
        <v>22.5</v>
      </c>
      <c r="P909" s="10">
        <v>1.9</v>
      </c>
      <c r="Q909" s="113">
        <v>0.234</v>
      </c>
      <c r="R909" s="110">
        <v>0.11388273369263</v>
      </c>
      <c r="S909" s="58">
        <v>73.3712645177649</v>
      </c>
      <c r="T909" s="58">
        <v>2492.70515500856</v>
      </c>
      <c r="U909" s="58">
        <v>125.657794423667</v>
      </c>
      <c r="V909" s="58">
        <v>413.049060044198</v>
      </c>
      <c r="W909" s="58">
        <v>68.936</v>
      </c>
      <c r="X909" s="10"/>
      <c r="Y909" s="109">
        <f t="shared" si="223"/>
        <v>0.00585464079459452</v>
      </c>
      <c r="Z909" s="10"/>
      <c r="AA909" s="10"/>
      <c r="AB909" s="10"/>
      <c r="AC909" s="58">
        <f t="shared" si="216"/>
        <v>181.064</v>
      </c>
      <c r="AD909" s="10">
        <f t="shared" si="224"/>
        <v>6.5</v>
      </c>
      <c r="AE909" s="58">
        <f t="shared" si="217"/>
        <v>0</v>
      </c>
      <c r="AF909" s="58">
        <f t="shared" si="211"/>
        <v>0</v>
      </c>
      <c r="AG909" s="58">
        <f t="shared" si="212"/>
        <v>0</v>
      </c>
      <c r="AH909" s="58">
        <f t="shared" si="213"/>
        <v>0</v>
      </c>
      <c r="AI909" s="64">
        <f t="shared" si="214"/>
        <v>-51.9028338739228</v>
      </c>
      <c r="AJ909" s="65"/>
      <c r="AL909" s="58">
        <f t="shared" si="218"/>
        <v>250</v>
      </c>
      <c r="AM909" s="58">
        <f t="shared" si="219"/>
        <v>68.936</v>
      </c>
      <c r="AN909" s="58">
        <f t="shared" si="215"/>
        <v>0</v>
      </c>
      <c r="AO909" s="58">
        <f t="shared" si="210"/>
        <v>1256.77286625812</v>
      </c>
      <c r="AP909" s="58">
        <f t="shared" si="220"/>
        <v>1757.0114462869</v>
      </c>
      <c r="AQ909" s="58">
        <f t="shared" si="221"/>
        <v>181.064</v>
      </c>
      <c r="AR909" s="58">
        <f t="shared" si="222"/>
        <v>0</v>
      </c>
    </row>
    <row r="910" spans="1:44">
      <c r="A910" s="35" t="s">
        <v>1189</v>
      </c>
      <c r="B910" s="93">
        <v>12.17</v>
      </c>
      <c r="C910" s="58">
        <v>641.025641025641</v>
      </c>
      <c r="D910" s="58">
        <v>470.732206682207</v>
      </c>
      <c r="E910" s="58">
        <v>5.13065210285847</v>
      </c>
      <c r="F910" s="58">
        <v>222.196268217357</v>
      </c>
      <c r="G910" s="58">
        <v>51.9028338739228</v>
      </c>
      <c r="H910" s="58">
        <v>168.5905</v>
      </c>
      <c r="I910" s="58">
        <v>168.5905</v>
      </c>
      <c r="J910" s="108">
        <v>3334.92386685859</v>
      </c>
      <c r="K910" s="109">
        <v>0.574921670586979</v>
      </c>
      <c r="L910" s="109">
        <v>7.9941453592054</v>
      </c>
      <c r="M910" s="109">
        <v>8</v>
      </c>
      <c r="N910" s="110">
        <v>0.0912392367373115</v>
      </c>
      <c r="O910" s="10">
        <v>22.5</v>
      </c>
      <c r="P910" s="10">
        <v>1.9</v>
      </c>
      <c r="Q910" s="113">
        <v>0.234</v>
      </c>
      <c r="R910" s="110">
        <v>0.11388273369263</v>
      </c>
      <c r="S910" s="58">
        <v>72.24338909233</v>
      </c>
      <c r="T910" s="58">
        <v>2357.21823800088</v>
      </c>
      <c r="U910" s="58">
        <v>125.657794423667</v>
      </c>
      <c r="V910" s="58">
        <v>413.049060044198</v>
      </c>
      <c r="W910" s="58">
        <v>81.4095</v>
      </c>
      <c r="X910" s="10"/>
      <c r="Y910" s="109">
        <f t="shared" si="223"/>
        <v>0.00585464079459452</v>
      </c>
      <c r="Z910" s="10"/>
      <c r="AA910" s="10"/>
      <c r="AB910" s="10"/>
      <c r="AC910" s="58">
        <f t="shared" si="216"/>
        <v>168.5905</v>
      </c>
      <c r="AD910" s="10">
        <f t="shared" si="224"/>
        <v>6.5</v>
      </c>
      <c r="AE910" s="58">
        <f t="shared" si="217"/>
        <v>0</v>
      </c>
      <c r="AF910" s="58">
        <f t="shared" si="211"/>
        <v>0</v>
      </c>
      <c r="AG910" s="58">
        <f t="shared" si="212"/>
        <v>0</v>
      </c>
      <c r="AH910" s="58">
        <f t="shared" si="213"/>
        <v>0</v>
      </c>
      <c r="AI910" s="64">
        <f t="shared" si="214"/>
        <v>-51.9028338739228</v>
      </c>
      <c r="AJ910" s="65"/>
      <c r="AL910" s="58">
        <f t="shared" si="218"/>
        <v>250</v>
      </c>
      <c r="AM910" s="58">
        <f t="shared" si="219"/>
        <v>81.4095</v>
      </c>
      <c r="AN910" s="58">
        <f t="shared" si="215"/>
        <v>0</v>
      </c>
      <c r="AO910" s="58">
        <f t="shared" si="210"/>
        <v>1262.70042692683</v>
      </c>
      <c r="AP910" s="58">
        <f t="shared" si="220"/>
        <v>1762.93900695561</v>
      </c>
      <c r="AQ910" s="58">
        <f t="shared" si="221"/>
        <v>168.5905</v>
      </c>
      <c r="AR910" s="58">
        <f t="shared" si="222"/>
        <v>0</v>
      </c>
    </row>
    <row r="911" spans="1:44">
      <c r="A911" s="35" t="s">
        <v>1190</v>
      </c>
      <c r="B911" s="93">
        <v>12.21</v>
      </c>
      <c r="C911" s="58">
        <v>641.025641025641</v>
      </c>
      <c r="D911" s="58">
        <v>487.343317793318</v>
      </c>
      <c r="E911" s="58">
        <v>5.13065210285847</v>
      </c>
      <c r="F911" s="58">
        <v>205.585157106246</v>
      </c>
      <c r="G911" s="58">
        <v>51.9028338739228</v>
      </c>
      <c r="H911" s="58">
        <v>152.1455</v>
      </c>
      <c r="I911" s="58">
        <v>152.1455</v>
      </c>
      <c r="J911" s="108">
        <v>3334.92386685859</v>
      </c>
      <c r="K911" s="109">
        <v>0.576811306316106</v>
      </c>
      <c r="L911" s="109">
        <v>7.9941453592054</v>
      </c>
      <c r="M911" s="109">
        <v>8</v>
      </c>
      <c r="N911" s="110">
        <v>0.0912392367373115</v>
      </c>
      <c r="O911" s="10">
        <v>22.5</v>
      </c>
      <c r="P911" s="10">
        <v>1.9</v>
      </c>
      <c r="Q911" s="113">
        <v>0.234</v>
      </c>
      <c r="R911" s="110">
        <v>0.11388273369263</v>
      </c>
      <c r="S911" s="58">
        <v>72.4808365503163</v>
      </c>
      <c r="T911" s="58">
        <v>2120.31663190914</v>
      </c>
      <c r="U911" s="58">
        <v>125.657794423667</v>
      </c>
      <c r="V911" s="58">
        <v>413.049060044198</v>
      </c>
      <c r="W911" s="58">
        <v>97.8545</v>
      </c>
      <c r="X911" s="10"/>
      <c r="Y911" s="109">
        <f t="shared" si="223"/>
        <v>0.00585464079459452</v>
      </c>
      <c r="Z911" s="10"/>
      <c r="AA911" s="10"/>
      <c r="AB911" s="10"/>
      <c r="AC911" s="58">
        <f t="shared" si="216"/>
        <v>152.1455</v>
      </c>
      <c r="AD911" s="10">
        <f t="shared" si="224"/>
        <v>6.5</v>
      </c>
      <c r="AE911" s="58">
        <f t="shared" si="217"/>
        <v>0</v>
      </c>
      <c r="AF911" s="58">
        <f t="shared" si="211"/>
        <v>0</v>
      </c>
      <c r="AG911" s="58">
        <f t="shared" si="212"/>
        <v>0</v>
      </c>
      <c r="AH911" s="58">
        <f t="shared" si="213"/>
        <v>0</v>
      </c>
      <c r="AI911" s="64">
        <f t="shared" si="214"/>
        <v>-51.9028338739228</v>
      </c>
      <c r="AJ911" s="65"/>
      <c r="AL911" s="58">
        <f t="shared" si="218"/>
        <v>250</v>
      </c>
      <c r="AM911" s="58">
        <f t="shared" si="219"/>
        <v>97.8545</v>
      </c>
      <c r="AN911" s="58">
        <f t="shared" si="215"/>
        <v>0</v>
      </c>
      <c r="AO911" s="58">
        <f t="shared" si="210"/>
        <v>1271.06509979219</v>
      </c>
      <c r="AP911" s="58">
        <f t="shared" si="220"/>
        <v>1771.30367982098</v>
      </c>
      <c r="AQ911" s="58">
        <f t="shared" si="221"/>
        <v>152.1455</v>
      </c>
      <c r="AR911" s="58">
        <f t="shared" si="222"/>
        <v>0</v>
      </c>
    </row>
    <row r="912" spans="1:44">
      <c r="A912" s="35" t="s">
        <v>1191</v>
      </c>
      <c r="B912" s="93">
        <v>12.4</v>
      </c>
      <c r="C912" s="58">
        <v>641.025641025641</v>
      </c>
      <c r="D912" s="58">
        <v>496.46958041958</v>
      </c>
      <c r="E912" s="58">
        <v>5.13065210285847</v>
      </c>
      <c r="F912" s="58">
        <v>196.458894479983</v>
      </c>
      <c r="G912" s="58">
        <v>51.9028338739228</v>
      </c>
      <c r="H912" s="58">
        <v>143.1105</v>
      </c>
      <c r="I912" s="58">
        <v>143.1105</v>
      </c>
      <c r="J912" s="108">
        <v>3334.92386685859</v>
      </c>
      <c r="K912" s="109">
        <v>0.585787076029461</v>
      </c>
      <c r="L912" s="109">
        <v>7.9941453592054</v>
      </c>
      <c r="M912" s="109">
        <v>8</v>
      </c>
      <c r="N912" s="110">
        <v>0.0912392367373115</v>
      </c>
      <c r="O912" s="10">
        <v>22.5</v>
      </c>
      <c r="P912" s="10">
        <v>1.9</v>
      </c>
      <c r="Q912" s="113">
        <v>0.234</v>
      </c>
      <c r="R912" s="110">
        <v>0.11388273369263</v>
      </c>
      <c r="S912" s="58">
        <v>73.6087119757512</v>
      </c>
      <c r="T912" s="58">
        <v>1963.84445164156</v>
      </c>
      <c r="U912" s="58">
        <v>125.657794423667</v>
      </c>
      <c r="V912" s="58">
        <v>413.049060044198</v>
      </c>
      <c r="W912" s="58">
        <v>106.8895</v>
      </c>
      <c r="X912" s="10"/>
      <c r="Y912" s="109">
        <f t="shared" si="223"/>
        <v>0.00585464079459452</v>
      </c>
      <c r="Z912" s="10"/>
      <c r="AA912" s="10"/>
      <c r="AB912" s="10"/>
      <c r="AC912" s="58">
        <f t="shared" si="216"/>
        <v>143.1105</v>
      </c>
      <c r="AD912" s="10">
        <f t="shared" si="224"/>
        <v>6.5</v>
      </c>
      <c r="AE912" s="58">
        <f t="shared" si="217"/>
        <v>0</v>
      </c>
      <c r="AF912" s="58">
        <f t="shared" si="211"/>
        <v>0</v>
      </c>
      <c r="AG912" s="58">
        <f t="shared" si="212"/>
        <v>0</v>
      </c>
      <c r="AH912" s="58">
        <f t="shared" si="213"/>
        <v>0</v>
      </c>
      <c r="AI912" s="64">
        <f t="shared" si="214"/>
        <v>-51.9028338739228</v>
      </c>
      <c r="AJ912" s="65"/>
      <c r="AL912" s="58">
        <f t="shared" si="218"/>
        <v>250</v>
      </c>
      <c r="AM912" s="58">
        <f t="shared" si="219"/>
        <v>106.8895</v>
      </c>
      <c r="AN912" s="58">
        <f t="shared" si="215"/>
        <v>0</v>
      </c>
      <c r="AO912" s="58">
        <f t="shared" si="210"/>
        <v>1280.74319929323</v>
      </c>
      <c r="AP912" s="58">
        <f t="shared" si="220"/>
        <v>1780.98177932202</v>
      </c>
      <c r="AQ912" s="58">
        <f t="shared" si="221"/>
        <v>143.1105</v>
      </c>
      <c r="AR912" s="58">
        <f t="shared" si="222"/>
        <v>0</v>
      </c>
    </row>
    <row r="913" spans="1:44">
      <c r="A913" s="35" t="s">
        <v>1192</v>
      </c>
      <c r="B913" s="93">
        <v>12.67</v>
      </c>
      <c r="C913" s="58">
        <v>641.025641025641</v>
      </c>
      <c r="D913" s="58">
        <v>502.326146076146</v>
      </c>
      <c r="E913" s="58">
        <v>5.13065210285847</v>
      </c>
      <c r="F913" s="58">
        <v>190.602328823418</v>
      </c>
      <c r="G913" s="58">
        <v>51.9028338739228</v>
      </c>
      <c r="H913" s="58">
        <v>137.3125</v>
      </c>
      <c r="I913" s="58">
        <v>137.3125</v>
      </c>
      <c r="J913" s="108">
        <v>3334.92386685859</v>
      </c>
      <c r="K913" s="109">
        <v>0.59854211720107</v>
      </c>
      <c r="L913" s="109">
        <v>7.9941453592054</v>
      </c>
      <c r="M913" s="109">
        <v>8</v>
      </c>
      <c r="N913" s="110">
        <v>0.0912392367373115</v>
      </c>
      <c r="O913" s="10">
        <v>22.5</v>
      </c>
      <c r="P913" s="10">
        <v>1.9</v>
      </c>
      <c r="Q913" s="113">
        <v>0.234</v>
      </c>
      <c r="R913" s="110">
        <v>0.11388273369263</v>
      </c>
      <c r="S913" s="58">
        <v>75.2114823171587</v>
      </c>
      <c r="T913" s="58">
        <v>1844.12659711471</v>
      </c>
      <c r="U913" s="58">
        <v>125.657794423667</v>
      </c>
      <c r="V913" s="58">
        <v>413.049060044198</v>
      </c>
      <c r="W913" s="58">
        <v>112.6875</v>
      </c>
      <c r="X913" s="10"/>
      <c r="Y913" s="109">
        <f t="shared" si="223"/>
        <v>0.00585464079459452</v>
      </c>
      <c r="Z913" s="10"/>
      <c r="AA913" s="10"/>
      <c r="AB913" s="10"/>
      <c r="AC913" s="58">
        <f t="shared" si="216"/>
        <v>137.3125</v>
      </c>
      <c r="AD913" s="10">
        <f t="shared" si="224"/>
        <v>6.5</v>
      </c>
      <c r="AE913" s="58">
        <f t="shared" si="217"/>
        <v>0</v>
      </c>
      <c r="AF913" s="58">
        <f t="shared" si="211"/>
        <v>0</v>
      </c>
      <c r="AG913" s="58">
        <f t="shared" si="212"/>
        <v>0</v>
      </c>
      <c r="AH913" s="58">
        <f t="shared" si="213"/>
        <v>0</v>
      </c>
      <c r="AI913" s="64">
        <f t="shared" si="214"/>
        <v>-51.9028338739228</v>
      </c>
      <c r="AJ913" s="65"/>
      <c r="AL913" s="58">
        <f t="shared" si="218"/>
        <v>250</v>
      </c>
      <c r="AM913" s="58">
        <f t="shared" si="219"/>
        <v>112.6875</v>
      </c>
      <c r="AN913" s="58">
        <f t="shared" si="215"/>
        <v>0</v>
      </c>
      <c r="AO913" s="58">
        <f t="shared" si="210"/>
        <v>1291.24260829676</v>
      </c>
      <c r="AP913" s="58">
        <f t="shared" si="220"/>
        <v>1791.48118832555</v>
      </c>
      <c r="AQ913" s="58">
        <f t="shared" si="221"/>
        <v>137.3125</v>
      </c>
      <c r="AR913" s="58">
        <f t="shared" si="222"/>
        <v>0</v>
      </c>
    </row>
    <row r="914" spans="1:44">
      <c r="A914" s="35" t="s">
        <v>1193</v>
      </c>
      <c r="B914" s="93">
        <v>12.81</v>
      </c>
      <c r="C914" s="58">
        <v>641.025641025641</v>
      </c>
      <c r="D914" s="58">
        <v>508.228671328671</v>
      </c>
      <c r="E914" s="58">
        <v>5.13065210285847</v>
      </c>
      <c r="F914" s="58">
        <v>184.699803570893</v>
      </c>
      <c r="G914" s="58">
        <v>51.9028338739228</v>
      </c>
      <c r="H914" s="58">
        <v>131.469</v>
      </c>
      <c r="I914" s="58">
        <v>131.469</v>
      </c>
      <c r="J914" s="108">
        <v>3334.92386685859</v>
      </c>
      <c r="K914" s="109">
        <v>0.605155842253016</v>
      </c>
      <c r="L914" s="109">
        <v>7.9941453592054</v>
      </c>
      <c r="M914" s="109">
        <v>8</v>
      </c>
      <c r="N914" s="110">
        <v>0.0912392367373115</v>
      </c>
      <c r="O914" s="10">
        <v>22.5</v>
      </c>
      <c r="P914" s="10">
        <v>1.9</v>
      </c>
      <c r="Q914" s="113">
        <v>0.234</v>
      </c>
      <c r="R914" s="110">
        <v>0.11388273369263</v>
      </c>
      <c r="S914" s="58">
        <v>76.0425484201107</v>
      </c>
      <c r="T914" s="58">
        <v>1746.3508582499</v>
      </c>
      <c r="U914" s="58">
        <v>125.657794423667</v>
      </c>
      <c r="V914" s="58">
        <v>413.049060044198</v>
      </c>
      <c r="W914" s="58">
        <v>118.531</v>
      </c>
      <c r="X914" s="10"/>
      <c r="Y914" s="109">
        <f t="shared" si="223"/>
        <v>0.00585464079459452</v>
      </c>
      <c r="Z914" s="10"/>
      <c r="AA914" s="10"/>
      <c r="AB914" s="10"/>
      <c r="AC914" s="58">
        <f t="shared" si="216"/>
        <v>131.469</v>
      </c>
      <c r="AD914" s="10">
        <f t="shared" si="224"/>
        <v>6.5</v>
      </c>
      <c r="AE914" s="58">
        <f t="shared" si="217"/>
        <v>0</v>
      </c>
      <c r="AF914" s="58">
        <f t="shared" si="211"/>
        <v>0</v>
      </c>
      <c r="AG914" s="58">
        <f t="shared" si="212"/>
        <v>0</v>
      </c>
      <c r="AH914" s="58">
        <f t="shared" si="213"/>
        <v>0</v>
      </c>
      <c r="AI914" s="64">
        <f t="shared" si="214"/>
        <v>-51.9028338739228</v>
      </c>
      <c r="AJ914" s="65"/>
      <c r="AL914" s="58">
        <f t="shared" si="218"/>
        <v>250</v>
      </c>
      <c r="AM914" s="58">
        <f t="shared" si="219"/>
        <v>118.531</v>
      </c>
      <c r="AN914" s="58">
        <f t="shared" si="215"/>
        <v>0</v>
      </c>
      <c r="AO914" s="58">
        <f t="shared" si="210"/>
        <v>1302.56604525528</v>
      </c>
      <c r="AP914" s="58">
        <f t="shared" si="220"/>
        <v>1802.80462528407</v>
      </c>
      <c r="AQ914" s="58">
        <f t="shared" si="221"/>
        <v>131.469</v>
      </c>
      <c r="AR914" s="58">
        <f t="shared" si="222"/>
        <v>0</v>
      </c>
    </row>
    <row r="915" spans="1:44">
      <c r="A915" s="35" t="s">
        <v>1194</v>
      </c>
      <c r="B915" s="93">
        <v>12.8</v>
      </c>
      <c r="C915" s="58">
        <v>641.025641025641</v>
      </c>
      <c r="D915" s="58">
        <v>511.938267288267</v>
      </c>
      <c r="E915" s="58">
        <v>5.13065210285847</v>
      </c>
      <c r="F915" s="58">
        <v>180.990207611297</v>
      </c>
      <c r="G915" s="58">
        <v>51.9028338739228</v>
      </c>
      <c r="H915" s="58">
        <v>127.7965</v>
      </c>
      <c r="I915" s="58">
        <v>127.7965</v>
      </c>
      <c r="J915" s="108">
        <v>3334.92386685859</v>
      </c>
      <c r="K915" s="109">
        <v>0.604683433320734</v>
      </c>
      <c r="L915" s="109">
        <v>7.9941453592054</v>
      </c>
      <c r="M915" s="109">
        <v>8</v>
      </c>
      <c r="N915" s="110">
        <v>0.0912392367373115</v>
      </c>
      <c r="O915" s="10">
        <v>22.5</v>
      </c>
      <c r="P915" s="10">
        <v>1.9</v>
      </c>
      <c r="Q915" s="113">
        <v>0.234</v>
      </c>
      <c r="R915" s="110">
        <v>0.11388273369263</v>
      </c>
      <c r="S915" s="58">
        <v>75.9831865556142</v>
      </c>
      <c r="T915" s="58">
        <v>1698.89392099779</v>
      </c>
      <c r="U915" s="58">
        <v>125.657794423667</v>
      </c>
      <c r="V915" s="58">
        <v>413.049060044198</v>
      </c>
      <c r="W915" s="58">
        <v>122.2035</v>
      </c>
      <c r="X915" s="10"/>
      <c r="Y915" s="109">
        <f t="shared" si="223"/>
        <v>0.00585464079459452</v>
      </c>
      <c r="Z915" s="10"/>
      <c r="AA915" s="10"/>
      <c r="AB915" s="10"/>
      <c r="AC915" s="58">
        <f t="shared" si="216"/>
        <v>127.7965</v>
      </c>
      <c r="AD915" s="10">
        <f t="shared" si="224"/>
        <v>6.5</v>
      </c>
      <c r="AE915" s="58">
        <f t="shared" si="217"/>
        <v>0</v>
      </c>
      <c r="AF915" s="58">
        <f t="shared" si="211"/>
        <v>0</v>
      </c>
      <c r="AG915" s="58">
        <f t="shared" si="212"/>
        <v>0</v>
      </c>
      <c r="AH915" s="58">
        <f t="shared" si="213"/>
        <v>0</v>
      </c>
      <c r="AI915" s="64">
        <f t="shared" si="214"/>
        <v>-51.9028338739228</v>
      </c>
      <c r="AJ915" s="65"/>
      <c r="AL915" s="58">
        <f t="shared" si="218"/>
        <v>250</v>
      </c>
      <c r="AM915" s="58">
        <f t="shared" si="219"/>
        <v>122.2035</v>
      </c>
      <c r="AN915" s="58">
        <f t="shared" si="215"/>
        <v>0</v>
      </c>
      <c r="AO915" s="58">
        <f t="shared" si="210"/>
        <v>1314.383740029</v>
      </c>
      <c r="AP915" s="58">
        <f t="shared" si="220"/>
        <v>1814.62232005779</v>
      </c>
      <c r="AQ915" s="58">
        <f t="shared" si="221"/>
        <v>127.7965</v>
      </c>
      <c r="AR915" s="58">
        <f t="shared" si="222"/>
        <v>0</v>
      </c>
    </row>
    <row r="916" spans="1:44">
      <c r="A916" s="35" t="s">
        <v>1195</v>
      </c>
      <c r="B916" s="93">
        <v>12.69</v>
      </c>
      <c r="C916" s="58">
        <v>641.025641025641</v>
      </c>
      <c r="D916" s="58">
        <v>508.222105672106</v>
      </c>
      <c r="E916" s="58">
        <v>5.13065210285847</v>
      </c>
      <c r="F916" s="58">
        <v>184.706369227458</v>
      </c>
      <c r="G916" s="58">
        <v>51.9028338739228</v>
      </c>
      <c r="H916" s="58">
        <v>131.4755</v>
      </c>
      <c r="I916" s="58">
        <v>131.4755</v>
      </c>
      <c r="J916" s="108">
        <v>3334.92386685859</v>
      </c>
      <c r="K916" s="109">
        <v>0.599486935065634</v>
      </c>
      <c r="L916" s="109">
        <v>7.9941453592054</v>
      </c>
      <c r="M916" s="109">
        <v>8</v>
      </c>
      <c r="N916" s="110">
        <v>0.0912392367373115</v>
      </c>
      <c r="O916" s="10">
        <v>22.5</v>
      </c>
      <c r="P916" s="10">
        <v>1.9</v>
      </c>
      <c r="Q916" s="113">
        <v>0.234</v>
      </c>
      <c r="R916" s="110">
        <v>0.11388273369263</v>
      </c>
      <c r="S916" s="58">
        <v>75.3302060461518</v>
      </c>
      <c r="T916" s="58">
        <v>1762.95197270763</v>
      </c>
      <c r="U916" s="58">
        <v>125.657794423667</v>
      </c>
      <c r="V916" s="58">
        <v>413.049060044198</v>
      </c>
      <c r="W916" s="58">
        <v>118.5245</v>
      </c>
      <c r="X916" s="10"/>
      <c r="Y916" s="109">
        <f t="shared" si="223"/>
        <v>0.00585464079459452</v>
      </c>
      <c r="Z916" s="10"/>
      <c r="AA916" s="10"/>
      <c r="AB916" s="10"/>
      <c r="AC916" s="58">
        <f t="shared" si="216"/>
        <v>131.4755</v>
      </c>
      <c r="AD916" s="10">
        <f t="shared" si="224"/>
        <v>6.5</v>
      </c>
      <c r="AE916" s="58">
        <f t="shared" si="217"/>
        <v>0</v>
      </c>
      <c r="AF916" s="58">
        <f t="shared" si="211"/>
        <v>0</v>
      </c>
      <c r="AG916" s="58">
        <f t="shared" si="212"/>
        <v>0</v>
      </c>
      <c r="AH916" s="58">
        <f t="shared" si="213"/>
        <v>0</v>
      </c>
      <c r="AI916" s="64">
        <f t="shared" si="214"/>
        <v>-51.9028338739228</v>
      </c>
      <c r="AJ916" s="65"/>
      <c r="AL916" s="58">
        <f t="shared" si="218"/>
        <v>250</v>
      </c>
      <c r="AM916" s="58">
        <f t="shared" si="219"/>
        <v>118.5245</v>
      </c>
      <c r="AN916" s="58">
        <f t="shared" si="215"/>
        <v>0</v>
      </c>
      <c r="AO916" s="58">
        <f t="shared" si="210"/>
        <v>1325.59049632886</v>
      </c>
      <c r="AP916" s="58">
        <f t="shared" si="220"/>
        <v>1825.82907635765</v>
      </c>
      <c r="AQ916" s="58">
        <f t="shared" si="221"/>
        <v>131.4755</v>
      </c>
      <c r="AR916" s="58">
        <f t="shared" si="222"/>
        <v>0</v>
      </c>
    </row>
    <row r="917" spans="1:44">
      <c r="A917" s="35" t="s">
        <v>1196</v>
      </c>
      <c r="B917" s="93">
        <v>12.51</v>
      </c>
      <c r="C917" s="58">
        <v>641.025641025641</v>
      </c>
      <c r="D917" s="58">
        <v>507.099378399378</v>
      </c>
      <c r="E917" s="58">
        <v>5.13065210285847</v>
      </c>
      <c r="F917" s="58">
        <v>185.829096500185</v>
      </c>
      <c r="G917" s="58">
        <v>51.9028338739228</v>
      </c>
      <c r="H917" s="58">
        <v>132.587</v>
      </c>
      <c r="I917" s="58">
        <v>132.587</v>
      </c>
      <c r="J917" s="108">
        <v>3334.92386685859</v>
      </c>
      <c r="K917" s="109">
        <v>0.590983574284561</v>
      </c>
      <c r="L917" s="109">
        <v>7.9941453592054</v>
      </c>
      <c r="M917" s="109">
        <v>8</v>
      </c>
      <c r="N917" s="110">
        <v>0.0912392367373115</v>
      </c>
      <c r="O917" s="10">
        <v>22.5</v>
      </c>
      <c r="P917" s="10">
        <v>1.9</v>
      </c>
      <c r="Q917" s="113">
        <v>0.234</v>
      </c>
      <c r="R917" s="110">
        <v>0.11388273369263</v>
      </c>
      <c r="S917" s="58">
        <v>74.2616924852135</v>
      </c>
      <c r="T917" s="58">
        <v>1803.43671338933</v>
      </c>
      <c r="U917" s="58">
        <v>125.657794423667</v>
      </c>
      <c r="V917" s="58">
        <v>413.049060044198</v>
      </c>
      <c r="W917" s="58">
        <v>117.413</v>
      </c>
      <c r="X917" s="10"/>
      <c r="Y917" s="109">
        <f t="shared" si="223"/>
        <v>0.00585464079459452</v>
      </c>
      <c r="Z917" s="10"/>
      <c r="AA917" s="10"/>
      <c r="AB917" s="10"/>
      <c r="AC917" s="58">
        <f t="shared" si="216"/>
        <v>132.587</v>
      </c>
      <c r="AD917" s="10">
        <f t="shared" si="224"/>
        <v>6.5</v>
      </c>
      <c r="AE917" s="58">
        <f t="shared" si="217"/>
        <v>0</v>
      </c>
      <c r="AF917" s="58">
        <f t="shared" si="211"/>
        <v>0</v>
      </c>
      <c r="AG917" s="58">
        <f t="shared" si="212"/>
        <v>0</v>
      </c>
      <c r="AH917" s="58">
        <f t="shared" si="213"/>
        <v>0</v>
      </c>
      <c r="AI917" s="64">
        <f t="shared" si="214"/>
        <v>-51.9028338739228</v>
      </c>
      <c r="AJ917" s="65"/>
      <c r="AL917" s="58">
        <f t="shared" si="218"/>
        <v>250</v>
      </c>
      <c r="AM917" s="58">
        <f t="shared" si="219"/>
        <v>117.413</v>
      </c>
      <c r="AN917" s="58">
        <f t="shared" si="215"/>
        <v>0</v>
      </c>
      <c r="AO917" s="58">
        <f t="shared" si="210"/>
        <v>1336.57449384721</v>
      </c>
      <c r="AP917" s="58">
        <f t="shared" si="220"/>
        <v>1836.813073876</v>
      </c>
      <c r="AQ917" s="58">
        <f t="shared" si="221"/>
        <v>132.587</v>
      </c>
      <c r="AR917" s="58">
        <f t="shared" si="222"/>
        <v>0</v>
      </c>
    </row>
    <row r="918" spans="1:44">
      <c r="A918" s="35" t="s">
        <v>1197</v>
      </c>
      <c r="B918" s="93">
        <v>12.32</v>
      </c>
      <c r="C918" s="58">
        <v>641.025641025641</v>
      </c>
      <c r="D918" s="58">
        <v>506.41655011655</v>
      </c>
      <c r="E918" s="58">
        <v>5.13065210285847</v>
      </c>
      <c r="F918" s="58">
        <v>186.511924783014</v>
      </c>
      <c r="G918" s="58">
        <v>51.9028338739228</v>
      </c>
      <c r="H918" s="58">
        <v>133.263</v>
      </c>
      <c r="I918" s="58">
        <v>133.263</v>
      </c>
      <c r="J918" s="108">
        <v>3334.92386685859</v>
      </c>
      <c r="K918" s="109">
        <v>0.582007804571206</v>
      </c>
      <c r="L918" s="109">
        <v>7.9941453592054</v>
      </c>
      <c r="M918" s="109">
        <v>8</v>
      </c>
      <c r="N918" s="110">
        <v>0.0912392367373115</v>
      </c>
      <c r="O918" s="10">
        <v>22.5</v>
      </c>
      <c r="P918" s="10">
        <v>1.9</v>
      </c>
      <c r="Q918" s="113">
        <v>0.234</v>
      </c>
      <c r="R918" s="110">
        <v>0.11388273369263</v>
      </c>
      <c r="S918" s="58">
        <v>73.1338170597786</v>
      </c>
      <c r="T918" s="58">
        <v>1840.58615180804</v>
      </c>
      <c r="U918" s="58">
        <v>125.657794423667</v>
      </c>
      <c r="V918" s="58">
        <v>413.049060044198</v>
      </c>
      <c r="W918" s="58">
        <v>116.737</v>
      </c>
      <c r="X918" s="10"/>
      <c r="Y918" s="109">
        <f t="shared" si="223"/>
        <v>0.00585464079459452</v>
      </c>
      <c r="Z918" s="10"/>
      <c r="AA918" s="10"/>
      <c r="AB918" s="10"/>
      <c r="AC918" s="58">
        <f t="shared" si="216"/>
        <v>133.263</v>
      </c>
      <c r="AD918" s="10">
        <f t="shared" si="224"/>
        <v>6.5</v>
      </c>
      <c r="AE918" s="58">
        <f t="shared" si="217"/>
        <v>0</v>
      </c>
      <c r="AF918" s="58">
        <f t="shared" si="211"/>
        <v>0</v>
      </c>
      <c r="AG918" s="58">
        <f t="shared" si="212"/>
        <v>0</v>
      </c>
      <c r="AH918" s="58">
        <f t="shared" si="213"/>
        <v>0</v>
      </c>
      <c r="AI918" s="64">
        <f t="shared" si="214"/>
        <v>-51.9028338739228</v>
      </c>
      <c r="AJ918" s="65"/>
      <c r="AL918" s="58">
        <f t="shared" si="218"/>
        <v>250</v>
      </c>
      <c r="AM918" s="58">
        <f t="shared" si="219"/>
        <v>116.737</v>
      </c>
      <c r="AN918" s="58">
        <f t="shared" si="215"/>
        <v>0</v>
      </c>
      <c r="AO918" s="58">
        <f t="shared" si="210"/>
        <v>1347.40217137798</v>
      </c>
      <c r="AP918" s="58">
        <f t="shared" si="220"/>
        <v>1847.64075140677</v>
      </c>
      <c r="AQ918" s="58">
        <f t="shared" si="221"/>
        <v>133.263</v>
      </c>
      <c r="AR918" s="58">
        <f t="shared" si="222"/>
        <v>0</v>
      </c>
    </row>
    <row r="919" spans="1:44">
      <c r="A919" s="35" t="s">
        <v>1198</v>
      </c>
      <c r="B919" s="93">
        <v>12.15</v>
      </c>
      <c r="C919" s="58">
        <v>641.025641025641</v>
      </c>
      <c r="D919" s="58">
        <v>504.86048951049</v>
      </c>
      <c r="E919" s="58">
        <v>5.13065210285847</v>
      </c>
      <c r="F919" s="58">
        <v>188.067985389074</v>
      </c>
      <c r="G919" s="58">
        <v>51.9028338739228</v>
      </c>
      <c r="H919" s="58">
        <v>134.8035</v>
      </c>
      <c r="I919" s="58">
        <v>134.8035</v>
      </c>
      <c r="J919" s="108">
        <v>3334.92386685859</v>
      </c>
      <c r="K919" s="109">
        <v>0.573976852722415</v>
      </c>
      <c r="L919" s="109">
        <v>7.9941453592054</v>
      </c>
      <c r="M919" s="109">
        <v>8</v>
      </c>
      <c r="N919" s="110">
        <v>0.0912392367373115</v>
      </c>
      <c r="O919" s="10">
        <v>22.5</v>
      </c>
      <c r="P919" s="10">
        <v>1.9</v>
      </c>
      <c r="Q919" s="113">
        <v>0.234</v>
      </c>
      <c r="R919" s="110">
        <v>0.11388273369263</v>
      </c>
      <c r="S919" s="58">
        <v>72.1246653633369</v>
      </c>
      <c r="T919" s="58">
        <v>1887.91380631304</v>
      </c>
      <c r="U919" s="58">
        <v>125.657794423667</v>
      </c>
      <c r="V919" s="58">
        <v>413.049060044198</v>
      </c>
      <c r="W919" s="58">
        <v>115.1965</v>
      </c>
      <c r="X919" s="10"/>
      <c r="Y919" s="109">
        <f t="shared" si="223"/>
        <v>0.00585464079459452</v>
      </c>
      <c r="Z919" s="10"/>
      <c r="AA919" s="10"/>
      <c r="AB919" s="10"/>
      <c r="AC919" s="58">
        <f t="shared" si="216"/>
        <v>134.8035</v>
      </c>
      <c r="AD919" s="10">
        <f t="shared" si="224"/>
        <v>6.5</v>
      </c>
      <c r="AE919" s="58">
        <f t="shared" si="217"/>
        <v>0</v>
      </c>
      <c r="AF919" s="58">
        <f t="shared" si="211"/>
        <v>0</v>
      </c>
      <c r="AG919" s="58">
        <f t="shared" si="212"/>
        <v>0</v>
      </c>
      <c r="AH919" s="58">
        <f t="shared" si="213"/>
        <v>0</v>
      </c>
      <c r="AI919" s="64">
        <f t="shared" si="214"/>
        <v>-51.9028338739228</v>
      </c>
      <c r="AJ919" s="65"/>
      <c r="AL919" s="58">
        <f t="shared" si="218"/>
        <v>250</v>
      </c>
      <c r="AM919" s="58">
        <f t="shared" si="219"/>
        <v>115.1965</v>
      </c>
      <c r="AN919" s="58">
        <f t="shared" si="215"/>
        <v>0</v>
      </c>
      <c r="AO919" s="58">
        <f t="shared" si="210"/>
        <v>1357.94463552109</v>
      </c>
      <c r="AP919" s="58">
        <f t="shared" si="220"/>
        <v>1858.18321554988</v>
      </c>
      <c r="AQ919" s="58">
        <f t="shared" si="221"/>
        <v>134.8035</v>
      </c>
      <c r="AR919" s="58">
        <f t="shared" si="222"/>
        <v>0</v>
      </c>
    </row>
    <row r="920" spans="1:44">
      <c r="A920" s="35" t="s">
        <v>1199</v>
      </c>
      <c r="B920" s="93">
        <v>12.06</v>
      </c>
      <c r="C920" s="58">
        <v>641.025641025641</v>
      </c>
      <c r="D920" s="58">
        <v>503.232206682207</v>
      </c>
      <c r="E920" s="58">
        <v>5.13065210285847</v>
      </c>
      <c r="F920" s="58">
        <v>189.696268217357</v>
      </c>
      <c r="G920" s="58">
        <v>51.9028338739228</v>
      </c>
      <c r="H920" s="58">
        <v>136.4155</v>
      </c>
      <c r="I920" s="58">
        <v>136.4155</v>
      </c>
      <c r="J920" s="108">
        <v>3334.92386685859</v>
      </c>
      <c r="K920" s="109">
        <v>0.569725172331879</v>
      </c>
      <c r="L920" s="109">
        <v>7.9941453592054</v>
      </c>
      <c r="M920" s="109">
        <v>8</v>
      </c>
      <c r="N920" s="110">
        <v>0.0912392367373115</v>
      </c>
      <c r="O920" s="10">
        <v>22.5</v>
      </c>
      <c r="P920" s="10">
        <v>1.9</v>
      </c>
      <c r="Q920" s="113">
        <v>0.234</v>
      </c>
      <c r="R920" s="110">
        <v>0.11388273369263</v>
      </c>
      <c r="S920" s="58">
        <v>71.5904085828677</v>
      </c>
      <c r="T920" s="58">
        <v>1924.74714240435</v>
      </c>
      <c r="U920" s="58">
        <v>125.657794423667</v>
      </c>
      <c r="V920" s="58">
        <v>413.049060044198</v>
      </c>
      <c r="W920" s="58">
        <v>113.5845</v>
      </c>
      <c r="X920" s="10"/>
      <c r="Y920" s="109">
        <f t="shared" si="223"/>
        <v>0.00585464079459452</v>
      </c>
      <c r="Z920" s="10"/>
      <c r="AA920" s="10"/>
      <c r="AB920" s="10"/>
      <c r="AC920" s="58">
        <f t="shared" si="216"/>
        <v>136.4155</v>
      </c>
      <c r="AD920" s="10">
        <f t="shared" si="224"/>
        <v>6.5</v>
      </c>
      <c r="AE920" s="58">
        <f t="shared" si="217"/>
        <v>0</v>
      </c>
      <c r="AF920" s="58">
        <f t="shared" si="211"/>
        <v>0</v>
      </c>
      <c r="AG920" s="58">
        <f t="shared" si="212"/>
        <v>0</v>
      </c>
      <c r="AH920" s="58">
        <f t="shared" si="213"/>
        <v>0</v>
      </c>
      <c r="AI920" s="64">
        <f t="shared" si="214"/>
        <v>-51.9028338739228</v>
      </c>
      <c r="AJ920" s="65"/>
      <c r="AL920" s="58">
        <f t="shared" si="218"/>
        <v>250</v>
      </c>
      <c r="AM920" s="58">
        <f t="shared" si="219"/>
        <v>113.5845</v>
      </c>
      <c r="AN920" s="58">
        <f t="shared" si="215"/>
        <v>0</v>
      </c>
      <c r="AO920" s="58">
        <f t="shared" si="210"/>
        <v>1368.19258734348</v>
      </c>
      <c r="AP920" s="58">
        <f t="shared" si="220"/>
        <v>1868.43116737227</v>
      </c>
      <c r="AQ920" s="58">
        <f t="shared" si="221"/>
        <v>136.4155</v>
      </c>
      <c r="AR920" s="58">
        <f t="shared" si="222"/>
        <v>0</v>
      </c>
    </row>
    <row r="921" spans="1:44">
      <c r="A921" s="35" t="s">
        <v>1200</v>
      </c>
      <c r="B921" s="93">
        <v>12.01</v>
      </c>
      <c r="C921" s="58">
        <v>641.025641025641</v>
      </c>
      <c r="D921" s="58">
        <v>501.209984459984</v>
      </c>
      <c r="E921" s="58">
        <v>5.13065210285847</v>
      </c>
      <c r="F921" s="58">
        <v>191.718490439579</v>
      </c>
      <c r="G921" s="58">
        <v>51.9028338739228</v>
      </c>
      <c r="H921" s="58">
        <v>138.4175</v>
      </c>
      <c r="I921" s="58">
        <v>138.4175</v>
      </c>
      <c r="J921" s="108">
        <v>3334.92386685859</v>
      </c>
      <c r="K921" s="109">
        <v>0.56736312767047</v>
      </c>
      <c r="L921" s="109">
        <v>7.9941453592054</v>
      </c>
      <c r="M921" s="109">
        <v>8</v>
      </c>
      <c r="N921" s="110">
        <v>0.0912392367373115</v>
      </c>
      <c r="O921" s="10">
        <v>22.5</v>
      </c>
      <c r="P921" s="10">
        <v>1.9</v>
      </c>
      <c r="Q921" s="113">
        <v>0.234</v>
      </c>
      <c r="R921" s="110">
        <v>0.11388273369263</v>
      </c>
      <c r="S921" s="58">
        <v>71.2935992603849</v>
      </c>
      <c r="T921" s="58">
        <v>1961.12495393884</v>
      </c>
      <c r="U921" s="58">
        <v>125.657794423667</v>
      </c>
      <c r="V921" s="58">
        <v>413.049060044198</v>
      </c>
      <c r="W921" s="58">
        <v>111.5825</v>
      </c>
      <c r="X921" s="10"/>
      <c r="Y921" s="109">
        <f t="shared" si="223"/>
        <v>0.00585464079459452</v>
      </c>
      <c r="Z921" s="10"/>
      <c r="AA921" s="10"/>
      <c r="AB921" s="10"/>
      <c r="AC921" s="58">
        <f t="shared" si="216"/>
        <v>138.4175</v>
      </c>
      <c r="AD921" s="10">
        <f t="shared" si="224"/>
        <v>6.5</v>
      </c>
      <c r="AE921" s="58">
        <f t="shared" si="217"/>
        <v>0</v>
      </c>
      <c r="AF921" s="58">
        <f t="shared" si="211"/>
        <v>0</v>
      </c>
      <c r="AG921" s="58">
        <f t="shared" si="212"/>
        <v>0</v>
      </c>
      <c r="AH921" s="58">
        <f t="shared" si="213"/>
        <v>0</v>
      </c>
      <c r="AI921" s="64">
        <f t="shared" si="214"/>
        <v>-51.9028338739228</v>
      </c>
      <c r="AJ921" s="65"/>
      <c r="AL921" s="58">
        <f t="shared" si="218"/>
        <v>250</v>
      </c>
      <c r="AM921" s="58">
        <f t="shared" si="219"/>
        <v>111.5825</v>
      </c>
      <c r="AN921" s="58">
        <f t="shared" si="215"/>
        <v>0</v>
      </c>
      <c r="AO921" s="58">
        <f t="shared" si="210"/>
        <v>1378.08899940677</v>
      </c>
      <c r="AP921" s="58">
        <f t="shared" si="220"/>
        <v>1878.32757943555</v>
      </c>
      <c r="AQ921" s="58">
        <f t="shared" si="221"/>
        <v>138.4175</v>
      </c>
      <c r="AR921" s="58">
        <f t="shared" si="222"/>
        <v>0</v>
      </c>
    </row>
    <row r="922" spans="1:44">
      <c r="A922" s="35" t="s">
        <v>1201</v>
      </c>
      <c r="B922" s="93">
        <v>11.97</v>
      </c>
      <c r="C922" s="58">
        <v>641.025641025641</v>
      </c>
      <c r="D922" s="58">
        <v>500.743822843823</v>
      </c>
      <c r="E922" s="58">
        <v>5.13065210285847</v>
      </c>
      <c r="F922" s="58">
        <v>192.184652055741</v>
      </c>
      <c r="G922" s="58">
        <v>51.9028338739228</v>
      </c>
      <c r="H922" s="58">
        <v>138.879</v>
      </c>
      <c r="I922" s="58">
        <v>138.879</v>
      </c>
      <c r="J922" s="108">
        <v>3334.92386685859</v>
      </c>
      <c r="K922" s="109">
        <v>0.565473491941343</v>
      </c>
      <c r="L922" s="109">
        <v>7.9941453592054</v>
      </c>
      <c r="M922" s="109">
        <v>8</v>
      </c>
      <c r="N922" s="110">
        <v>0.0912392367373115</v>
      </c>
      <c r="O922" s="10">
        <v>22.5</v>
      </c>
      <c r="P922" s="10">
        <v>1.9</v>
      </c>
      <c r="Q922" s="113">
        <v>0.234</v>
      </c>
      <c r="R922" s="110">
        <v>0.11388273369263</v>
      </c>
      <c r="S922" s="58">
        <v>71.0561518023986</v>
      </c>
      <c r="T922" s="58">
        <v>1974.23888887102</v>
      </c>
      <c r="U922" s="58">
        <v>125.657794423667</v>
      </c>
      <c r="V922" s="58">
        <v>413.049060044198</v>
      </c>
      <c r="W922" s="58">
        <v>111.121</v>
      </c>
      <c r="X922" s="10"/>
      <c r="Y922" s="109">
        <f t="shared" si="223"/>
        <v>0.00585464079459452</v>
      </c>
      <c r="Z922" s="10"/>
      <c r="AA922" s="10"/>
      <c r="AB922" s="10"/>
      <c r="AC922" s="58">
        <f t="shared" si="216"/>
        <v>138.879</v>
      </c>
      <c r="AD922" s="10">
        <f t="shared" si="224"/>
        <v>6.5</v>
      </c>
      <c r="AE922" s="58">
        <f t="shared" si="217"/>
        <v>0</v>
      </c>
      <c r="AF922" s="58">
        <f t="shared" si="211"/>
        <v>0</v>
      </c>
      <c r="AG922" s="58">
        <f t="shared" si="212"/>
        <v>0</v>
      </c>
      <c r="AH922" s="58">
        <f t="shared" si="213"/>
        <v>0</v>
      </c>
      <c r="AI922" s="64">
        <f t="shared" si="214"/>
        <v>-51.9028338739228</v>
      </c>
      <c r="AJ922" s="65"/>
      <c r="AL922" s="58">
        <f t="shared" si="218"/>
        <v>250</v>
      </c>
      <c r="AM922" s="58">
        <f t="shared" si="219"/>
        <v>111.121</v>
      </c>
      <c r="AN922" s="58">
        <f t="shared" si="215"/>
        <v>0</v>
      </c>
      <c r="AO922" s="58">
        <f t="shared" si="210"/>
        <v>1387.86670440973</v>
      </c>
      <c r="AP922" s="58">
        <f t="shared" si="220"/>
        <v>1888.10528443852</v>
      </c>
      <c r="AQ922" s="58">
        <f t="shared" si="221"/>
        <v>138.879</v>
      </c>
      <c r="AR922" s="58">
        <f t="shared" si="222"/>
        <v>0</v>
      </c>
    </row>
    <row r="923" spans="1:44">
      <c r="A923" s="35" t="s">
        <v>1202</v>
      </c>
      <c r="B923" s="93">
        <v>11.9</v>
      </c>
      <c r="C923" s="58">
        <v>641.025641025641</v>
      </c>
      <c r="D923" s="58">
        <v>506.094832944833</v>
      </c>
      <c r="E923" s="58">
        <v>5.13065210285847</v>
      </c>
      <c r="F923" s="58">
        <v>186.833641954731</v>
      </c>
      <c r="G923" s="58">
        <v>51.9028338739228</v>
      </c>
      <c r="H923" s="58">
        <v>133.5815</v>
      </c>
      <c r="I923" s="58">
        <v>133.5815</v>
      </c>
      <c r="J923" s="108">
        <v>3334.92386685859</v>
      </c>
      <c r="K923" s="109">
        <v>0.56216662941537</v>
      </c>
      <c r="L923" s="109">
        <v>7.9941453592054</v>
      </c>
      <c r="M923" s="109">
        <v>8</v>
      </c>
      <c r="N923" s="110">
        <v>0.0912392367373115</v>
      </c>
      <c r="O923" s="10">
        <v>22.5</v>
      </c>
      <c r="P923" s="10">
        <v>1.9</v>
      </c>
      <c r="Q923" s="113">
        <v>0.234</v>
      </c>
      <c r="R923" s="110">
        <v>0.11388273369263</v>
      </c>
      <c r="S923" s="58">
        <v>70.6406187509225</v>
      </c>
      <c r="T923" s="58">
        <v>1910.1022961955</v>
      </c>
      <c r="U923" s="58">
        <v>125.657794423667</v>
      </c>
      <c r="V923" s="58">
        <v>413.049060044198</v>
      </c>
      <c r="W923" s="58">
        <v>116.4185</v>
      </c>
      <c r="X923" s="10"/>
      <c r="Y923" s="109">
        <f t="shared" si="223"/>
        <v>0.00585464079459452</v>
      </c>
      <c r="Z923" s="10"/>
      <c r="AA923" s="10"/>
      <c r="AB923" s="10"/>
      <c r="AC923" s="58">
        <f t="shared" si="216"/>
        <v>133.5815</v>
      </c>
      <c r="AD923" s="10">
        <f t="shared" si="224"/>
        <v>6.5</v>
      </c>
      <c r="AE923" s="58">
        <f t="shared" si="217"/>
        <v>0</v>
      </c>
      <c r="AF923" s="58">
        <f t="shared" si="211"/>
        <v>0</v>
      </c>
      <c r="AG923" s="58">
        <f t="shared" si="212"/>
        <v>0</v>
      </c>
      <c r="AH923" s="58">
        <f t="shared" si="213"/>
        <v>0</v>
      </c>
      <c r="AI923" s="64">
        <f t="shared" si="214"/>
        <v>-51.9028338739228</v>
      </c>
      <c r="AJ923" s="65"/>
      <c r="AL923" s="58">
        <f t="shared" si="218"/>
        <v>250</v>
      </c>
      <c r="AM923" s="58">
        <f t="shared" si="219"/>
        <v>116.4185</v>
      </c>
      <c r="AN923" s="58">
        <f t="shared" si="215"/>
        <v>0</v>
      </c>
      <c r="AO923" s="58">
        <f t="shared" si="210"/>
        <v>1398.39014588768</v>
      </c>
      <c r="AP923" s="58">
        <f t="shared" si="220"/>
        <v>1898.62872591647</v>
      </c>
      <c r="AQ923" s="58">
        <f t="shared" si="221"/>
        <v>133.5815</v>
      </c>
      <c r="AR923" s="58">
        <f t="shared" si="222"/>
        <v>0</v>
      </c>
    </row>
    <row r="924" spans="1:44">
      <c r="A924" s="35" t="s">
        <v>1203</v>
      </c>
      <c r="B924" s="93">
        <v>11.95</v>
      </c>
      <c r="C924" s="58">
        <v>641.025641025641</v>
      </c>
      <c r="D924" s="58">
        <v>513.540287490287</v>
      </c>
      <c r="E924" s="58">
        <v>5.13065210285847</v>
      </c>
      <c r="F924" s="58">
        <v>179.388187409276</v>
      </c>
      <c r="G924" s="58">
        <v>51.9028338739228</v>
      </c>
      <c r="H924" s="58">
        <v>126.2105</v>
      </c>
      <c r="I924" s="58">
        <v>126.2105</v>
      </c>
      <c r="J924" s="108">
        <v>3334.92386685859</v>
      </c>
      <c r="K924" s="109">
        <v>0.564528674076779</v>
      </c>
      <c r="L924" s="109">
        <v>7.9941453592054</v>
      </c>
      <c r="M924" s="109">
        <v>8</v>
      </c>
      <c r="N924" s="110">
        <v>0.0912392367373115</v>
      </c>
      <c r="O924" s="10">
        <v>22.5</v>
      </c>
      <c r="P924" s="10">
        <v>1.9</v>
      </c>
      <c r="Q924" s="113">
        <v>0.234</v>
      </c>
      <c r="R924" s="110">
        <v>0.11388273369263</v>
      </c>
      <c r="S924" s="58">
        <v>70.9374280734054</v>
      </c>
      <c r="T924" s="58">
        <v>1797.15218041783</v>
      </c>
      <c r="U924" s="58">
        <v>125.657794423667</v>
      </c>
      <c r="V924" s="58">
        <v>413.049060044198</v>
      </c>
      <c r="W924" s="58">
        <v>123.7895</v>
      </c>
      <c r="X924" s="10"/>
      <c r="Y924" s="109">
        <f t="shared" si="223"/>
        <v>0.00585464079459452</v>
      </c>
      <c r="Z924" s="10"/>
      <c r="AA924" s="10"/>
      <c r="AB924" s="10"/>
      <c r="AC924" s="58">
        <f t="shared" si="216"/>
        <v>126.2105</v>
      </c>
      <c r="AD924" s="10">
        <f t="shared" si="224"/>
        <v>6.5</v>
      </c>
      <c r="AE924" s="58">
        <f t="shared" si="217"/>
        <v>0</v>
      </c>
      <c r="AF924" s="58">
        <f t="shared" si="211"/>
        <v>0</v>
      </c>
      <c r="AG924" s="58">
        <f t="shared" si="212"/>
        <v>0</v>
      </c>
      <c r="AH924" s="58">
        <f t="shared" si="213"/>
        <v>0</v>
      </c>
      <c r="AI924" s="64">
        <f t="shared" si="214"/>
        <v>-51.9028338739228</v>
      </c>
      <c r="AJ924" s="65"/>
      <c r="AL924" s="58">
        <f t="shared" si="218"/>
        <v>250</v>
      </c>
      <c r="AM924" s="58">
        <f t="shared" si="219"/>
        <v>123.7895</v>
      </c>
      <c r="AN924" s="58">
        <f t="shared" si="215"/>
        <v>0</v>
      </c>
      <c r="AO924" s="58">
        <f t="shared" si="210"/>
        <v>1409.96662015824</v>
      </c>
      <c r="AP924" s="58">
        <f t="shared" si="220"/>
        <v>1910.20520018703</v>
      </c>
      <c r="AQ924" s="58">
        <f t="shared" si="221"/>
        <v>126.2105</v>
      </c>
      <c r="AR924" s="58">
        <f t="shared" si="222"/>
        <v>0</v>
      </c>
    </row>
    <row r="925" spans="1:44">
      <c r="A925" s="35" t="s">
        <v>1204</v>
      </c>
      <c r="B925" s="93">
        <v>12.21</v>
      </c>
      <c r="C925" s="58">
        <v>641.025641025641</v>
      </c>
      <c r="D925" s="58">
        <v>514.932206682207</v>
      </c>
      <c r="E925" s="58">
        <v>5.13065210285847</v>
      </c>
      <c r="F925" s="58">
        <v>177.996268217357</v>
      </c>
      <c r="G925" s="58">
        <v>51.9028338739228</v>
      </c>
      <c r="H925" s="58">
        <v>124.8325</v>
      </c>
      <c r="I925" s="58">
        <v>124.8325</v>
      </c>
      <c r="J925" s="108">
        <v>3334.92386685859</v>
      </c>
      <c r="K925" s="109">
        <v>0.576811306316106</v>
      </c>
      <c r="L925" s="109">
        <v>7.9941453592054</v>
      </c>
      <c r="M925" s="109">
        <v>8</v>
      </c>
      <c r="N925" s="110">
        <v>0.0912392367373115</v>
      </c>
      <c r="O925" s="10">
        <v>22.5</v>
      </c>
      <c r="P925" s="10">
        <v>1.9</v>
      </c>
      <c r="Q925" s="113">
        <v>0.234</v>
      </c>
      <c r="R925" s="110">
        <v>0.11388273369263</v>
      </c>
      <c r="S925" s="58">
        <v>72.4808365503163</v>
      </c>
      <c r="T925" s="58">
        <v>1739.6796221564</v>
      </c>
      <c r="U925" s="58">
        <v>125.657794423667</v>
      </c>
      <c r="V925" s="58">
        <v>413.049060044198</v>
      </c>
      <c r="W925" s="58">
        <v>125.1675</v>
      </c>
      <c r="X925" s="10"/>
      <c r="Y925" s="109">
        <f t="shared" si="223"/>
        <v>0.00585464079459452</v>
      </c>
      <c r="Z925" s="10"/>
      <c r="AA925" s="10"/>
      <c r="AB925" s="10"/>
      <c r="AC925" s="58">
        <f t="shared" si="216"/>
        <v>124.8325</v>
      </c>
      <c r="AD925" s="10">
        <f t="shared" si="224"/>
        <v>6.5</v>
      </c>
      <c r="AE925" s="58">
        <f t="shared" si="217"/>
        <v>0</v>
      </c>
      <c r="AF925" s="58">
        <f t="shared" si="211"/>
        <v>0</v>
      </c>
      <c r="AG925" s="58">
        <f t="shared" si="212"/>
        <v>0</v>
      </c>
      <c r="AH925" s="58">
        <f t="shared" si="213"/>
        <v>0</v>
      </c>
      <c r="AI925" s="64">
        <f t="shared" si="214"/>
        <v>-51.9028338739228</v>
      </c>
      <c r="AJ925" s="65"/>
      <c r="AL925" s="58">
        <f t="shared" si="218"/>
        <v>250</v>
      </c>
      <c r="AM925" s="58">
        <f t="shared" si="219"/>
        <v>125.1675</v>
      </c>
      <c r="AN925" s="58">
        <f t="shared" si="215"/>
        <v>0</v>
      </c>
      <c r="AO925" s="58">
        <f t="shared" ref="AO925:AO988" si="225">MAX(0,MIN($AP$2,AO924*$AO$1+IF(AM925&gt;0,AM925*$AP$1,AM925/$AP$1)/6))</f>
        <v>1421.69191205745</v>
      </c>
      <c r="AP925" s="58">
        <f t="shared" si="220"/>
        <v>1921.93049208624</v>
      </c>
      <c r="AQ925" s="58">
        <f t="shared" si="221"/>
        <v>124.8325</v>
      </c>
      <c r="AR925" s="58">
        <f t="shared" si="222"/>
        <v>0</v>
      </c>
    </row>
    <row r="926" spans="1:44">
      <c r="A926" s="35" t="s">
        <v>1205</v>
      </c>
      <c r="B926" s="93">
        <v>12.36</v>
      </c>
      <c r="C926" s="58">
        <v>641.025641025641</v>
      </c>
      <c r="D926" s="58">
        <v>521.327156177156</v>
      </c>
      <c r="E926" s="58">
        <v>5.13065210285847</v>
      </c>
      <c r="F926" s="58">
        <v>171.601318722408</v>
      </c>
      <c r="G926" s="58">
        <v>51.9028338739228</v>
      </c>
      <c r="H926" s="58">
        <v>118.5015</v>
      </c>
      <c r="I926" s="58">
        <v>118.5015</v>
      </c>
      <c r="J926" s="108">
        <v>3334.92386685859</v>
      </c>
      <c r="K926" s="109">
        <v>0.583897440300334</v>
      </c>
      <c r="L926" s="109">
        <v>7.9941453592054</v>
      </c>
      <c r="M926" s="109">
        <v>8</v>
      </c>
      <c r="N926" s="110">
        <v>0.0912392367373115</v>
      </c>
      <c r="O926" s="10">
        <v>22.5</v>
      </c>
      <c r="P926" s="10">
        <v>1.9</v>
      </c>
      <c r="Q926" s="113">
        <v>0.234</v>
      </c>
      <c r="R926" s="110">
        <v>0.11388273369263</v>
      </c>
      <c r="S926" s="58">
        <v>73.3712645177649</v>
      </c>
      <c r="T926" s="58">
        <v>1631.40823093628</v>
      </c>
      <c r="U926" s="58">
        <v>125.657794423667</v>
      </c>
      <c r="V926" s="58">
        <v>413.049060044198</v>
      </c>
      <c r="W926" s="58">
        <v>131.4985</v>
      </c>
      <c r="X926" s="10"/>
      <c r="Y926" s="109">
        <f t="shared" si="223"/>
        <v>0.00585464079459452</v>
      </c>
      <c r="Z926" s="10"/>
      <c r="AA926" s="10"/>
      <c r="AB926" s="10"/>
      <c r="AC926" s="58">
        <f t="shared" si="216"/>
        <v>118.5015</v>
      </c>
      <c r="AD926" s="10">
        <f t="shared" si="224"/>
        <v>6.5</v>
      </c>
      <c r="AE926" s="58">
        <f t="shared" si="217"/>
        <v>0</v>
      </c>
      <c r="AF926" s="58">
        <f t="shared" si="211"/>
        <v>0</v>
      </c>
      <c r="AG926" s="58">
        <f t="shared" si="212"/>
        <v>0</v>
      </c>
      <c r="AH926" s="58">
        <f t="shared" si="213"/>
        <v>0</v>
      </c>
      <c r="AI926" s="64">
        <f t="shared" si="214"/>
        <v>-51.9028338739228</v>
      </c>
      <c r="AJ926" s="65"/>
      <c r="AL926" s="58">
        <f t="shared" si="218"/>
        <v>250</v>
      </c>
      <c r="AM926" s="58">
        <f t="shared" si="219"/>
        <v>131.4985</v>
      </c>
      <c r="AN926" s="58">
        <f t="shared" si="215"/>
        <v>0</v>
      </c>
      <c r="AO926" s="58">
        <f t="shared" si="225"/>
        <v>1434.30822749717</v>
      </c>
      <c r="AP926" s="58">
        <f t="shared" si="220"/>
        <v>1934.54680752595</v>
      </c>
      <c r="AQ926" s="58">
        <f t="shared" si="221"/>
        <v>118.5015</v>
      </c>
      <c r="AR926" s="58">
        <f t="shared" si="222"/>
        <v>0</v>
      </c>
    </row>
    <row r="927" spans="1:44">
      <c r="A927" s="35" t="s">
        <v>1206</v>
      </c>
      <c r="B927" s="93">
        <v>12.41</v>
      </c>
      <c r="C927" s="58">
        <v>641.025641025641</v>
      </c>
      <c r="D927" s="58">
        <v>528.995843045843</v>
      </c>
      <c r="E927" s="58">
        <v>5.13065210285847</v>
      </c>
      <c r="F927" s="58">
        <v>163.932631853721</v>
      </c>
      <c r="G927" s="58">
        <v>51.9028338739228</v>
      </c>
      <c r="H927" s="58">
        <v>110.9095</v>
      </c>
      <c r="I927" s="58">
        <v>110.9095</v>
      </c>
      <c r="J927" s="108">
        <v>3334.92386685859</v>
      </c>
      <c r="K927" s="109">
        <v>0.586259484961743</v>
      </c>
      <c r="L927" s="109">
        <v>7.9941453592054</v>
      </c>
      <c r="M927" s="109">
        <v>8</v>
      </c>
      <c r="N927" s="110">
        <v>0.0912392367373115</v>
      </c>
      <c r="O927" s="10">
        <v>22.5</v>
      </c>
      <c r="P927" s="10">
        <v>1.9</v>
      </c>
      <c r="Q927" s="113">
        <v>0.234</v>
      </c>
      <c r="R927" s="110">
        <v>0.11388273369263</v>
      </c>
      <c r="S927" s="58">
        <v>73.6680738402478</v>
      </c>
      <c r="T927" s="58">
        <v>1520.73743943325</v>
      </c>
      <c r="U927" s="58">
        <v>125.657794423667</v>
      </c>
      <c r="V927" s="58">
        <v>413.049060044198</v>
      </c>
      <c r="W927" s="58">
        <v>139.0905</v>
      </c>
      <c r="X927" s="10"/>
      <c r="Y927" s="109">
        <f t="shared" si="223"/>
        <v>0.00585464079459452</v>
      </c>
      <c r="Z927" s="10"/>
      <c r="AA927" s="10"/>
      <c r="AB927" s="10"/>
      <c r="AC927" s="58">
        <f t="shared" si="216"/>
        <v>110.9095</v>
      </c>
      <c r="AD927" s="10">
        <f t="shared" si="224"/>
        <v>6.5</v>
      </c>
      <c r="AE927" s="58">
        <f t="shared" si="217"/>
        <v>0</v>
      </c>
      <c r="AF927" s="58">
        <f t="shared" si="211"/>
        <v>0</v>
      </c>
      <c r="AG927" s="58">
        <f t="shared" si="212"/>
        <v>0</v>
      </c>
      <c r="AH927" s="58">
        <f t="shared" si="213"/>
        <v>0</v>
      </c>
      <c r="AI927" s="64">
        <f t="shared" si="214"/>
        <v>-51.9028338739228</v>
      </c>
      <c r="AJ927" s="65"/>
      <c r="AL927" s="58">
        <f t="shared" si="218"/>
        <v>250</v>
      </c>
      <c r="AM927" s="58">
        <f t="shared" si="219"/>
        <v>139.0905</v>
      </c>
      <c r="AN927" s="58">
        <f t="shared" si="215"/>
        <v>0</v>
      </c>
      <c r="AO927" s="58">
        <f t="shared" si="225"/>
        <v>1448.00026135968</v>
      </c>
      <c r="AP927" s="58">
        <f t="shared" si="220"/>
        <v>1948.23884138847</v>
      </c>
      <c r="AQ927" s="58">
        <f t="shared" si="221"/>
        <v>110.9095</v>
      </c>
      <c r="AR927" s="58">
        <f t="shared" si="222"/>
        <v>0</v>
      </c>
    </row>
    <row r="928" spans="1:44">
      <c r="A928" s="35" t="s">
        <v>1207</v>
      </c>
      <c r="B928" s="93">
        <v>12.51</v>
      </c>
      <c r="C928" s="58">
        <v>641.025641025641</v>
      </c>
      <c r="D928" s="58">
        <v>525.443822843823</v>
      </c>
      <c r="E928" s="58">
        <v>5.13065210285847</v>
      </c>
      <c r="F928" s="58">
        <v>167.484652055741</v>
      </c>
      <c r="G928" s="58">
        <v>51.9028338739228</v>
      </c>
      <c r="H928" s="58">
        <v>114.426</v>
      </c>
      <c r="I928" s="58">
        <v>114.426</v>
      </c>
      <c r="J928" s="108">
        <v>3334.92386685859</v>
      </c>
      <c r="K928" s="109">
        <v>0.590983574284561</v>
      </c>
      <c r="L928" s="109">
        <v>7.9941453592054</v>
      </c>
      <c r="M928" s="109">
        <v>8</v>
      </c>
      <c r="N928" s="110">
        <v>0.0912392367373115</v>
      </c>
      <c r="O928" s="10">
        <v>22.5</v>
      </c>
      <c r="P928" s="10">
        <v>1.9</v>
      </c>
      <c r="Q928" s="113">
        <v>0.234</v>
      </c>
      <c r="R928" s="110">
        <v>0.11388273369263</v>
      </c>
      <c r="S928" s="58">
        <v>74.2616924852135</v>
      </c>
      <c r="T928" s="58">
        <v>1556.4123885923</v>
      </c>
      <c r="U928" s="58">
        <v>125.657794423667</v>
      </c>
      <c r="V928" s="58">
        <v>413.049060044198</v>
      </c>
      <c r="W928" s="58">
        <v>135.574</v>
      </c>
      <c r="X928" s="10"/>
      <c r="Y928" s="109">
        <f t="shared" si="223"/>
        <v>0.00585464079459452</v>
      </c>
      <c r="Z928" s="10"/>
      <c r="AA928" s="10"/>
      <c r="AB928" s="10"/>
      <c r="AC928" s="58">
        <f t="shared" si="216"/>
        <v>114.426</v>
      </c>
      <c r="AD928" s="10">
        <f t="shared" si="224"/>
        <v>6.5</v>
      </c>
      <c r="AE928" s="58">
        <f t="shared" si="217"/>
        <v>0</v>
      </c>
      <c r="AF928" s="58">
        <f t="shared" si="211"/>
        <v>0</v>
      </c>
      <c r="AG928" s="58">
        <f t="shared" si="212"/>
        <v>0</v>
      </c>
      <c r="AH928" s="58">
        <f t="shared" si="213"/>
        <v>0</v>
      </c>
      <c r="AI928" s="64">
        <f t="shared" si="214"/>
        <v>-51.9028338739228</v>
      </c>
      <c r="AJ928" s="65"/>
      <c r="AL928" s="58">
        <f t="shared" si="218"/>
        <v>250</v>
      </c>
      <c r="AM928" s="58">
        <f t="shared" si="219"/>
        <v>135.574</v>
      </c>
      <c r="AN928" s="58">
        <f t="shared" si="215"/>
        <v>0</v>
      </c>
      <c r="AO928" s="58">
        <f t="shared" si="225"/>
        <v>1461.09636005288</v>
      </c>
      <c r="AP928" s="58">
        <f t="shared" si="220"/>
        <v>1961.33494008167</v>
      </c>
      <c r="AQ928" s="58">
        <f t="shared" si="221"/>
        <v>114.426</v>
      </c>
      <c r="AR928" s="58">
        <f t="shared" si="222"/>
        <v>0</v>
      </c>
    </row>
    <row r="929" spans="1:44">
      <c r="A929" s="35" t="s">
        <v>1208</v>
      </c>
      <c r="B929" s="93">
        <v>12.41</v>
      </c>
      <c r="C929" s="58">
        <v>641.025641025641</v>
      </c>
      <c r="D929" s="58">
        <v>523.198368298368</v>
      </c>
      <c r="E929" s="58">
        <v>5.13065210285847</v>
      </c>
      <c r="F929" s="58">
        <v>169.730106601196</v>
      </c>
      <c r="G929" s="58">
        <v>51.9028338739228</v>
      </c>
      <c r="H929" s="58">
        <v>116.649</v>
      </c>
      <c r="I929" s="58">
        <v>116.649</v>
      </c>
      <c r="J929" s="108">
        <v>3334.92386685859</v>
      </c>
      <c r="K929" s="109">
        <v>0.586259484961743</v>
      </c>
      <c r="L929" s="109">
        <v>7.9941453592054</v>
      </c>
      <c r="M929" s="109">
        <v>8</v>
      </c>
      <c r="N929" s="110">
        <v>0.0912392367373115</v>
      </c>
      <c r="O929" s="10">
        <v>22.5</v>
      </c>
      <c r="P929" s="10">
        <v>1.9</v>
      </c>
      <c r="Q929" s="113">
        <v>0.234</v>
      </c>
      <c r="R929" s="110">
        <v>0.11388273369263</v>
      </c>
      <c r="S929" s="58">
        <v>73.6680738402478</v>
      </c>
      <c r="T929" s="58">
        <v>1599.43468839413</v>
      </c>
      <c r="U929" s="58">
        <v>125.657794423667</v>
      </c>
      <c r="V929" s="58">
        <v>413.049060044198</v>
      </c>
      <c r="W929" s="58">
        <v>133.351</v>
      </c>
      <c r="X929" s="10"/>
      <c r="Y929" s="109">
        <f t="shared" si="223"/>
        <v>0.00585464079459452</v>
      </c>
      <c r="Z929" s="10"/>
      <c r="AA929" s="10"/>
      <c r="AB929" s="10"/>
      <c r="AC929" s="58">
        <f t="shared" si="216"/>
        <v>116.649</v>
      </c>
      <c r="AD929" s="10">
        <f t="shared" si="224"/>
        <v>6.5</v>
      </c>
      <c r="AE929" s="58">
        <f t="shared" si="217"/>
        <v>0</v>
      </c>
      <c r="AF929" s="58">
        <f t="shared" si="211"/>
        <v>0</v>
      </c>
      <c r="AG929" s="58">
        <f t="shared" si="212"/>
        <v>0</v>
      </c>
      <c r="AH929" s="58">
        <f t="shared" si="213"/>
        <v>0</v>
      </c>
      <c r="AI929" s="64">
        <f t="shared" si="214"/>
        <v>-51.9028338739228</v>
      </c>
      <c r="AJ929" s="65"/>
      <c r="AL929" s="58">
        <f t="shared" si="218"/>
        <v>250</v>
      </c>
      <c r="AM929" s="58">
        <f t="shared" si="219"/>
        <v>133.351</v>
      </c>
      <c r="AN929" s="58">
        <f t="shared" si="215"/>
        <v>0</v>
      </c>
      <c r="AO929" s="58">
        <f t="shared" si="225"/>
        <v>1473.79352825262</v>
      </c>
      <c r="AP929" s="58">
        <f t="shared" si="220"/>
        <v>1974.03210828141</v>
      </c>
      <c r="AQ929" s="58">
        <f t="shared" si="221"/>
        <v>116.649</v>
      </c>
      <c r="AR929" s="58">
        <f t="shared" si="222"/>
        <v>0</v>
      </c>
    </row>
    <row r="930" spans="1:44">
      <c r="A930" s="35" t="s">
        <v>1209</v>
      </c>
      <c r="B930" s="93">
        <v>12.18</v>
      </c>
      <c r="C930" s="58">
        <v>641.025641025641</v>
      </c>
      <c r="D930" s="58">
        <v>526.21857031857</v>
      </c>
      <c r="E930" s="58">
        <v>5.13065210285847</v>
      </c>
      <c r="F930" s="58">
        <v>166.709904580994</v>
      </c>
      <c r="G930" s="58">
        <v>51.9028338739228</v>
      </c>
      <c r="H930" s="58">
        <v>113.659</v>
      </c>
      <c r="I930" s="58">
        <v>113.659</v>
      </c>
      <c r="J930" s="108">
        <v>3334.92386685859</v>
      </c>
      <c r="K930" s="109">
        <v>0.575394079519261</v>
      </c>
      <c r="L930" s="109">
        <v>7.9941453592054</v>
      </c>
      <c r="M930" s="109">
        <v>8</v>
      </c>
      <c r="N930" s="110">
        <v>0.0912392367373115</v>
      </c>
      <c r="O930" s="10">
        <v>22.5</v>
      </c>
      <c r="P930" s="10">
        <v>1.9</v>
      </c>
      <c r="Q930" s="113">
        <v>0.234</v>
      </c>
      <c r="R930" s="110">
        <v>0.11388273369263</v>
      </c>
      <c r="S930" s="58">
        <v>72.3027509568266</v>
      </c>
      <c r="T930" s="58">
        <v>1587.86587215228</v>
      </c>
      <c r="U930" s="58">
        <v>125.657794423667</v>
      </c>
      <c r="V930" s="58">
        <v>413.049060044198</v>
      </c>
      <c r="W930" s="58">
        <v>136.341</v>
      </c>
      <c r="X930" s="10"/>
      <c r="Y930" s="109">
        <f t="shared" si="223"/>
        <v>0.00585464079459452</v>
      </c>
      <c r="Z930" s="10"/>
      <c r="AA930" s="10"/>
      <c r="AB930" s="10"/>
      <c r="AC930" s="58">
        <f t="shared" si="216"/>
        <v>113.659</v>
      </c>
      <c r="AD930" s="10">
        <f t="shared" si="224"/>
        <v>6.5</v>
      </c>
      <c r="AE930" s="58">
        <f t="shared" si="217"/>
        <v>0</v>
      </c>
      <c r="AF930" s="58">
        <f t="shared" si="211"/>
        <v>0</v>
      </c>
      <c r="AG930" s="58">
        <f t="shared" si="212"/>
        <v>0</v>
      </c>
      <c r="AH930" s="58">
        <f t="shared" si="213"/>
        <v>0</v>
      </c>
      <c r="AI930" s="64">
        <f t="shared" si="214"/>
        <v>-51.9028338739228</v>
      </c>
      <c r="AJ930" s="65"/>
      <c r="AL930" s="58">
        <f t="shared" si="218"/>
        <v>250</v>
      </c>
      <c r="AM930" s="58">
        <f t="shared" si="219"/>
        <v>136.341</v>
      </c>
      <c r="AN930" s="58">
        <f t="shared" si="215"/>
        <v>0</v>
      </c>
      <c r="AO930" s="58">
        <f t="shared" si="225"/>
        <v>1486.87571061135</v>
      </c>
      <c r="AP930" s="58">
        <f t="shared" si="220"/>
        <v>1987.11429064014</v>
      </c>
      <c r="AQ930" s="58">
        <f t="shared" si="221"/>
        <v>113.659</v>
      </c>
      <c r="AR930" s="58">
        <f t="shared" si="222"/>
        <v>0</v>
      </c>
    </row>
    <row r="931" spans="1:44">
      <c r="A931" s="35" t="s">
        <v>1210</v>
      </c>
      <c r="B931" s="93">
        <v>11.71</v>
      </c>
      <c r="C931" s="58">
        <v>641.025641025641</v>
      </c>
      <c r="D931" s="58">
        <v>527.965034965035</v>
      </c>
      <c r="E931" s="58">
        <v>5.13065210285847</v>
      </c>
      <c r="F931" s="58">
        <v>164.963439934529</v>
      </c>
      <c r="G931" s="58">
        <v>51.9028338739228</v>
      </c>
      <c r="H931" s="58">
        <v>111.93</v>
      </c>
      <c r="I931" s="58">
        <v>111.93</v>
      </c>
      <c r="J931" s="108">
        <v>3334.92386685859</v>
      </c>
      <c r="K931" s="109">
        <v>0.553190859702015</v>
      </c>
      <c r="L931" s="109">
        <v>7.9941453592054</v>
      </c>
      <c r="M931" s="109">
        <v>8</v>
      </c>
      <c r="N931" s="110">
        <v>0.0912392367373115</v>
      </c>
      <c r="O931" s="10">
        <v>22.5</v>
      </c>
      <c r="P931" s="10">
        <v>1.9</v>
      </c>
      <c r="Q931" s="113">
        <v>0.234</v>
      </c>
      <c r="R931" s="110">
        <v>0.11388273369263</v>
      </c>
      <c r="S931" s="58">
        <v>69.5127433254876</v>
      </c>
      <c r="T931" s="58">
        <v>1626.47308467182</v>
      </c>
      <c r="U931" s="58">
        <v>125.657794423667</v>
      </c>
      <c r="V931" s="58">
        <v>413.049060044198</v>
      </c>
      <c r="W931" s="58">
        <v>138.07</v>
      </c>
      <c r="X931" s="10"/>
      <c r="Y931" s="109">
        <f t="shared" si="223"/>
        <v>0.00585464079459452</v>
      </c>
      <c r="Z931" s="10"/>
      <c r="AA931" s="10"/>
      <c r="AB931" s="10"/>
      <c r="AC931" s="58">
        <f t="shared" si="216"/>
        <v>111.93</v>
      </c>
      <c r="AD931" s="10">
        <f t="shared" si="224"/>
        <v>6.5</v>
      </c>
      <c r="AE931" s="58">
        <f t="shared" si="217"/>
        <v>0</v>
      </c>
      <c r="AF931" s="58">
        <f t="shared" si="211"/>
        <v>0</v>
      </c>
      <c r="AG931" s="58">
        <f t="shared" si="212"/>
        <v>0</v>
      </c>
      <c r="AH931" s="58">
        <f t="shared" si="213"/>
        <v>0</v>
      </c>
      <c r="AI931" s="64">
        <f t="shared" si="214"/>
        <v>-51.9028338739228</v>
      </c>
      <c r="AJ931" s="65"/>
      <c r="AL931" s="58">
        <f t="shared" si="218"/>
        <v>250</v>
      </c>
      <c r="AM931" s="58">
        <f t="shared" si="219"/>
        <v>138.07</v>
      </c>
      <c r="AN931" s="58">
        <f t="shared" si="215"/>
        <v>0</v>
      </c>
      <c r="AO931" s="58">
        <f t="shared" si="225"/>
        <v>1500.1518320583</v>
      </c>
      <c r="AP931" s="58">
        <f t="shared" si="220"/>
        <v>2000.39041208709</v>
      </c>
      <c r="AQ931" s="58">
        <f t="shared" si="221"/>
        <v>111.93</v>
      </c>
      <c r="AR931" s="58">
        <f t="shared" si="222"/>
        <v>0</v>
      </c>
    </row>
    <row r="932" spans="1:44">
      <c r="A932" s="35" t="s">
        <v>1211</v>
      </c>
      <c r="B932" s="93">
        <v>11.03</v>
      </c>
      <c r="C932" s="58">
        <v>641.025641025641</v>
      </c>
      <c r="D932" s="58">
        <v>524.682206682207</v>
      </c>
      <c r="E932" s="58">
        <v>5.13065210285847</v>
      </c>
      <c r="F932" s="58">
        <v>168.246268217357</v>
      </c>
      <c r="G932" s="58">
        <v>51.9028338739228</v>
      </c>
      <c r="H932" s="58">
        <v>115.18</v>
      </c>
      <c r="I932" s="58">
        <v>115.18</v>
      </c>
      <c r="J932" s="108">
        <v>3334.92386685859</v>
      </c>
      <c r="K932" s="109">
        <v>0.521067052306851</v>
      </c>
      <c r="L932" s="109">
        <v>7.9941453592054</v>
      </c>
      <c r="M932" s="109">
        <v>8</v>
      </c>
      <c r="N932" s="110">
        <v>0.0912392367373115</v>
      </c>
      <c r="O932" s="10">
        <v>22.5</v>
      </c>
      <c r="P932" s="10">
        <v>1.9</v>
      </c>
      <c r="Q932" s="113">
        <v>0.234</v>
      </c>
      <c r="R932" s="110">
        <v>0.11388273369263</v>
      </c>
      <c r="S932" s="58">
        <v>65.4761365397206</v>
      </c>
      <c r="T932" s="58">
        <v>1776.88300641953</v>
      </c>
      <c r="U932" s="58">
        <v>125.657794423667</v>
      </c>
      <c r="V932" s="58">
        <v>413.049060044198</v>
      </c>
      <c r="W932" s="58">
        <v>134.82</v>
      </c>
      <c r="X932" s="10"/>
      <c r="Y932" s="109">
        <f t="shared" si="223"/>
        <v>0.00585464079459452</v>
      </c>
      <c r="Z932" s="10"/>
      <c r="AA932" s="10"/>
      <c r="AB932" s="10"/>
      <c r="AC932" s="58">
        <f t="shared" si="216"/>
        <v>115.18</v>
      </c>
      <c r="AD932" s="10">
        <f t="shared" si="224"/>
        <v>6.5</v>
      </c>
      <c r="AE932" s="58">
        <f t="shared" si="217"/>
        <v>0</v>
      </c>
      <c r="AF932" s="58">
        <f t="shared" si="211"/>
        <v>0</v>
      </c>
      <c r="AG932" s="58">
        <f t="shared" si="212"/>
        <v>0</v>
      </c>
      <c r="AH932" s="58">
        <f t="shared" si="213"/>
        <v>0</v>
      </c>
      <c r="AI932" s="64">
        <f t="shared" si="214"/>
        <v>-51.9028338739228</v>
      </c>
      <c r="AJ932" s="65"/>
      <c r="AL932" s="58">
        <f t="shared" si="218"/>
        <v>250</v>
      </c>
      <c r="AM932" s="58">
        <f t="shared" si="219"/>
        <v>134.82</v>
      </c>
      <c r="AN932" s="58">
        <f t="shared" si="215"/>
        <v>0</v>
      </c>
      <c r="AO932" s="58">
        <f t="shared" si="225"/>
        <v>1512.87407289801</v>
      </c>
      <c r="AP932" s="58">
        <f t="shared" si="220"/>
        <v>2013.11265292679</v>
      </c>
      <c r="AQ932" s="58">
        <f t="shared" si="221"/>
        <v>115.18</v>
      </c>
      <c r="AR932" s="58">
        <f t="shared" si="222"/>
        <v>0</v>
      </c>
    </row>
    <row r="933" spans="1:44">
      <c r="A933" s="35" t="s">
        <v>1212</v>
      </c>
      <c r="B933" s="93">
        <v>10.48</v>
      </c>
      <c r="C933" s="58">
        <v>641.025641025641</v>
      </c>
      <c r="D933" s="58">
        <v>522.568065268065</v>
      </c>
      <c r="E933" s="58">
        <v>5.13065210285847</v>
      </c>
      <c r="F933" s="58">
        <v>170.360409631499</v>
      </c>
      <c r="G933" s="58">
        <v>51.9028338739228</v>
      </c>
      <c r="H933" s="58">
        <v>117.273</v>
      </c>
      <c r="I933" s="58">
        <v>117.273</v>
      </c>
      <c r="J933" s="108">
        <v>3334.92386685859</v>
      </c>
      <c r="K933" s="109">
        <v>0.495084561031351</v>
      </c>
      <c r="L933" s="109">
        <v>7.9941453592054</v>
      </c>
      <c r="M933" s="109">
        <v>8</v>
      </c>
      <c r="N933" s="110">
        <v>0.0912392367373115</v>
      </c>
      <c r="O933" s="10">
        <v>22.5</v>
      </c>
      <c r="P933" s="10">
        <v>1.9</v>
      </c>
      <c r="Q933" s="113">
        <v>0.234</v>
      </c>
      <c r="R933" s="110">
        <v>0.11388273369263</v>
      </c>
      <c r="S933" s="58">
        <v>62.2112339924091</v>
      </c>
      <c r="T933" s="58">
        <v>1904.11872833176</v>
      </c>
      <c r="U933" s="58">
        <v>125.657794423667</v>
      </c>
      <c r="V933" s="58">
        <v>413.049060044198</v>
      </c>
      <c r="W933" s="58">
        <v>132.727</v>
      </c>
      <c r="X933" s="10"/>
      <c r="Y933" s="109">
        <f t="shared" si="223"/>
        <v>0.00585464079459452</v>
      </c>
      <c r="Z933" s="10"/>
      <c r="AA933" s="10"/>
      <c r="AB933" s="10"/>
      <c r="AC933" s="58">
        <f t="shared" si="216"/>
        <v>117.273</v>
      </c>
      <c r="AD933" s="10">
        <f t="shared" si="224"/>
        <v>6.5</v>
      </c>
      <c r="AE933" s="58">
        <f t="shared" si="217"/>
        <v>0</v>
      </c>
      <c r="AF933" s="58">
        <f t="shared" si="211"/>
        <v>0</v>
      </c>
      <c r="AG933" s="58">
        <f t="shared" si="212"/>
        <v>0</v>
      </c>
      <c r="AH933" s="58">
        <f t="shared" si="213"/>
        <v>0</v>
      </c>
      <c r="AI933" s="64">
        <f t="shared" si="214"/>
        <v>-51.9028338739228</v>
      </c>
      <c r="AJ933" s="65"/>
      <c r="AL933" s="58">
        <f t="shared" si="218"/>
        <v>250</v>
      </c>
      <c r="AM933" s="58">
        <f t="shared" si="219"/>
        <v>132.727</v>
      </c>
      <c r="AN933" s="58">
        <f t="shared" si="215"/>
        <v>0</v>
      </c>
      <c r="AO933" s="58">
        <f t="shared" si="225"/>
        <v>1525.21875253352</v>
      </c>
      <c r="AP933" s="58">
        <f t="shared" si="220"/>
        <v>2025.4573325623</v>
      </c>
      <c r="AQ933" s="58">
        <f t="shared" si="221"/>
        <v>117.273</v>
      </c>
      <c r="AR933" s="58">
        <f t="shared" si="222"/>
        <v>0</v>
      </c>
    </row>
    <row r="934" spans="1:44">
      <c r="A934" s="35" t="s">
        <v>1213</v>
      </c>
      <c r="B934" s="93">
        <v>10.07</v>
      </c>
      <c r="C934" s="58">
        <v>641.025641025641</v>
      </c>
      <c r="D934" s="58">
        <v>517.696348096348</v>
      </c>
      <c r="E934" s="58">
        <v>5.13065210285847</v>
      </c>
      <c r="F934" s="58">
        <v>175.232126803216</v>
      </c>
      <c r="G934" s="58">
        <v>51.9028338739228</v>
      </c>
      <c r="H934" s="58">
        <v>122.096</v>
      </c>
      <c r="I934" s="58">
        <v>122.096</v>
      </c>
      <c r="J934" s="108">
        <v>3334.92386685859</v>
      </c>
      <c r="K934" s="109">
        <v>0.475715794807796</v>
      </c>
      <c r="L934" s="109">
        <v>7.9941453592054</v>
      </c>
      <c r="M934" s="109">
        <v>8</v>
      </c>
      <c r="N934" s="110">
        <v>0.0912392367373115</v>
      </c>
      <c r="O934" s="10">
        <v>22.5</v>
      </c>
      <c r="P934" s="10">
        <v>1.9</v>
      </c>
      <c r="Q934" s="113">
        <v>0.234</v>
      </c>
      <c r="R934" s="110">
        <v>0.11388273369263</v>
      </c>
      <c r="S934" s="58">
        <v>59.7773975480496</v>
      </c>
      <c r="T934" s="58">
        <v>2063.14255869302</v>
      </c>
      <c r="U934" s="58">
        <v>125.657794423667</v>
      </c>
      <c r="V934" s="58">
        <v>413.049060044198</v>
      </c>
      <c r="W934" s="58">
        <v>127.904</v>
      </c>
      <c r="X934" s="10"/>
      <c r="Y934" s="109">
        <f t="shared" si="223"/>
        <v>0.00585464079459452</v>
      </c>
      <c r="Z934" s="10"/>
      <c r="AA934" s="10"/>
      <c r="AB934" s="10"/>
      <c r="AC934" s="58">
        <f t="shared" si="216"/>
        <v>122.096</v>
      </c>
      <c r="AD934" s="10">
        <f t="shared" si="224"/>
        <v>6.5</v>
      </c>
      <c r="AE934" s="58">
        <f t="shared" si="217"/>
        <v>0</v>
      </c>
      <c r="AF934" s="58">
        <f t="shared" si="211"/>
        <v>0</v>
      </c>
      <c r="AG934" s="58">
        <f t="shared" si="212"/>
        <v>0</v>
      </c>
      <c r="AH934" s="58">
        <f t="shared" si="213"/>
        <v>0</v>
      </c>
      <c r="AI934" s="64">
        <f t="shared" si="214"/>
        <v>-51.9028338739228</v>
      </c>
      <c r="AJ934" s="65"/>
      <c r="AL934" s="58">
        <f t="shared" si="218"/>
        <v>250</v>
      </c>
      <c r="AM934" s="58">
        <f t="shared" si="219"/>
        <v>127.904</v>
      </c>
      <c r="AN934" s="58">
        <f t="shared" si="215"/>
        <v>0</v>
      </c>
      <c r="AO934" s="58">
        <f t="shared" si="225"/>
        <v>1536.77825877085</v>
      </c>
      <c r="AP934" s="58">
        <f t="shared" si="220"/>
        <v>2037.01683879964</v>
      </c>
      <c r="AQ934" s="58">
        <f t="shared" si="221"/>
        <v>122.096</v>
      </c>
      <c r="AR934" s="58">
        <f t="shared" si="222"/>
        <v>0</v>
      </c>
    </row>
    <row r="935" spans="1:44">
      <c r="A935" s="35" t="s">
        <v>1214</v>
      </c>
      <c r="B935" s="93">
        <v>9.85</v>
      </c>
      <c r="C935" s="58">
        <v>641.025641025641</v>
      </c>
      <c r="D935" s="58">
        <v>513.619075369075</v>
      </c>
      <c r="E935" s="58">
        <v>5.13065210285847</v>
      </c>
      <c r="F935" s="58">
        <v>179.309399530488</v>
      </c>
      <c r="G935" s="58">
        <v>51.9028338739228</v>
      </c>
      <c r="H935" s="58">
        <v>126.1325</v>
      </c>
      <c r="I935" s="58">
        <v>126.1325</v>
      </c>
      <c r="J935" s="108">
        <v>3334.92386685859</v>
      </c>
      <c r="K935" s="109">
        <v>0.563285492676037</v>
      </c>
      <c r="L935" s="109">
        <v>7.9941453592054</v>
      </c>
      <c r="M935" s="109">
        <v>8</v>
      </c>
      <c r="N935" s="110">
        <v>0.0980531521777795</v>
      </c>
      <c r="O935" s="10">
        <v>19.8</v>
      </c>
      <c r="P935" s="10">
        <v>2.3</v>
      </c>
      <c r="Q935" s="113">
        <v>0.234</v>
      </c>
      <c r="R935" s="110">
        <v>0.11388273369263</v>
      </c>
      <c r="S935" s="58">
        <v>70.7812126405197</v>
      </c>
      <c r="T935" s="58">
        <v>1800.00540967887</v>
      </c>
      <c r="U935" s="58">
        <v>125.657794423667</v>
      </c>
      <c r="V935" s="58">
        <v>413.049060044198</v>
      </c>
      <c r="W935" s="58">
        <v>123.8675</v>
      </c>
      <c r="X935" s="10"/>
      <c r="Y935" s="109">
        <f t="shared" si="223"/>
        <v>0.00585464079459452</v>
      </c>
      <c r="Z935" s="10"/>
      <c r="AA935" s="10"/>
      <c r="AB935" s="10"/>
      <c r="AC935" s="58">
        <f t="shared" si="216"/>
        <v>126.1325</v>
      </c>
      <c r="AD935" s="10">
        <f t="shared" si="224"/>
        <v>6.5</v>
      </c>
      <c r="AE935" s="58">
        <f t="shared" si="217"/>
        <v>0</v>
      </c>
      <c r="AF935" s="58">
        <f t="shared" si="211"/>
        <v>0</v>
      </c>
      <c r="AG935" s="58">
        <f t="shared" si="212"/>
        <v>0</v>
      </c>
      <c r="AH935" s="58">
        <f t="shared" si="213"/>
        <v>0</v>
      </c>
      <c r="AI935" s="64">
        <f t="shared" si="214"/>
        <v>-51.9028338739228</v>
      </c>
      <c r="AJ935" s="65"/>
      <c r="AL935" s="58">
        <f t="shared" si="218"/>
        <v>250</v>
      </c>
      <c r="AM935" s="58">
        <f t="shared" si="219"/>
        <v>123.8675</v>
      </c>
      <c r="AN935" s="58">
        <f t="shared" si="215"/>
        <v>0</v>
      </c>
      <c r="AO935" s="58">
        <f t="shared" si="225"/>
        <v>1547.67449247699</v>
      </c>
      <c r="AP935" s="58">
        <f t="shared" si="220"/>
        <v>2047.91307250578</v>
      </c>
      <c r="AQ935" s="58">
        <f t="shared" si="221"/>
        <v>126.1325</v>
      </c>
      <c r="AR935" s="58">
        <f t="shared" si="222"/>
        <v>0</v>
      </c>
    </row>
    <row r="936" spans="1:44">
      <c r="A936" s="35" t="s">
        <v>1215</v>
      </c>
      <c r="B936" s="93">
        <v>9.75</v>
      </c>
      <c r="C936" s="58">
        <v>641.025641025641</v>
      </c>
      <c r="D936" s="58">
        <v>513.133216783217</v>
      </c>
      <c r="E936" s="58">
        <v>5.13065210285847</v>
      </c>
      <c r="F936" s="58">
        <v>179.795258116347</v>
      </c>
      <c r="G936" s="58">
        <v>51.9028338739228</v>
      </c>
      <c r="H936" s="58">
        <v>126.6135</v>
      </c>
      <c r="I936" s="58">
        <v>126.6135</v>
      </c>
      <c r="J936" s="108">
        <v>3334.92386685859</v>
      </c>
      <c r="K936" s="109">
        <v>0.581808895547088</v>
      </c>
      <c r="L936" s="109">
        <v>7.9941453592054</v>
      </c>
      <c r="M936" s="109">
        <v>8</v>
      </c>
      <c r="N936" s="110">
        <v>0.1011743537896</v>
      </c>
      <c r="O936" s="10">
        <v>19</v>
      </c>
      <c r="P936" s="10">
        <v>2.4</v>
      </c>
      <c r="Q936" s="113">
        <v>0.234</v>
      </c>
      <c r="R936" s="110">
        <v>0.11388273369263</v>
      </c>
      <c r="S936" s="58">
        <v>73.1088225905169</v>
      </c>
      <c r="T936" s="58">
        <v>1749.34323534043</v>
      </c>
      <c r="U936" s="58">
        <v>125.657794423667</v>
      </c>
      <c r="V936" s="58">
        <v>413.049060044198</v>
      </c>
      <c r="W936" s="58">
        <v>123.3865</v>
      </c>
      <c r="X936" s="10"/>
      <c r="Y936" s="109">
        <f t="shared" si="223"/>
        <v>0.00585464079459452</v>
      </c>
      <c r="Z936" s="10"/>
      <c r="AA936" s="10"/>
      <c r="AB936" s="10"/>
      <c r="AC936" s="58">
        <f t="shared" si="216"/>
        <v>126.6135</v>
      </c>
      <c r="AD936" s="10">
        <f t="shared" si="224"/>
        <v>6.5</v>
      </c>
      <c r="AE936" s="58">
        <f t="shared" si="217"/>
        <v>0</v>
      </c>
      <c r="AF936" s="58">
        <f t="shared" si="211"/>
        <v>0</v>
      </c>
      <c r="AG936" s="58">
        <f t="shared" si="212"/>
        <v>0</v>
      </c>
      <c r="AH936" s="58">
        <f t="shared" si="213"/>
        <v>0</v>
      </c>
      <c r="AI936" s="64">
        <f t="shared" si="214"/>
        <v>-51.9028338739228</v>
      </c>
      <c r="AJ936" s="65"/>
      <c r="AL936" s="58">
        <f t="shared" si="218"/>
        <v>250</v>
      </c>
      <c r="AM936" s="58">
        <f t="shared" si="219"/>
        <v>123.3865</v>
      </c>
      <c r="AN936" s="58">
        <f t="shared" si="215"/>
        <v>0</v>
      </c>
      <c r="AO936" s="58">
        <f t="shared" si="225"/>
        <v>1558.44409501461</v>
      </c>
      <c r="AP936" s="58">
        <f t="shared" si="220"/>
        <v>2058.6826750434</v>
      </c>
      <c r="AQ936" s="58">
        <f t="shared" si="221"/>
        <v>126.6135</v>
      </c>
      <c r="AR936" s="58">
        <f t="shared" si="222"/>
        <v>0</v>
      </c>
    </row>
    <row r="937" spans="1:44">
      <c r="A937" s="35" t="s">
        <v>1216</v>
      </c>
      <c r="B937" s="93">
        <v>9.75</v>
      </c>
      <c r="C937" s="58">
        <v>641.025641025641</v>
      </c>
      <c r="D937" s="58">
        <v>509.338267288267</v>
      </c>
      <c r="E937" s="58">
        <v>5.13065210285847</v>
      </c>
      <c r="F937" s="58">
        <v>183.590207611297</v>
      </c>
      <c r="G937" s="58">
        <v>51.9028338739228</v>
      </c>
      <c r="H937" s="58">
        <v>130.3705</v>
      </c>
      <c r="I937" s="58">
        <v>130.3705</v>
      </c>
      <c r="J937" s="108">
        <v>3334.92386685859</v>
      </c>
      <c r="K937" s="109">
        <v>0.60605093286155</v>
      </c>
      <c r="L937" s="109">
        <v>7.9941453592054</v>
      </c>
      <c r="M937" s="109">
        <v>8</v>
      </c>
      <c r="N937" s="110">
        <v>0.103374155161278</v>
      </c>
      <c r="O937" s="10">
        <v>18.5</v>
      </c>
      <c r="P937" s="10">
        <v>2.5</v>
      </c>
      <c r="Q937" s="113">
        <v>0.234</v>
      </c>
      <c r="R937" s="110">
        <v>0.11388273369263</v>
      </c>
      <c r="S937" s="58">
        <v>76.1550235317884</v>
      </c>
      <c r="T937" s="58">
        <v>1729.20140563551</v>
      </c>
      <c r="U937" s="58">
        <v>125.657794423667</v>
      </c>
      <c r="V937" s="58">
        <v>413.049060044198</v>
      </c>
      <c r="W937" s="58">
        <v>119.6295</v>
      </c>
      <c r="X937" s="10"/>
      <c r="Y937" s="109">
        <f t="shared" si="223"/>
        <v>0.00585464079459452</v>
      </c>
      <c r="Z937" s="10"/>
      <c r="AA937" s="10"/>
      <c r="AB937" s="10"/>
      <c r="AC937" s="58">
        <f t="shared" si="216"/>
        <v>130.3705</v>
      </c>
      <c r="AD937" s="10">
        <f t="shared" si="224"/>
        <v>6.5</v>
      </c>
      <c r="AE937" s="58">
        <f t="shared" si="217"/>
        <v>0</v>
      </c>
      <c r="AF937" s="58">
        <f t="shared" si="211"/>
        <v>0</v>
      </c>
      <c r="AG937" s="58">
        <f t="shared" si="212"/>
        <v>0</v>
      </c>
      <c r="AH937" s="58">
        <f t="shared" si="213"/>
        <v>0</v>
      </c>
      <c r="AI937" s="64">
        <f t="shared" si="214"/>
        <v>-51.9028338739228</v>
      </c>
      <c r="AJ937" s="65"/>
      <c r="AL937" s="58">
        <f t="shared" si="218"/>
        <v>250</v>
      </c>
      <c r="AM937" s="58">
        <f t="shared" si="219"/>
        <v>119.6295</v>
      </c>
      <c r="AN937" s="58">
        <f t="shared" si="215"/>
        <v>0</v>
      </c>
      <c r="AO937" s="58">
        <f t="shared" si="225"/>
        <v>1568.59629953954</v>
      </c>
      <c r="AP937" s="58">
        <f t="shared" si="220"/>
        <v>2068.83487956832</v>
      </c>
      <c r="AQ937" s="58">
        <f t="shared" si="221"/>
        <v>130.3705</v>
      </c>
      <c r="AR937" s="58">
        <f t="shared" si="222"/>
        <v>0</v>
      </c>
    </row>
    <row r="938" spans="1:44">
      <c r="A938" s="35" t="s">
        <v>1217</v>
      </c>
      <c r="B938" s="93">
        <v>9.87</v>
      </c>
      <c r="C938" s="58">
        <v>641.025641025641</v>
      </c>
      <c r="D938" s="58">
        <v>509.824125874126</v>
      </c>
      <c r="E938" s="58">
        <v>5.13065210285847</v>
      </c>
      <c r="F938" s="58">
        <v>183.104349025438</v>
      </c>
      <c r="G938" s="58">
        <v>51.9028338739228</v>
      </c>
      <c r="H938" s="58">
        <v>129.8895</v>
      </c>
      <c r="I938" s="58">
        <v>129.8895</v>
      </c>
      <c r="J938" s="108">
        <v>3334.92386685859</v>
      </c>
      <c r="K938" s="109">
        <v>0.58896962041536</v>
      </c>
      <c r="L938" s="109">
        <v>7.9941453592054</v>
      </c>
      <c r="M938" s="109">
        <v>8</v>
      </c>
      <c r="N938" s="110">
        <v>0.0995225807683935</v>
      </c>
      <c r="O938" s="10">
        <v>19.4</v>
      </c>
      <c r="P938" s="10">
        <v>2.4</v>
      </c>
      <c r="Q938" s="113">
        <v>0.234</v>
      </c>
      <c r="R938" s="110">
        <v>0.11388273369263</v>
      </c>
      <c r="S938" s="58">
        <v>74.0086234839387</v>
      </c>
      <c r="T938" s="58">
        <v>1772.78685881772</v>
      </c>
      <c r="U938" s="58">
        <v>125.657794423667</v>
      </c>
      <c r="V938" s="58">
        <v>413.049060044198</v>
      </c>
      <c r="W938" s="58">
        <v>120.1105</v>
      </c>
      <c r="X938" s="10"/>
      <c r="Y938" s="109">
        <f t="shared" si="223"/>
        <v>0.00585464079459452</v>
      </c>
      <c r="Z938" s="10"/>
      <c r="AA938" s="10"/>
      <c r="AB938" s="10"/>
      <c r="AC938" s="58">
        <f t="shared" si="216"/>
        <v>129.8895</v>
      </c>
      <c r="AD938" s="10">
        <f t="shared" si="224"/>
        <v>6.5</v>
      </c>
      <c r="AE938" s="58">
        <f t="shared" si="217"/>
        <v>0</v>
      </c>
      <c r="AF938" s="58">
        <f t="shared" si="211"/>
        <v>0</v>
      </c>
      <c r="AG938" s="58">
        <f t="shared" si="212"/>
        <v>0</v>
      </c>
      <c r="AH938" s="58">
        <f t="shared" si="213"/>
        <v>0</v>
      </c>
      <c r="AI938" s="64">
        <f t="shared" si="214"/>
        <v>-51.9028338739228</v>
      </c>
      <c r="AJ938" s="65"/>
      <c r="AL938" s="58">
        <f t="shared" si="218"/>
        <v>250</v>
      </c>
      <c r="AM938" s="58">
        <f t="shared" si="219"/>
        <v>120.1105</v>
      </c>
      <c r="AN938" s="58">
        <f t="shared" si="215"/>
        <v>0</v>
      </c>
      <c r="AO938" s="58">
        <f t="shared" si="225"/>
        <v>1578.76989304184</v>
      </c>
      <c r="AP938" s="58">
        <f t="shared" si="220"/>
        <v>2079.00847307063</v>
      </c>
      <c r="AQ938" s="58">
        <f t="shared" si="221"/>
        <v>129.8895</v>
      </c>
      <c r="AR938" s="58">
        <f t="shared" si="222"/>
        <v>0</v>
      </c>
    </row>
    <row r="939" spans="1:44">
      <c r="A939" s="35" t="s">
        <v>1218</v>
      </c>
      <c r="B939" s="93">
        <v>9.85</v>
      </c>
      <c r="C939" s="58">
        <v>641.025641025641</v>
      </c>
      <c r="D939" s="58">
        <v>510.795843045843</v>
      </c>
      <c r="E939" s="58">
        <v>5.13065210285847</v>
      </c>
      <c r="F939" s="58">
        <v>182.132631853721</v>
      </c>
      <c r="G939" s="58">
        <v>51.9028338739228</v>
      </c>
      <c r="H939" s="58">
        <v>128.9275</v>
      </c>
      <c r="I939" s="58">
        <v>128.9275</v>
      </c>
      <c r="J939" s="108">
        <v>3334.92386685859</v>
      </c>
      <c r="K939" s="109">
        <v>0.587776166270648</v>
      </c>
      <c r="L939" s="109">
        <v>7.9941453592054</v>
      </c>
      <c r="M939" s="109">
        <v>8</v>
      </c>
      <c r="N939" s="110">
        <v>0.0995225807683935</v>
      </c>
      <c r="O939" s="10">
        <v>19.4</v>
      </c>
      <c r="P939" s="10">
        <v>2.4</v>
      </c>
      <c r="Q939" s="113">
        <v>0.234</v>
      </c>
      <c r="R939" s="110">
        <v>0.11388273369263</v>
      </c>
      <c r="S939" s="58">
        <v>73.8586566683684</v>
      </c>
      <c r="T939" s="58">
        <v>1763.22998351488</v>
      </c>
      <c r="U939" s="58">
        <v>125.657794423667</v>
      </c>
      <c r="V939" s="58">
        <v>413.049060044198</v>
      </c>
      <c r="W939" s="58">
        <v>121.0725</v>
      </c>
      <c r="X939" s="10"/>
      <c r="Y939" s="109">
        <f t="shared" si="223"/>
        <v>0.00585464079459452</v>
      </c>
      <c r="Z939" s="10"/>
      <c r="AA939" s="10"/>
      <c r="AB939" s="10"/>
      <c r="AC939" s="58">
        <f t="shared" si="216"/>
        <v>128.9275</v>
      </c>
      <c r="AD939" s="10">
        <f t="shared" si="224"/>
        <v>6.5</v>
      </c>
      <c r="AE939" s="58">
        <f t="shared" si="217"/>
        <v>0</v>
      </c>
      <c r="AF939" s="58">
        <f t="shared" si="211"/>
        <v>0</v>
      </c>
      <c r="AG939" s="58">
        <f t="shared" si="212"/>
        <v>0</v>
      </c>
      <c r="AH939" s="58">
        <f t="shared" si="213"/>
        <v>0</v>
      </c>
      <c r="AI939" s="64">
        <f t="shared" si="214"/>
        <v>-51.9028338739228</v>
      </c>
      <c r="AJ939" s="65"/>
      <c r="AL939" s="58">
        <f t="shared" si="218"/>
        <v>250</v>
      </c>
      <c r="AM939" s="58">
        <f t="shared" si="219"/>
        <v>121.0725</v>
      </c>
      <c r="AN939" s="58">
        <f t="shared" si="215"/>
        <v>0</v>
      </c>
      <c r="AO939" s="58">
        <f t="shared" si="225"/>
        <v>1589.03691857663</v>
      </c>
      <c r="AP939" s="58">
        <f t="shared" si="220"/>
        <v>2089.27549860542</v>
      </c>
      <c r="AQ939" s="58">
        <f t="shared" si="221"/>
        <v>128.9275</v>
      </c>
      <c r="AR939" s="58">
        <f t="shared" si="222"/>
        <v>0</v>
      </c>
    </row>
    <row r="940" spans="1:44">
      <c r="A940" s="35" t="s">
        <v>1219</v>
      </c>
      <c r="B940" s="93">
        <v>9.85</v>
      </c>
      <c r="C940" s="58">
        <v>641.025641025641</v>
      </c>
      <c r="D940" s="58">
        <v>514.360994560995</v>
      </c>
      <c r="E940" s="58">
        <v>5.13065210285847</v>
      </c>
      <c r="F940" s="58">
        <v>178.567480338569</v>
      </c>
      <c r="G940" s="58">
        <v>51.9028338739228</v>
      </c>
      <c r="H940" s="58">
        <v>125.398</v>
      </c>
      <c r="I940" s="58">
        <v>125.398</v>
      </c>
      <c r="J940" s="108">
        <v>3334.92386685859</v>
      </c>
      <c r="K940" s="109">
        <v>0.563285492676037</v>
      </c>
      <c r="L940" s="109">
        <v>7.9941453592054</v>
      </c>
      <c r="M940" s="109">
        <v>8</v>
      </c>
      <c r="N940" s="110">
        <v>0.097677719707952</v>
      </c>
      <c r="O940" s="10">
        <v>19.9</v>
      </c>
      <c r="P940" s="10">
        <v>2.3</v>
      </c>
      <c r="Q940" s="113">
        <v>0.234</v>
      </c>
      <c r="R940" s="110">
        <v>0.11388273369263</v>
      </c>
      <c r="S940" s="58">
        <v>70.7812126405197</v>
      </c>
      <c r="T940" s="58">
        <v>1789.52354359829</v>
      </c>
      <c r="U940" s="58">
        <v>125.657794423667</v>
      </c>
      <c r="V940" s="58">
        <v>413.049060044198</v>
      </c>
      <c r="W940" s="58">
        <v>124.602</v>
      </c>
      <c r="X940" s="10"/>
      <c r="Y940" s="109">
        <f t="shared" si="223"/>
        <v>0.00585464079459452</v>
      </c>
      <c r="Z940" s="10"/>
      <c r="AA940" s="10"/>
      <c r="AB940" s="10"/>
      <c r="AC940" s="58">
        <f t="shared" si="216"/>
        <v>125.398</v>
      </c>
      <c r="AD940" s="10">
        <f t="shared" si="224"/>
        <v>6.5</v>
      </c>
      <c r="AE940" s="58">
        <f t="shared" si="217"/>
        <v>0</v>
      </c>
      <c r="AF940" s="58">
        <f t="shared" ref="AF940:AF1003" si="226">H940-I940</f>
        <v>0</v>
      </c>
      <c r="AG940" s="58">
        <f t="shared" ref="AG940:AG1003" si="227">IF(H940/I940&lt;$AH$2,1,0)</f>
        <v>0</v>
      </c>
      <c r="AH940" s="58">
        <f t="shared" ref="AH940:AH1003" si="228">IF(AC940/I940&lt;$AH$2,1,0)</f>
        <v>0</v>
      </c>
      <c r="AI940" s="64">
        <f t="shared" ref="AI940:AI1003" si="229">-G940</f>
        <v>-51.9028338739228</v>
      </c>
      <c r="AJ940" s="65"/>
      <c r="AL940" s="58">
        <f t="shared" si="218"/>
        <v>250</v>
      </c>
      <c r="AM940" s="58">
        <f t="shared" si="219"/>
        <v>124.602</v>
      </c>
      <c r="AN940" s="58">
        <f t="shared" ref="AN940:AN1003" si="230">IF(AM940&gt;0,0,(AO939*$AO$1-AO940)*6)*$AP$1</f>
        <v>0</v>
      </c>
      <c r="AO940" s="58">
        <f t="shared" si="225"/>
        <v>1599.78203398375</v>
      </c>
      <c r="AP940" s="58">
        <f t="shared" si="220"/>
        <v>2100.02061401253</v>
      </c>
      <c r="AQ940" s="58">
        <f t="shared" si="221"/>
        <v>125.398</v>
      </c>
      <c r="AR940" s="58">
        <f t="shared" si="222"/>
        <v>0</v>
      </c>
    </row>
    <row r="941" spans="1:44">
      <c r="A941" s="35" t="s">
        <v>1220</v>
      </c>
      <c r="B941" s="93">
        <v>9.93</v>
      </c>
      <c r="C941" s="58">
        <v>641.025641025641</v>
      </c>
      <c r="D941" s="58">
        <v>514.689277389277</v>
      </c>
      <c r="E941" s="58">
        <v>5.13065210285847</v>
      </c>
      <c r="F941" s="58">
        <v>178.239197510286</v>
      </c>
      <c r="G941" s="58">
        <v>51.9028338739228</v>
      </c>
      <c r="H941" s="58">
        <v>125.073</v>
      </c>
      <c r="I941" s="58">
        <v>125.073</v>
      </c>
      <c r="J941" s="108">
        <v>3334.92386685859</v>
      </c>
      <c r="K941" s="109">
        <v>0.518481234993309</v>
      </c>
      <c r="L941" s="109">
        <v>7.9941453592054</v>
      </c>
      <c r="M941" s="109">
        <v>8</v>
      </c>
      <c r="N941" s="110">
        <v>0.0949846395474472</v>
      </c>
      <c r="O941" s="10">
        <v>20.7</v>
      </c>
      <c r="P941" s="10">
        <v>2.1</v>
      </c>
      <c r="Q941" s="113">
        <v>0.234</v>
      </c>
      <c r="R941" s="110">
        <v>0.11388273369263</v>
      </c>
      <c r="S941" s="58">
        <v>65.1512084393183</v>
      </c>
      <c r="T941" s="58">
        <v>1939.12540784309</v>
      </c>
      <c r="U941" s="58">
        <v>125.657794423667</v>
      </c>
      <c r="V941" s="58">
        <v>413.049060044198</v>
      </c>
      <c r="W941" s="58">
        <v>124.927</v>
      </c>
      <c r="X941" s="10"/>
      <c r="Y941" s="109">
        <f t="shared" si="223"/>
        <v>0.00585464079459452</v>
      </c>
      <c r="Z941" s="10"/>
      <c r="AA941" s="10"/>
      <c r="AB941" s="10"/>
      <c r="AC941" s="58">
        <f t="shared" si="216"/>
        <v>125.073</v>
      </c>
      <c r="AD941" s="10">
        <f t="shared" si="224"/>
        <v>6.5</v>
      </c>
      <c r="AE941" s="58">
        <f t="shared" si="217"/>
        <v>0</v>
      </c>
      <c r="AF941" s="58">
        <f t="shared" si="226"/>
        <v>0</v>
      </c>
      <c r="AG941" s="58">
        <f t="shared" si="227"/>
        <v>0</v>
      </c>
      <c r="AH941" s="58">
        <f t="shared" si="228"/>
        <v>0</v>
      </c>
      <c r="AI941" s="64">
        <f t="shared" si="229"/>
        <v>-51.9028338739228</v>
      </c>
      <c r="AJ941" s="65"/>
      <c r="AL941" s="58">
        <f t="shared" si="218"/>
        <v>250</v>
      </c>
      <c r="AM941" s="58">
        <f t="shared" si="219"/>
        <v>124.927</v>
      </c>
      <c r="AN941" s="58">
        <f t="shared" si="230"/>
        <v>0</v>
      </c>
      <c r="AO941" s="58">
        <f t="shared" si="225"/>
        <v>1610.52217381383</v>
      </c>
      <c r="AP941" s="58">
        <f t="shared" si="220"/>
        <v>2110.76075384262</v>
      </c>
      <c r="AQ941" s="58">
        <f t="shared" si="221"/>
        <v>125.073</v>
      </c>
      <c r="AR941" s="58">
        <f t="shared" si="222"/>
        <v>0</v>
      </c>
    </row>
    <row r="942" spans="1:44">
      <c r="A942" s="35" t="s">
        <v>1221</v>
      </c>
      <c r="B942" s="93">
        <v>9.86</v>
      </c>
      <c r="C942" s="58">
        <v>641.025641025641</v>
      </c>
      <c r="D942" s="58">
        <v>522.436752136752</v>
      </c>
      <c r="E942" s="58">
        <v>5.13065210285847</v>
      </c>
      <c r="F942" s="58">
        <v>170.491722762812</v>
      </c>
      <c r="G942" s="58">
        <v>51.9028338739228</v>
      </c>
      <c r="H942" s="58">
        <v>117.403</v>
      </c>
      <c r="I942" s="58">
        <v>117.403</v>
      </c>
      <c r="J942" s="108">
        <v>3334.92386685859</v>
      </c>
      <c r="K942" s="109">
        <v>0.490310744452503</v>
      </c>
      <c r="L942" s="109">
        <v>7.9941453592054</v>
      </c>
      <c r="M942" s="109">
        <v>8</v>
      </c>
      <c r="N942" s="110">
        <v>0.0928609748563596</v>
      </c>
      <c r="O942" s="10">
        <v>21.5</v>
      </c>
      <c r="P942" s="10">
        <v>2</v>
      </c>
      <c r="Q942" s="113">
        <v>0.234</v>
      </c>
      <c r="R942" s="110">
        <v>0.11388273369263</v>
      </c>
      <c r="S942" s="58">
        <v>61.6113667301279</v>
      </c>
      <c r="T942" s="58">
        <v>1924.78912873879</v>
      </c>
      <c r="U942" s="58">
        <v>125.657794423667</v>
      </c>
      <c r="V942" s="58">
        <v>413.049060044198</v>
      </c>
      <c r="W942" s="58">
        <v>132.597</v>
      </c>
      <c r="X942" s="10"/>
      <c r="Y942" s="109">
        <f t="shared" si="223"/>
        <v>0.00585464079459452</v>
      </c>
      <c r="Z942" s="10"/>
      <c r="AA942" s="10"/>
      <c r="AB942" s="10"/>
      <c r="AC942" s="58">
        <f t="shared" si="216"/>
        <v>117.403</v>
      </c>
      <c r="AD942" s="10">
        <f t="shared" si="224"/>
        <v>6.5</v>
      </c>
      <c r="AE942" s="58">
        <f t="shared" si="217"/>
        <v>0</v>
      </c>
      <c r="AF942" s="58">
        <f t="shared" si="226"/>
        <v>0</v>
      </c>
      <c r="AG942" s="58">
        <f t="shared" si="227"/>
        <v>0</v>
      </c>
      <c r="AH942" s="58">
        <f t="shared" si="228"/>
        <v>0</v>
      </c>
      <c r="AI942" s="64">
        <f t="shared" si="229"/>
        <v>-51.9028338739228</v>
      </c>
      <c r="AJ942" s="65"/>
      <c r="AL942" s="58">
        <f t="shared" si="218"/>
        <v>250</v>
      </c>
      <c r="AM942" s="58">
        <f t="shared" si="219"/>
        <v>132.597</v>
      </c>
      <c r="AN942" s="58">
        <f t="shared" si="230"/>
        <v>0</v>
      </c>
      <c r="AO942" s="58">
        <f t="shared" si="225"/>
        <v>1622.35911294476</v>
      </c>
      <c r="AP942" s="58">
        <f t="shared" si="220"/>
        <v>2122.59769297355</v>
      </c>
      <c r="AQ942" s="58">
        <f t="shared" si="221"/>
        <v>117.403</v>
      </c>
      <c r="AR942" s="58">
        <f t="shared" si="222"/>
        <v>0</v>
      </c>
    </row>
    <row r="943" spans="1:44">
      <c r="A943" s="35" t="s">
        <v>1222</v>
      </c>
      <c r="B943" s="93">
        <v>9.85</v>
      </c>
      <c r="C943" s="58">
        <v>641.025641025641</v>
      </c>
      <c r="D943" s="58">
        <v>529.133721833722</v>
      </c>
      <c r="E943" s="58">
        <v>5.13065210285847</v>
      </c>
      <c r="F943" s="58">
        <v>163.794753065842</v>
      </c>
      <c r="G943" s="58">
        <v>51.9028338739228</v>
      </c>
      <c r="H943" s="58">
        <v>110.773</v>
      </c>
      <c r="I943" s="58">
        <v>110.773</v>
      </c>
      <c r="J943" s="108">
        <v>3334.92386685859</v>
      </c>
      <c r="K943" s="109">
        <v>0.465322798297596</v>
      </c>
      <c r="L943" s="109">
        <v>7.9941453592054</v>
      </c>
      <c r="M943" s="109">
        <v>8</v>
      </c>
      <c r="N943" s="110">
        <v>0.0912392367373115</v>
      </c>
      <c r="O943" s="10">
        <v>22.5</v>
      </c>
      <c r="P943" s="10">
        <v>1.9</v>
      </c>
      <c r="Q943" s="113">
        <v>0.234</v>
      </c>
      <c r="R943" s="110">
        <v>0.11388273369263</v>
      </c>
      <c r="S943" s="58">
        <v>58.471436529125</v>
      </c>
      <c r="T943" s="58">
        <v>1913.61673038741</v>
      </c>
      <c r="U943" s="58">
        <v>125.657794423667</v>
      </c>
      <c r="V943" s="58">
        <v>413.049060044198</v>
      </c>
      <c r="W943" s="58">
        <v>139.227</v>
      </c>
      <c r="X943" s="10"/>
      <c r="Y943" s="109">
        <f t="shared" si="223"/>
        <v>0.00585464079459452</v>
      </c>
      <c r="Z943" s="10"/>
      <c r="AA943" s="10"/>
      <c r="AB943" s="10"/>
      <c r="AC943" s="58">
        <f t="shared" si="216"/>
        <v>110.773</v>
      </c>
      <c r="AD943" s="10">
        <f t="shared" si="224"/>
        <v>6.5</v>
      </c>
      <c r="AE943" s="58">
        <f t="shared" si="217"/>
        <v>0</v>
      </c>
      <c r="AF943" s="58">
        <f t="shared" si="226"/>
        <v>0</v>
      </c>
      <c r="AG943" s="58">
        <f t="shared" si="227"/>
        <v>0</v>
      </c>
      <c r="AH943" s="58">
        <f t="shared" si="228"/>
        <v>0</v>
      </c>
      <c r="AI943" s="64">
        <f t="shared" si="229"/>
        <v>-51.9028338739228</v>
      </c>
      <c r="AJ943" s="65"/>
      <c r="AL943" s="58">
        <f t="shared" si="218"/>
        <v>250</v>
      </c>
      <c r="AM943" s="58">
        <f t="shared" si="219"/>
        <v>139.227</v>
      </c>
      <c r="AN943" s="58">
        <f t="shared" si="230"/>
        <v>0</v>
      </c>
      <c r="AO943" s="58">
        <f t="shared" si="225"/>
        <v>1635.13136738003</v>
      </c>
      <c r="AP943" s="58">
        <f t="shared" si="220"/>
        <v>2135.36994740882</v>
      </c>
      <c r="AQ943" s="58">
        <f t="shared" si="221"/>
        <v>110.773</v>
      </c>
      <c r="AR943" s="58">
        <f t="shared" si="222"/>
        <v>0</v>
      </c>
    </row>
    <row r="944" spans="1:44">
      <c r="A944" s="35" t="s">
        <v>1223</v>
      </c>
      <c r="B944" s="93">
        <v>9.86</v>
      </c>
      <c r="C944" s="58">
        <v>641.025641025641</v>
      </c>
      <c r="D944" s="58">
        <v>535.627156177156</v>
      </c>
      <c r="E944" s="58">
        <v>5.13065210285847</v>
      </c>
      <c r="F944" s="58">
        <v>157.301318722408</v>
      </c>
      <c r="G944" s="58">
        <v>51.9028338739228</v>
      </c>
      <c r="H944" s="58">
        <v>104.3445</v>
      </c>
      <c r="I944" s="58">
        <v>104.3445</v>
      </c>
      <c r="J944" s="108">
        <v>3334.92386685859</v>
      </c>
      <c r="K944" s="109">
        <v>0.465795207229878</v>
      </c>
      <c r="L944" s="109">
        <v>7.9941453592054</v>
      </c>
      <c r="M944" s="109">
        <v>8</v>
      </c>
      <c r="N944" s="110">
        <v>0.0912392367373115</v>
      </c>
      <c r="O944" s="10">
        <v>22.5</v>
      </c>
      <c r="P944" s="10">
        <v>1.9</v>
      </c>
      <c r="Q944" s="113">
        <v>0.234</v>
      </c>
      <c r="R944" s="110">
        <v>0.11388273369263</v>
      </c>
      <c r="S944" s="58">
        <v>58.5307983936215</v>
      </c>
      <c r="T944" s="58">
        <v>1800.73547160038</v>
      </c>
      <c r="U944" s="58">
        <v>125.657794423667</v>
      </c>
      <c r="V944" s="58">
        <v>413.049060044198</v>
      </c>
      <c r="W944" s="58">
        <v>145.6555</v>
      </c>
      <c r="X944" s="10"/>
      <c r="Y944" s="109">
        <f t="shared" si="223"/>
        <v>0.00585464079459452</v>
      </c>
      <c r="Z944" s="10"/>
      <c r="AA944" s="10"/>
      <c r="AB944" s="10"/>
      <c r="AC944" s="58">
        <f t="shared" si="216"/>
        <v>104.3445</v>
      </c>
      <c r="AD944" s="10">
        <f t="shared" si="224"/>
        <v>6.5</v>
      </c>
      <c r="AE944" s="58">
        <f t="shared" si="217"/>
        <v>0</v>
      </c>
      <c r="AF944" s="58">
        <f t="shared" si="226"/>
        <v>0</v>
      </c>
      <c r="AG944" s="58">
        <f t="shared" si="227"/>
        <v>0</v>
      </c>
      <c r="AH944" s="58">
        <f t="shared" si="228"/>
        <v>0</v>
      </c>
      <c r="AI944" s="64">
        <f t="shared" si="229"/>
        <v>-51.9028338739228</v>
      </c>
      <c r="AJ944" s="65"/>
      <c r="AL944" s="58">
        <f t="shared" si="218"/>
        <v>250</v>
      </c>
      <c r="AM944" s="58">
        <f t="shared" si="219"/>
        <v>145.6555</v>
      </c>
      <c r="AN944" s="58">
        <f t="shared" si="230"/>
        <v>0</v>
      </c>
      <c r="AO944" s="58">
        <f t="shared" si="225"/>
        <v>1648.80403554313</v>
      </c>
      <c r="AP944" s="58">
        <f t="shared" si="220"/>
        <v>2149.04261557192</v>
      </c>
      <c r="AQ944" s="58">
        <f t="shared" si="221"/>
        <v>104.3445</v>
      </c>
      <c r="AR944" s="58">
        <f t="shared" si="222"/>
        <v>0</v>
      </c>
    </row>
    <row r="945" spans="1:44">
      <c r="A945" s="35" t="s">
        <v>1224</v>
      </c>
      <c r="B945" s="93">
        <v>9.85</v>
      </c>
      <c r="C945" s="58">
        <v>641.025641025641</v>
      </c>
      <c r="D945" s="58">
        <v>536.257459207459</v>
      </c>
      <c r="E945" s="58">
        <v>5.13065210285847</v>
      </c>
      <c r="F945" s="58">
        <v>156.671015692105</v>
      </c>
      <c r="G945" s="58">
        <v>51.9028338739228</v>
      </c>
      <c r="H945" s="58">
        <v>103.7205</v>
      </c>
      <c r="I945" s="58">
        <v>103.7205</v>
      </c>
      <c r="J945" s="108">
        <v>3334.92386685859</v>
      </c>
      <c r="K945" s="109">
        <v>0.465322798297596</v>
      </c>
      <c r="L945" s="109">
        <v>7.9941453592054</v>
      </c>
      <c r="M945" s="109">
        <v>8</v>
      </c>
      <c r="N945" s="110">
        <v>0.0912392367373115</v>
      </c>
      <c r="O945" s="10">
        <v>22.5</v>
      </c>
      <c r="P945" s="10">
        <v>1.9</v>
      </c>
      <c r="Q945" s="113">
        <v>0.234</v>
      </c>
      <c r="R945" s="110">
        <v>0.11388273369263</v>
      </c>
      <c r="S945" s="58">
        <v>58.471436529125</v>
      </c>
      <c r="T945" s="58">
        <v>1791.78395533341</v>
      </c>
      <c r="U945" s="58">
        <v>125.657794423667</v>
      </c>
      <c r="V945" s="58">
        <v>413.049060044198</v>
      </c>
      <c r="W945" s="58">
        <v>146.2795</v>
      </c>
      <c r="X945" s="10"/>
      <c r="Y945" s="109">
        <f t="shared" si="223"/>
        <v>0.00585464079459452</v>
      </c>
      <c r="Z945" s="10"/>
      <c r="AA945" s="10"/>
      <c r="AB945" s="10"/>
      <c r="AC945" s="58">
        <f t="shared" si="216"/>
        <v>103.7205</v>
      </c>
      <c r="AD945" s="10">
        <f t="shared" si="224"/>
        <v>6.5</v>
      </c>
      <c r="AE945" s="58">
        <f t="shared" si="217"/>
        <v>0</v>
      </c>
      <c r="AF945" s="58">
        <f t="shared" si="226"/>
        <v>0</v>
      </c>
      <c r="AG945" s="58">
        <f t="shared" si="227"/>
        <v>0</v>
      </c>
      <c r="AH945" s="58">
        <f t="shared" si="228"/>
        <v>0</v>
      </c>
      <c r="AI945" s="64">
        <f t="shared" si="229"/>
        <v>-51.9028338739228</v>
      </c>
      <c r="AJ945" s="65"/>
      <c r="AL945" s="58">
        <f t="shared" si="218"/>
        <v>250</v>
      </c>
      <c r="AM945" s="58">
        <f t="shared" si="219"/>
        <v>146.2795</v>
      </c>
      <c r="AN945" s="58">
        <f t="shared" si="230"/>
        <v>0</v>
      </c>
      <c r="AO945" s="58">
        <f t="shared" si="225"/>
        <v>1662.50194036542</v>
      </c>
      <c r="AP945" s="58">
        <f t="shared" si="220"/>
        <v>2162.74052039421</v>
      </c>
      <c r="AQ945" s="58">
        <f t="shared" si="221"/>
        <v>103.7205</v>
      </c>
      <c r="AR945" s="58">
        <f t="shared" si="222"/>
        <v>0</v>
      </c>
    </row>
    <row r="946" spans="1:44">
      <c r="A946" s="35" t="s">
        <v>1225</v>
      </c>
      <c r="B946" s="93">
        <v>10.15</v>
      </c>
      <c r="C946" s="58">
        <v>641.025641025641</v>
      </c>
      <c r="D946" s="58">
        <v>534.195843045843</v>
      </c>
      <c r="E946" s="58">
        <v>5.13065210285847</v>
      </c>
      <c r="F946" s="58">
        <v>158.732631853721</v>
      </c>
      <c r="G946" s="58">
        <v>51.9028338739228</v>
      </c>
      <c r="H946" s="58">
        <v>105.7615</v>
      </c>
      <c r="I946" s="58">
        <v>105.7615</v>
      </c>
      <c r="J946" s="108">
        <v>3334.92386685859</v>
      </c>
      <c r="K946" s="109">
        <v>0.479495066266051</v>
      </c>
      <c r="L946" s="109">
        <v>7.9941453592054</v>
      </c>
      <c r="M946" s="109">
        <v>8</v>
      </c>
      <c r="N946" s="110">
        <v>0.0912392367373115</v>
      </c>
      <c r="O946" s="10">
        <v>22.5</v>
      </c>
      <c r="P946" s="10">
        <v>1.9</v>
      </c>
      <c r="Q946" s="113">
        <v>0.234</v>
      </c>
      <c r="R946" s="110">
        <v>0.11388273369263</v>
      </c>
      <c r="S946" s="58">
        <v>60.2522924640222</v>
      </c>
      <c r="T946" s="58">
        <v>1773.04121737091</v>
      </c>
      <c r="U946" s="58">
        <v>125.657794423667</v>
      </c>
      <c r="V946" s="58">
        <v>413.049060044198</v>
      </c>
      <c r="W946" s="58">
        <v>144.2385</v>
      </c>
      <c r="X946" s="10"/>
      <c r="Y946" s="109">
        <f t="shared" si="223"/>
        <v>0.00585464079459452</v>
      </c>
      <c r="Z946" s="10"/>
      <c r="AA946" s="10"/>
      <c r="AB946" s="10"/>
      <c r="AC946" s="58">
        <f t="shared" si="216"/>
        <v>105.7615</v>
      </c>
      <c r="AD946" s="10">
        <f t="shared" si="224"/>
        <v>6.5</v>
      </c>
      <c r="AE946" s="58">
        <f t="shared" si="217"/>
        <v>0</v>
      </c>
      <c r="AF946" s="58">
        <f t="shared" si="226"/>
        <v>0</v>
      </c>
      <c r="AG946" s="58">
        <f t="shared" si="227"/>
        <v>0</v>
      </c>
      <c r="AH946" s="58">
        <f t="shared" si="228"/>
        <v>0</v>
      </c>
      <c r="AI946" s="64">
        <f t="shared" si="229"/>
        <v>-51.9028338739228</v>
      </c>
      <c r="AJ946" s="65"/>
      <c r="AL946" s="58">
        <f t="shared" si="218"/>
        <v>250</v>
      </c>
      <c r="AM946" s="58">
        <f t="shared" si="219"/>
        <v>144.2385</v>
      </c>
      <c r="AN946" s="58">
        <f t="shared" si="230"/>
        <v>0</v>
      </c>
      <c r="AO946" s="58">
        <f t="shared" si="225"/>
        <v>1675.82520566359</v>
      </c>
      <c r="AP946" s="58">
        <f t="shared" si="220"/>
        <v>2176.06378569238</v>
      </c>
      <c r="AQ946" s="58">
        <f t="shared" si="221"/>
        <v>105.7615</v>
      </c>
      <c r="AR946" s="58">
        <f t="shared" si="222"/>
        <v>0</v>
      </c>
    </row>
    <row r="947" spans="1:44">
      <c r="A947" s="35" t="s">
        <v>1226</v>
      </c>
      <c r="B947" s="93">
        <v>10.44</v>
      </c>
      <c r="C947" s="58">
        <v>641.025641025641</v>
      </c>
      <c r="D947" s="58">
        <v>532.76452991453</v>
      </c>
      <c r="E947" s="58">
        <v>5.13065210285847</v>
      </c>
      <c r="F947" s="58">
        <v>160.163944985034</v>
      </c>
      <c r="G947" s="58">
        <v>51.9028338739228</v>
      </c>
      <c r="H947" s="58">
        <v>107.1785</v>
      </c>
      <c r="I947" s="58">
        <v>107.1785</v>
      </c>
      <c r="J947" s="108">
        <v>3334.92386685859</v>
      </c>
      <c r="K947" s="109">
        <v>0.493194925302224</v>
      </c>
      <c r="L947" s="109">
        <v>7.9941453592054</v>
      </c>
      <c r="M947" s="109">
        <v>8</v>
      </c>
      <c r="N947" s="110">
        <v>0.0912392367373115</v>
      </c>
      <c r="O947" s="10">
        <v>22.5</v>
      </c>
      <c r="P947" s="10">
        <v>1.9</v>
      </c>
      <c r="Q947" s="113">
        <v>0.234</v>
      </c>
      <c r="R947" s="110">
        <v>0.11388273369263</v>
      </c>
      <c r="S947" s="58">
        <v>61.9737865344228</v>
      </c>
      <c r="T947" s="58">
        <v>1746.88553282086</v>
      </c>
      <c r="U947" s="58">
        <v>125.657794423667</v>
      </c>
      <c r="V947" s="58">
        <v>413.049060044198</v>
      </c>
      <c r="W947" s="58">
        <v>142.8215</v>
      </c>
      <c r="X947" s="10"/>
      <c r="Y947" s="109">
        <f t="shared" si="223"/>
        <v>0.00585464079459452</v>
      </c>
      <c r="Z947" s="10"/>
      <c r="AA947" s="10"/>
      <c r="AB947" s="10"/>
      <c r="AC947" s="58">
        <f t="shared" si="216"/>
        <v>107.1785</v>
      </c>
      <c r="AD947" s="10">
        <f t="shared" si="224"/>
        <v>6.5</v>
      </c>
      <c r="AE947" s="58">
        <f t="shared" si="217"/>
        <v>0</v>
      </c>
      <c r="AF947" s="58">
        <f t="shared" si="226"/>
        <v>0</v>
      </c>
      <c r="AG947" s="58">
        <f t="shared" si="227"/>
        <v>0</v>
      </c>
      <c r="AH947" s="58">
        <f t="shared" si="228"/>
        <v>0</v>
      </c>
      <c r="AI947" s="64">
        <f t="shared" si="229"/>
        <v>-51.9028338739228</v>
      </c>
      <c r="AJ947" s="65"/>
      <c r="AL947" s="58">
        <f t="shared" si="218"/>
        <v>250</v>
      </c>
      <c r="AM947" s="58">
        <f t="shared" si="219"/>
        <v>142.8215</v>
      </c>
      <c r="AN947" s="58">
        <f t="shared" si="230"/>
        <v>0</v>
      </c>
      <c r="AO947" s="58">
        <f t="shared" si="225"/>
        <v>1688.86930463527</v>
      </c>
      <c r="AP947" s="58">
        <f t="shared" si="220"/>
        <v>2189.10788466406</v>
      </c>
      <c r="AQ947" s="58">
        <f t="shared" si="221"/>
        <v>107.1785</v>
      </c>
      <c r="AR947" s="58">
        <f t="shared" si="222"/>
        <v>0</v>
      </c>
    </row>
    <row r="948" spans="1:44">
      <c r="A948" s="35" t="s">
        <v>1227</v>
      </c>
      <c r="B948" s="93">
        <v>10.45</v>
      </c>
      <c r="C948" s="58">
        <v>641.025641025641</v>
      </c>
      <c r="D948" s="58">
        <v>529.21250971251</v>
      </c>
      <c r="E948" s="58">
        <v>5.13065210285847</v>
      </c>
      <c r="F948" s="58">
        <v>163.715965187054</v>
      </c>
      <c r="G948" s="58">
        <v>51.9028338739228</v>
      </c>
      <c r="H948" s="58">
        <v>110.695</v>
      </c>
      <c r="I948" s="58">
        <v>110.695</v>
      </c>
      <c r="J948" s="108">
        <v>3334.92386685859</v>
      </c>
      <c r="K948" s="109">
        <v>0.493667334234505</v>
      </c>
      <c r="L948" s="109">
        <v>7.9941453592054</v>
      </c>
      <c r="M948" s="109">
        <v>8</v>
      </c>
      <c r="N948" s="110">
        <v>0.0912392367373115</v>
      </c>
      <c r="O948" s="10">
        <v>22.5</v>
      </c>
      <c r="P948" s="10">
        <v>1.9</v>
      </c>
      <c r="Q948" s="113">
        <v>0.234</v>
      </c>
      <c r="R948" s="110">
        <v>0.11388273369263</v>
      </c>
      <c r="S948" s="58">
        <v>62.0331483989194</v>
      </c>
      <c r="T948" s="58">
        <v>1802.47390627491</v>
      </c>
      <c r="U948" s="58">
        <v>125.657794423667</v>
      </c>
      <c r="V948" s="58">
        <v>413.049060044198</v>
      </c>
      <c r="W948" s="58">
        <v>139.305</v>
      </c>
      <c r="X948" s="10"/>
      <c r="Y948" s="109">
        <f t="shared" si="223"/>
        <v>0.00585464079459452</v>
      </c>
      <c r="Z948" s="10"/>
      <c r="AA948" s="10"/>
      <c r="AB948" s="10"/>
      <c r="AC948" s="58">
        <f t="shared" si="216"/>
        <v>110.695</v>
      </c>
      <c r="AD948" s="10">
        <f t="shared" si="224"/>
        <v>6.5</v>
      </c>
      <c r="AE948" s="58">
        <f t="shared" si="217"/>
        <v>0</v>
      </c>
      <c r="AF948" s="58">
        <f t="shared" si="226"/>
        <v>0</v>
      </c>
      <c r="AG948" s="58">
        <f t="shared" si="227"/>
        <v>0</v>
      </c>
      <c r="AH948" s="58">
        <f t="shared" si="228"/>
        <v>0</v>
      </c>
      <c r="AI948" s="64">
        <f t="shared" si="229"/>
        <v>-51.9028338739228</v>
      </c>
      <c r="AJ948" s="65"/>
      <c r="AL948" s="58">
        <f t="shared" si="218"/>
        <v>250</v>
      </c>
      <c r="AM948" s="58">
        <f t="shared" si="219"/>
        <v>139.305</v>
      </c>
      <c r="AN948" s="58">
        <f t="shared" si="230"/>
        <v>0</v>
      </c>
      <c r="AO948" s="58">
        <f t="shared" si="225"/>
        <v>1701.3207081121</v>
      </c>
      <c r="AP948" s="58">
        <f t="shared" si="220"/>
        <v>2201.55928814089</v>
      </c>
      <c r="AQ948" s="58">
        <f t="shared" si="221"/>
        <v>110.695</v>
      </c>
      <c r="AR948" s="58">
        <f t="shared" si="222"/>
        <v>0</v>
      </c>
    </row>
    <row r="949" spans="1:44">
      <c r="A949" s="35" t="s">
        <v>1228</v>
      </c>
      <c r="B949" s="93">
        <v>10.15</v>
      </c>
      <c r="C949" s="58">
        <v>641.025641025641</v>
      </c>
      <c r="D949" s="58">
        <v>528.930186480186</v>
      </c>
      <c r="E949" s="58">
        <v>5.13065210285847</v>
      </c>
      <c r="F949" s="58">
        <v>163.998288419377</v>
      </c>
      <c r="G949" s="58">
        <v>51.9028338739228</v>
      </c>
      <c r="H949" s="58">
        <v>110.9745</v>
      </c>
      <c r="I949" s="58">
        <v>110.9745</v>
      </c>
      <c r="J949" s="108">
        <v>3334.92386685859</v>
      </c>
      <c r="K949" s="109">
        <v>0.479495066266051</v>
      </c>
      <c r="L949" s="109">
        <v>7.9941453592054</v>
      </c>
      <c r="M949" s="109">
        <v>8</v>
      </c>
      <c r="N949" s="110">
        <v>0.0912392367373115</v>
      </c>
      <c r="O949" s="10">
        <v>22.5</v>
      </c>
      <c r="P949" s="10">
        <v>1.9</v>
      </c>
      <c r="Q949" s="113">
        <v>0.234</v>
      </c>
      <c r="R949" s="110">
        <v>0.11388273369263</v>
      </c>
      <c r="S949" s="58">
        <v>60.2522924640222</v>
      </c>
      <c r="T949" s="58">
        <v>1860.43468159139</v>
      </c>
      <c r="U949" s="58">
        <v>125.657794423667</v>
      </c>
      <c r="V949" s="58">
        <v>413.049060044198</v>
      </c>
      <c r="W949" s="58">
        <v>139.0255</v>
      </c>
      <c r="X949" s="10"/>
      <c r="Y949" s="109">
        <f t="shared" si="223"/>
        <v>0.00585464079459452</v>
      </c>
      <c r="Z949" s="10"/>
      <c r="AA949" s="10"/>
      <c r="AB949" s="10"/>
      <c r="AC949" s="58">
        <f t="shared" si="216"/>
        <v>110.9745</v>
      </c>
      <c r="AD949" s="10">
        <f t="shared" si="224"/>
        <v>6.5</v>
      </c>
      <c r="AE949" s="58">
        <f t="shared" si="217"/>
        <v>0</v>
      </c>
      <c r="AF949" s="58">
        <f t="shared" si="226"/>
        <v>0</v>
      </c>
      <c r="AG949" s="58">
        <f t="shared" si="227"/>
        <v>0</v>
      </c>
      <c r="AH949" s="58">
        <f t="shared" si="228"/>
        <v>0</v>
      </c>
      <c r="AI949" s="64">
        <f t="shared" si="229"/>
        <v>-51.9028338739228</v>
      </c>
      <c r="AJ949" s="65"/>
      <c r="AL949" s="58">
        <f t="shared" si="218"/>
        <v>250</v>
      </c>
      <c r="AM949" s="58">
        <f t="shared" si="219"/>
        <v>139.0255</v>
      </c>
      <c r="AN949" s="58">
        <f t="shared" si="230"/>
        <v>0</v>
      </c>
      <c r="AO949" s="58">
        <f t="shared" si="225"/>
        <v>1713.66792957154</v>
      </c>
      <c r="AP949" s="58">
        <f t="shared" si="220"/>
        <v>2213.90650960033</v>
      </c>
      <c r="AQ949" s="58">
        <f t="shared" si="221"/>
        <v>110.9745</v>
      </c>
      <c r="AR949" s="58">
        <f t="shared" si="222"/>
        <v>0</v>
      </c>
    </row>
    <row r="950" spans="1:44">
      <c r="A950" s="35" t="s">
        <v>1229</v>
      </c>
      <c r="B950" s="93">
        <v>9.87</v>
      </c>
      <c r="C950" s="58">
        <v>641.025641025641</v>
      </c>
      <c r="D950" s="58">
        <v>528.674125874126</v>
      </c>
      <c r="E950" s="58">
        <v>5.13065210285847</v>
      </c>
      <c r="F950" s="58">
        <v>164.254349025438</v>
      </c>
      <c r="G950" s="58">
        <v>51.9028338739228</v>
      </c>
      <c r="H950" s="58">
        <v>111.228</v>
      </c>
      <c r="I950" s="58">
        <v>111.228</v>
      </c>
      <c r="J950" s="108">
        <v>3334.92386685859</v>
      </c>
      <c r="K950" s="109">
        <v>0.46626761616216</v>
      </c>
      <c r="L950" s="109">
        <v>7.9941453592054</v>
      </c>
      <c r="M950" s="109">
        <v>8</v>
      </c>
      <c r="N950" s="110">
        <v>0.0912392367373115</v>
      </c>
      <c r="O950" s="10">
        <v>22.5</v>
      </c>
      <c r="P950" s="10">
        <v>1.9</v>
      </c>
      <c r="Q950" s="113">
        <v>0.234</v>
      </c>
      <c r="R950" s="110">
        <v>0.11388273369263</v>
      </c>
      <c r="S950" s="58">
        <v>58.5901602581181</v>
      </c>
      <c r="T950" s="58">
        <v>1917.58333919129</v>
      </c>
      <c r="U950" s="58">
        <v>125.657794423667</v>
      </c>
      <c r="V950" s="58">
        <v>413.049060044198</v>
      </c>
      <c r="W950" s="58">
        <v>138.772</v>
      </c>
      <c r="X950" s="10"/>
      <c r="Y950" s="109">
        <f t="shared" si="223"/>
        <v>0.00585464079459452</v>
      </c>
      <c r="Z950" s="10"/>
      <c r="AA950" s="10"/>
      <c r="AB950" s="10"/>
      <c r="AC950" s="58">
        <f t="shared" si="216"/>
        <v>111.228</v>
      </c>
      <c r="AD950" s="10">
        <f t="shared" si="224"/>
        <v>6.5</v>
      </c>
      <c r="AE950" s="58">
        <f t="shared" si="217"/>
        <v>0</v>
      </c>
      <c r="AF950" s="58">
        <f t="shared" si="226"/>
        <v>0</v>
      </c>
      <c r="AG950" s="58">
        <f t="shared" si="227"/>
        <v>0</v>
      </c>
      <c r="AH950" s="58">
        <f t="shared" si="228"/>
        <v>0</v>
      </c>
      <c r="AI950" s="64">
        <f t="shared" si="229"/>
        <v>-51.9028338739228</v>
      </c>
      <c r="AJ950" s="65"/>
      <c r="AL950" s="58">
        <f t="shared" si="218"/>
        <v>250</v>
      </c>
      <c r="AM950" s="58">
        <f t="shared" si="219"/>
        <v>138.772</v>
      </c>
      <c r="AN950" s="58">
        <f t="shared" si="230"/>
        <v>0</v>
      </c>
      <c r="AO950" s="58">
        <f t="shared" si="225"/>
        <v>1725.91538992368</v>
      </c>
      <c r="AP950" s="58">
        <f t="shared" si="220"/>
        <v>2226.15396995247</v>
      </c>
      <c r="AQ950" s="58">
        <f t="shared" si="221"/>
        <v>111.228</v>
      </c>
      <c r="AR950" s="58">
        <f t="shared" si="222"/>
        <v>0</v>
      </c>
    </row>
    <row r="951" spans="1:44">
      <c r="A951" s="35" t="s">
        <v>1230</v>
      </c>
      <c r="B951" s="93">
        <v>9.7</v>
      </c>
      <c r="C951" s="58">
        <v>641.025641025641</v>
      </c>
      <c r="D951" s="58">
        <v>531.103418803419</v>
      </c>
      <c r="E951" s="58">
        <v>5.13065210285847</v>
      </c>
      <c r="F951" s="58">
        <v>161.825056096145</v>
      </c>
      <c r="G951" s="58">
        <v>51.9028338739228</v>
      </c>
      <c r="H951" s="58">
        <v>108.823</v>
      </c>
      <c r="I951" s="58">
        <v>108.823</v>
      </c>
      <c r="J951" s="108">
        <v>3334.92386685859</v>
      </c>
      <c r="K951" s="109">
        <v>0.482354383487756</v>
      </c>
      <c r="L951" s="109">
        <v>7.9941453592054</v>
      </c>
      <c r="M951" s="109">
        <v>8</v>
      </c>
      <c r="N951" s="110">
        <v>0.092651432042151</v>
      </c>
      <c r="O951" s="10">
        <v>21.6</v>
      </c>
      <c r="P951" s="10">
        <v>2</v>
      </c>
      <c r="Q951" s="113">
        <v>0.234</v>
      </c>
      <c r="R951" s="110">
        <v>0.11388273369263</v>
      </c>
      <c r="S951" s="58">
        <v>60.6115879596593</v>
      </c>
      <c r="T951" s="58">
        <v>1813.55126837103</v>
      </c>
      <c r="U951" s="58">
        <v>125.657794423667</v>
      </c>
      <c r="V951" s="58">
        <v>413.049060044198</v>
      </c>
      <c r="W951" s="58">
        <v>141.177</v>
      </c>
      <c r="X951" s="10"/>
      <c r="Y951" s="109">
        <f t="shared" si="223"/>
        <v>0.00585464079459452</v>
      </c>
      <c r="Z951" s="10"/>
      <c r="AA951" s="10"/>
      <c r="AB951" s="10"/>
      <c r="AC951" s="58">
        <f t="shared" si="216"/>
        <v>108.823</v>
      </c>
      <c r="AD951" s="10">
        <f t="shared" si="224"/>
        <v>6.5</v>
      </c>
      <c r="AE951" s="58">
        <f t="shared" si="217"/>
        <v>0</v>
      </c>
      <c r="AF951" s="58">
        <f t="shared" si="226"/>
        <v>0</v>
      </c>
      <c r="AG951" s="58">
        <f t="shared" si="227"/>
        <v>0</v>
      </c>
      <c r="AH951" s="58">
        <f t="shared" si="228"/>
        <v>0</v>
      </c>
      <c r="AI951" s="64">
        <f t="shared" si="229"/>
        <v>-51.9028338739228</v>
      </c>
      <c r="AJ951" s="65"/>
      <c r="AL951" s="58">
        <f t="shared" si="218"/>
        <v>250</v>
      </c>
      <c r="AM951" s="58">
        <f t="shared" si="219"/>
        <v>141.177</v>
      </c>
      <c r="AN951" s="58">
        <f t="shared" si="230"/>
        <v>0</v>
      </c>
      <c r="AO951" s="58">
        <f t="shared" si="225"/>
        <v>1738.46236297406</v>
      </c>
      <c r="AP951" s="58">
        <f t="shared" si="220"/>
        <v>2238.70094300285</v>
      </c>
      <c r="AQ951" s="58">
        <f t="shared" si="221"/>
        <v>108.823</v>
      </c>
      <c r="AR951" s="58">
        <f t="shared" si="222"/>
        <v>0</v>
      </c>
    </row>
    <row r="952" spans="1:44">
      <c r="A952" s="35" t="s">
        <v>1231</v>
      </c>
      <c r="B952" s="93">
        <v>9.57</v>
      </c>
      <c r="C952" s="58">
        <v>641.025641025641</v>
      </c>
      <c r="D952" s="58">
        <v>532.534731934732</v>
      </c>
      <c r="E952" s="58">
        <v>5.13065210285847</v>
      </c>
      <c r="F952" s="58">
        <v>160.393742964832</v>
      </c>
      <c r="G952" s="58">
        <v>51.9028338739228</v>
      </c>
      <c r="H952" s="58">
        <v>107.406</v>
      </c>
      <c r="I952" s="58">
        <v>107.406</v>
      </c>
      <c r="J952" s="108">
        <v>3334.92386685859</v>
      </c>
      <c r="K952" s="109">
        <v>0.52347882422429</v>
      </c>
      <c r="L952" s="109">
        <v>7.9941453592054</v>
      </c>
      <c r="M952" s="109">
        <v>8</v>
      </c>
      <c r="N952" s="110">
        <v>0.0956515257886045</v>
      </c>
      <c r="O952" s="10">
        <v>20.5</v>
      </c>
      <c r="P952" s="10">
        <v>2.2</v>
      </c>
      <c r="Q952" s="113">
        <v>0.234</v>
      </c>
      <c r="R952" s="110">
        <v>0.11388273369263</v>
      </c>
      <c r="S952" s="58">
        <v>65.7791944795189</v>
      </c>
      <c r="T952" s="58">
        <v>1649.31951431374</v>
      </c>
      <c r="U952" s="58">
        <v>125.657794423667</v>
      </c>
      <c r="V952" s="58">
        <v>413.049060044198</v>
      </c>
      <c r="W952" s="58">
        <v>142.594</v>
      </c>
      <c r="X952" s="10"/>
      <c r="Y952" s="109">
        <f t="shared" si="223"/>
        <v>0.00585464079459452</v>
      </c>
      <c r="Z952" s="10"/>
      <c r="AA952" s="10"/>
      <c r="AB952" s="10"/>
      <c r="AC952" s="58">
        <f t="shared" si="216"/>
        <v>107.406</v>
      </c>
      <c r="AD952" s="10">
        <f t="shared" si="224"/>
        <v>6.5</v>
      </c>
      <c r="AE952" s="58">
        <f t="shared" si="217"/>
        <v>0</v>
      </c>
      <c r="AF952" s="58">
        <f t="shared" si="226"/>
        <v>0</v>
      </c>
      <c r="AG952" s="58">
        <f t="shared" si="227"/>
        <v>0</v>
      </c>
      <c r="AH952" s="58">
        <f t="shared" si="228"/>
        <v>0</v>
      </c>
      <c r="AI952" s="64">
        <f t="shared" si="229"/>
        <v>-51.9028338739228</v>
      </c>
      <c r="AJ952" s="65"/>
      <c r="AL952" s="58">
        <f t="shared" si="218"/>
        <v>250</v>
      </c>
      <c r="AM952" s="58">
        <f t="shared" si="219"/>
        <v>142.594</v>
      </c>
      <c r="AN952" s="58">
        <f t="shared" si="230"/>
        <v>0</v>
      </c>
      <c r="AO952" s="58">
        <f t="shared" si="225"/>
        <v>1751.15915115919</v>
      </c>
      <c r="AP952" s="58">
        <f t="shared" si="220"/>
        <v>2251.39773118798</v>
      </c>
      <c r="AQ952" s="58">
        <f t="shared" si="221"/>
        <v>107.406</v>
      </c>
      <c r="AR952" s="58">
        <f t="shared" si="222"/>
        <v>0</v>
      </c>
    </row>
    <row r="953" spans="1:44">
      <c r="A953" s="35" t="s">
        <v>1232</v>
      </c>
      <c r="B953" s="93">
        <v>9.5</v>
      </c>
      <c r="C953" s="58">
        <v>641.025641025641</v>
      </c>
      <c r="D953" s="58">
        <v>534.918065268065</v>
      </c>
      <c r="E953" s="58">
        <v>5.13065210285847</v>
      </c>
      <c r="F953" s="58">
        <v>158.010409631499</v>
      </c>
      <c r="G953" s="58">
        <v>51.9028338739228</v>
      </c>
      <c r="H953" s="58">
        <v>105.0465</v>
      </c>
      <c r="I953" s="58">
        <v>105.0465</v>
      </c>
      <c r="J953" s="108">
        <v>3334.92386685859</v>
      </c>
      <c r="K953" s="109">
        <v>0.519649825510006</v>
      </c>
      <c r="L953" s="109">
        <v>7.9941453592054</v>
      </c>
      <c r="M953" s="109">
        <v>8</v>
      </c>
      <c r="N953" s="110">
        <v>0.096634142180491</v>
      </c>
      <c r="O953" s="10">
        <v>20.2</v>
      </c>
      <c r="P953" s="10">
        <v>2.2</v>
      </c>
      <c r="Q953" s="113">
        <v>0.234</v>
      </c>
      <c r="R953" s="110">
        <v>0.11388273369263</v>
      </c>
      <c r="S953" s="58">
        <v>65.2980509462309</v>
      </c>
      <c r="T953" s="58">
        <v>1624.97309215169</v>
      </c>
      <c r="U953" s="58">
        <v>125.657794423667</v>
      </c>
      <c r="V953" s="58">
        <v>413.049060044198</v>
      </c>
      <c r="W953" s="58">
        <v>144.9535</v>
      </c>
      <c r="X953" s="10"/>
      <c r="Y953" s="109">
        <f t="shared" si="223"/>
        <v>0.00585464079459452</v>
      </c>
      <c r="Z953" s="10"/>
      <c r="AA953" s="10"/>
      <c r="AB953" s="10"/>
      <c r="AC953" s="58">
        <f t="shared" si="216"/>
        <v>105.0465</v>
      </c>
      <c r="AD953" s="10">
        <f t="shared" si="224"/>
        <v>6.5</v>
      </c>
      <c r="AE953" s="58">
        <f t="shared" si="217"/>
        <v>0</v>
      </c>
      <c r="AF953" s="58">
        <f t="shared" si="226"/>
        <v>0</v>
      </c>
      <c r="AG953" s="58">
        <f t="shared" si="227"/>
        <v>0</v>
      </c>
      <c r="AH953" s="58">
        <f t="shared" si="228"/>
        <v>0</v>
      </c>
      <c r="AI953" s="64">
        <f t="shared" si="229"/>
        <v>-51.9028338739228</v>
      </c>
      <c r="AJ953" s="65"/>
      <c r="AL953" s="58">
        <f t="shared" si="218"/>
        <v>250</v>
      </c>
      <c r="AM953" s="58">
        <f t="shared" si="219"/>
        <v>144.9535</v>
      </c>
      <c r="AN953" s="58">
        <f t="shared" si="230"/>
        <v>0</v>
      </c>
      <c r="AO953" s="58">
        <f t="shared" si="225"/>
        <v>1764.14638040339</v>
      </c>
      <c r="AP953" s="58">
        <f t="shared" si="220"/>
        <v>2264.38496043218</v>
      </c>
      <c r="AQ953" s="58">
        <f t="shared" si="221"/>
        <v>105.0465</v>
      </c>
      <c r="AR953" s="58">
        <f t="shared" si="222"/>
        <v>0</v>
      </c>
    </row>
    <row r="954" spans="1:44">
      <c r="A954" s="35" t="s">
        <v>1233</v>
      </c>
      <c r="B954" s="93">
        <v>9.3</v>
      </c>
      <c r="C954" s="58">
        <v>641.025641025641</v>
      </c>
      <c r="D954" s="58">
        <v>532.016045066045</v>
      </c>
      <c r="E954" s="58">
        <v>5.13065210285847</v>
      </c>
      <c r="F954" s="58">
        <v>160.912429833519</v>
      </c>
      <c r="G954" s="58">
        <v>51.9028338739228</v>
      </c>
      <c r="H954" s="58">
        <v>107.9195</v>
      </c>
      <c r="I954" s="58">
        <v>107.9195</v>
      </c>
      <c r="J954" s="108">
        <v>3334.92386685859</v>
      </c>
      <c r="K954" s="109">
        <v>0.601202525398657</v>
      </c>
      <c r="L954" s="109">
        <v>7.9941453592054</v>
      </c>
      <c r="M954" s="109">
        <v>8</v>
      </c>
      <c r="N954" s="110">
        <v>0.104786566381545</v>
      </c>
      <c r="O954" s="10">
        <v>18.2</v>
      </c>
      <c r="P954" s="10">
        <v>2.6</v>
      </c>
      <c r="Q954" s="113">
        <v>0.234</v>
      </c>
      <c r="R954" s="110">
        <v>0.11388273369263</v>
      </c>
      <c r="S954" s="58">
        <v>75.5457833435341</v>
      </c>
      <c r="T954" s="58">
        <v>1442.96069396606</v>
      </c>
      <c r="U954" s="58">
        <v>125.657794423667</v>
      </c>
      <c r="V954" s="58">
        <v>413.049060044198</v>
      </c>
      <c r="W954" s="58">
        <v>142.0805</v>
      </c>
      <c r="X954" s="10"/>
      <c r="Y954" s="109">
        <f t="shared" si="223"/>
        <v>0.00585464079459452</v>
      </c>
      <c r="Z954" s="10"/>
      <c r="AA954" s="10"/>
      <c r="AB954" s="10"/>
      <c r="AC954" s="58">
        <f t="shared" si="216"/>
        <v>107.9195</v>
      </c>
      <c r="AD954" s="10">
        <f t="shared" si="224"/>
        <v>6.5</v>
      </c>
      <c r="AE954" s="58">
        <f t="shared" si="217"/>
        <v>0</v>
      </c>
      <c r="AF954" s="58">
        <f t="shared" si="226"/>
        <v>0</v>
      </c>
      <c r="AG954" s="58">
        <f t="shared" si="227"/>
        <v>0</v>
      </c>
      <c r="AH954" s="58">
        <f t="shared" si="228"/>
        <v>0</v>
      </c>
      <c r="AI954" s="64">
        <f t="shared" si="229"/>
        <v>-51.9028338739228</v>
      </c>
      <c r="AJ954" s="65"/>
      <c r="AL954" s="58">
        <f t="shared" si="218"/>
        <v>250</v>
      </c>
      <c r="AM954" s="58">
        <f t="shared" si="219"/>
        <v>142.0805</v>
      </c>
      <c r="AN954" s="58">
        <f t="shared" si="230"/>
        <v>0</v>
      </c>
      <c r="AO954" s="58">
        <f t="shared" si="225"/>
        <v>1776.63772350138</v>
      </c>
      <c r="AP954" s="58">
        <f t="shared" si="220"/>
        <v>2276.87630353017</v>
      </c>
      <c r="AQ954" s="58">
        <f t="shared" si="221"/>
        <v>107.9195</v>
      </c>
      <c r="AR954" s="58">
        <f t="shared" si="222"/>
        <v>0</v>
      </c>
    </row>
    <row r="955" spans="1:44">
      <c r="A955" s="35" t="s">
        <v>1234</v>
      </c>
      <c r="B955" s="93">
        <v>9.14</v>
      </c>
      <c r="C955" s="58">
        <v>641.025641025641</v>
      </c>
      <c r="D955" s="58">
        <v>532.258974358974</v>
      </c>
      <c r="E955" s="58">
        <v>5.13065210285847</v>
      </c>
      <c r="F955" s="58">
        <v>160.669500540589</v>
      </c>
      <c r="G955" s="58">
        <v>51.9028338739228</v>
      </c>
      <c r="H955" s="58">
        <v>107.679</v>
      </c>
      <c r="I955" s="58">
        <v>107.679</v>
      </c>
      <c r="J955" s="108">
        <v>3334.92386685859</v>
      </c>
      <c r="K955" s="109">
        <v>0.636309968155601</v>
      </c>
      <c r="L955" s="109">
        <v>7.9941453592054</v>
      </c>
      <c r="M955" s="109">
        <v>8</v>
      </c>
      <c r="N955" s="110">
        <v>0.110885286972334</v>
      </c>
      <c r="O955" s="10">
        <v>17.1</v>
      </c>
      <c r="P955" s="10">
        <v>2.8</v>
      </c>
      <c r="Q955" s="113">
        <v>0.234</v>
      </c>
      <c r="R955" s="110">
        <v>0.11388273369263</v>
      </c>
      <c r="S955" s="58">
        <v>79.9573071682269</v>
      </c>
      <c r="T955" s="58">
        <v>1360.30927652211</v>
      </c>
      <c r="U955" s="58">
        <v>125.657794423667</v>
      </c>
      <c r="V955" s="58">
        <v>413.049060044198</v>
      </c>
      <c r="W955" s="58">
        <v>142.321</v>
      </c>
      <c r="X955" s="10"/>
      <c r="Y955" s="109">
        <f t="shared" si="223"/>
        <v>0.00585464079459452</v>
      </c>
      <c r="Z955" s="10"/>
      <c r="AA955" s="10"/>
      <c r="AB955" s="10"/>
      <c r="AC955" s="58">
        <f t="shared" si="216"/>
        <v>107.679</v>
      </c>
      <c r="AD955" s="10">
        <f t="shared" si="224"/>
        <v>6.5</v>
      </c>
      <c r="AE955" s="58">
        <f t="shared" si="217"/>
        <v>0</v>
      </c>
      <c r="AF955" s="58">
        <f t="shared" si="226"/>
        <v>0</v>
      </c>
      <c r="AG955" s="58">
        <f t="shared" si="227"/>
        <v>0</v>
      </c>
      <c r="AH955" s="58">
        <f t="shared" si="228"/>
        <v>0</v>
      </c>
      <c r="AI955" s="64">
        <f t="shared" si="229"/>
        <v>-51.9028338739228</v>
      </c>
      <c r="AJ955" s="65"/>
      <c r="AL955" s="58">
        <f t="shared" si="218"/>
        <v>250</v>
      </c>
      <c r="AM955" s="58">
        <f t="shared" si="219"/>
        <v>142.321</v>
      </c>
      <c r="AN955" s="58">
        <f t="shared" si="230"/>
        <v>0</v>
      </c>
      <c r="AO955" s="58">
        <f t="shared" si="225"/>
        <v>1789.10268488387</v>
      </c>
      <c r="AP955" s="58">
        <f t="shared" si="220"/>
        <v>2289.34126491266</v>
      </c>
      <c r="AQ955" s="58">
        <f t="shared" si="221"/>
        <v>107.679</v>
      </c>
      <c r="AR955" s="58">
        <f t="shared" si="222"/>
        <v>0</v>
      </c>
    </row>
    <row r="956" spans="1:44">
      <c r="A956" s="35" t="s">
        <v>1235</v>
      </c>
      <c r="B956" s="93">
        <v>9.01</v>
      </c>
      <c r="C956" s="58">
        <v>641.025641025641</v>
      </c>
      <c r="D956" s="58">
        <v>528.989277389277</v>
      </c>
      <c r="E956" s="58">
        <v>5.13065210285847</v>
      </c>
      <c r="F956" s="58">
        <v>163.939197510286</v>
      </c>
      <c r="G956" s="58">
        <v>51.9028338739228</v>
      </c>
      <c r="H956" s="58">
        <v>110.916</v>
      </c>
      <c r="I956" s="58">
        <v>110.916</v>
      </c>
      <c r="J956" s="108">
        <v>3334.92386685859</v>
      </c>
      <c r="K956" s="109">
        <v>0.694465994082295</v>
      </c>
      <c r="L956" s="109">
        <v>7.9941453592054</v>
      </c>
      <c r="M956" s="109">
        <v>8</v>
      </c>
      <c r="N956" s="110">
        <v>0.118044706609104</v>
      </c>
      <c r="O956" s="10">
        <v>16.1</v>
      </c>
      <c r="P956" s="10">
        <v>3.1</v>
      </c>
      <c r="Q956" s="113">
        <v>0.234</v>
      </c>
      <c r="R956" s="110">
        <v>0.11388273369263</v>
      </c>
      <c r="S956" s="58">
        <v>87.2650651186208</v>
      </c>
      <c r="T956" s="58">
        <v>1283.86271738949</v>
      </c>
      <c r="U956" s="58">
        <v>125.657794423667</v>
      </c>
      <c r="V956" s="58">
        <v>413.049060044198</v>
      </c>
      <c r="W956" s="58">
        <v>139.084</v>
      </c>
      <c r="X956" s="10"/>
      <c r="Y956" s="109">
        <f t="shared" si="223"/>
        <v>0.00585464079459452</v>
      </c>
      <c r="Z956" s="10"/>
      <c r="AA956" s="10"/>
      <c r="AB956" s="10"/>
      <c r="AC956" s="58">
        <f t="shared" ref="AC956:AC1011" si="231">H956+MIN(0,G956)*0.99</f>
        <v>110.916</v>
      </c>
      <c r="AD956" s="10">
        <f t="shared" si="224"/>
        <v>6.5</v>
      </c>
      <c r="AE956" s="58">
        <f t="shared" si="217"/>
        <v>0</v>
      </c>
      <c r="AF956" s="58">
        <f t="shared" si="226"/>
        <v>0</v>
      </c>
      <c r="AG956" s="58">
        <f t="shared" si="227"/>
        <v>0</v>
      </c>
      <c r="AH956" s="58">
        <f t="shared" si="228"/>
        <v>0</v>
      </c>
      <c r="AI956" s="64">
        <f t="shared" si="229"/>
        <v>-51.9028338739228</v>
      </c>
      <c r="AJ956" s="65"/>
      <c r="AL956" s="58">
        <f t="shared" si="218"/>
        <v>250</v>
      </c>
      <c r="AM956" s="58">
        <f t="shared" si="219"/>
        <v>139.084</v>
      </c>
      <c r="AN956" s="58">
        <f t="shared" si="230"/>
        <v>0</v>
      </c>
      <c r="AO956" s="58">
        <f t="shared" si="225"/>
        <v>1801.01977145945</v>
      </c>
      <c r="AP956" s="58">
        <f t="shared" si="220"/>
        <v>2301.25835148824</v>
      </c>
      <c r="AQ956" s="58">
        <f t="shared" si="221"/>
        <v>110.916</v>
      </c>
      <c r="AR956" s="58">
        <f t="shared" si="222"/>
        <v>0</v>
      </c>
    </row>
    <row r="957" spans="1:44">
      <c r="A957" s="35" t="s">
        <v>1236</v>
      </c>
      <c r="B957" s="93">
        <v>8.87</v>
      </c>
      <c r="C957" s="58">
        <v>641.025641025641</v>
      </c>
      <c r="D957" s="58">
        <v>529.01554001554</v>
      </c>
      <c r="E957" s="58">
        <v>5.13065210285847</v>
      </c>
      <c r="F957" s="58">
        <v>163.912934884024</v>
      </c>
      <c r="G957" s="58">
        <v>51.9028338739228</v>
      </c>
      <c r="H957" s="58">
        <v>110.89</v>
      </c>
      <c r="I957" s="58">
        <v>110.89</v>
      </c>
      <c r="J957" s="108">
        <v>3334.92386685859</v>
      </c>
      <c r="K957" s="109">
        <v>0.727783255622171</v>
      </c>
      <c r="L957" s="109">
        <v>7.9941453592054</v>
      </c>
      <c r="M957" s="109">
        <v>8</v>
      </c>
      <c r="N957" s="110">
        <v>0.124327711269066</v>
      </c>
      <c r="O957" s="10">
        <v>15.4</v>
      </c>
      <c r="P957" s="10">
        <v>3.3</v>
      </c>
      <c r="Q957" s="113">
        <v>0.234</v>
      </c>
      <c r="R957" s="110">
        <v>0.11388273369263</v>
      </c>
      <c r="S957" s="58">
        <v>91.4516387199581</v>
      </c>
      <c r="T957" s="58">
        <v>1224.80146422632</v>
      </c>
      <c r="U957" s="58">
        <v>125.657794423667</v>
      </c>
      <c r="V957" s="58">
        <v>413.049060044198</v>
      </c>
      <c r="W957" s="58">
        <v>139.11</v>
      </c>
      <c r="X957" s="10"/>
      <c r="Y957" s="109">
        <f t="shared" si="223"/>
        <v>0.00585464079459452</v>
      </c>
      <c r="Z957" s="10"/>
      <c r="AA957" s="10"/>
      <c r="AB957" s="10"/>
      <c r="AC957" s="58">
        <f t="shared" si="231"/>
        <v>110.89</v>
      </c>
      <c r="AD957" s="10">
        <f t="shared" si="224"/>
        <v>6.5</v>
      </c>
      <c r="AE957" s="58">
        <f t="shared" si="217"/>
        <v>0</v>
      </c>
      <c r="AF957" s="58">
        <f t="shared" si="226"/>
        <v>0</v>
      </c>
      <c r="AG957" s="58">
        <f t="shared" si="227"/>
        <v>0</v>
      </c>
      <c r="AH957" s="58">
        <f t="shared" si="228"/>
        <v>0</v>
      </c>
      <c r="AI957" s="64">
        <f t="shared" si="229"/>
        <v>-51.9028338739228</v>
      </c>
      <c r="AJ957" s="65"/>
      <c r="AL957" s="58">
        <f t="shared" si="218"/>
        <v>250</v>
      </c>
      <c r="AM957" s="58">
        <f t="shared" si="219"/>
        <v>139.11</v>
      </c>
      <c r="AN957" s="58">
        <f t="shared" si="230"/>
        <v>0</v>
      </c>
      <c r="AO957" s="58">
        <f t="shared" si="225"/>
        <v>1812.88117260215</v>
      </c>
      <c r="AP957" s="58">
        <f t="shared" si="220"/>
        <v>2313.11975263094</v>
      </c>
      <c r="AQ957" s="58">
        <f t="shared" si="221"/>
        <v>110.89</v>
      </c>
      <c r="AR957" s="58">
        <f t="shared" si="222"/>
        <v>0</v>
      </c>
    </row>
    <row r="958" spans="1:44">
      <c r="A958" s="35" t="s">
        <v>1237</v>
      </c>
      <c r="B958" s="93">
        <v>8.64</v>
      </c>
      <c r="C958" s="58">
        <v>630.201606167684</v>
      </c>
      <c r="D958" s="58">
        <v>519.347060713139</v>
      </c>
      <c r="E958" s="58">
        <v>5.13065210285847</v>
      </c>
      <c r="F958" s="58">
        <v>162.757379328468</v>
      </c>
      <c r="G958" s="58">
        <v>51.9028338739228</v>
      </c>
      <c r="H958" s="58">
        <v>109.746</v>
      </c>
      <c r="I958" s="58">
        <v>109.746</v>
      </c>
      <c r="J958" s="108">
        <v>3334.92386685859</v>
      </c>
      <c r="K958" s="109">
        <v>0.751876111168544</v>
      </c>
      <c r="L958" s="109">
        <v>7.9941453592054</v>
      </c>
      <c r="M958" s="109">
        <v>8</v>
      </c>
      <c r="N958" s="110">
        <v>0.133127100529322</v>
      </c>
      <c r="O958" s="10">
        <v>14.6</v>
      </c>
      <c r="P958" s="10">
        <v>3.5</v>
      </c>
      <c r="Q958" s="113">
        <v>0.234</v>
      </c>
      <c r="R958" s="110">
        <v>0.11388273369263</v>
      </c>
      <c r="S958" s="58">
        <v>94.4790938092834</v>
      </c>
      <c r="T958" s="58">
        <v>1173.32354688242</v>
      </c>
      <c r="U958" s="58">
        <v>125.657794423667</v>
      </c>
      <c r="V958" s="58">
        <v>413.049060044198</v>
      </c>
      <c r="W958" s="58">
        <v>140.254</v>
      </c>
      <c r="X958" s="10"/>
      <c r="Y958" s="109">
        <f t="shared" si="223"/>
        <v>0.00585464079459452</v>
      </c>
      <c r="Z958" s="10"/>
      <c r="AA958" s="10"/>
      <c r="AB958" s="10"/>
      <c r="AC958" s="58">
        <f t="shared" si="231"/>
        <v>109.746</v>
      </c>
      <c r="AD958" s="10">
        <f t="shared" si="224"/>
        <v>6.5</v>
      </c>
      <c r="AE958" s="58">
        <f t="shared" si="217"/>
        <v>0</v>
      </c>
      <c r="AF958" s="58">
        <f t="shared" si="226"/>
        <v>0</v>
      </c>
      <c r="AG958" s="58">
        <f t="shared" si="227"/>
        <v>0</v>
      </c>
      <c r="AH958" s="58">
        <f t="shared" si="228"/>
        <v>0</v>
      </c>
      <c r="AI958" s="64">
        <f t="shared" si="229"/>
        <v>-51.9028338739228</v>
      </c>
      <c r="AJ958" s="65"/>
      <c r="AL958" s="58">
        <f t="shared" si="218"/>
        <v>250</v>
      </c>
      <c r="AM958" s="58">
        <f t="shared" si="219"/>
        <v>140.254</v>
      </c>
      <c r="AN958" s="58">
        <f t="shared" si="230"/>
        <v>0</v>
      </c>
      <c r="AO958" s="58">
        <f t="shared" si="225"/>
        <v>1824.85486673914</v>
      </c>
      <c r="AP958" s="58">
        <f t="shared" si="220"/>
        <v>2325.09344676793</v>
      </c>
      <c r="AQ958" s="58">
        <f t="shared" si="221"/>
        <v>109.746</v>
      </c>
      <c r="AR958" s="58">
        <f t="shared" si="222"/>
        <v>0</v>
      </c>
    </row>
    <row r="959" spans="1:44">
      <c r="A959" s="35" t="s">
        <v>1238</v>
      </c>
      <c r="B959" s="93">
        <v>8.14</v>
      </c>
      <c r="C959" s="58">
        <v>522.492103263835</v>
      </c>
      <c r="D959" s="58">
        <v>408.354729526461</v>
      </c>
      <c r="E959" s="58">
        <v>5.13065210285847</v>
      </c>
      <c r="F959" s="58">
        <v>166.040207611297</v>
      </c>
      <c r="G959" s="58">
        <v>51.9028338739228</v>
      </c>
      <c r="H959" s="58">
        <v>112.996</v>
      </c>
      <c r="I959" s="58">
        <v>112.996</v>
      </c>
      <c r="J959" s="108">
        <v>3334.92386685859</v>
      </c>
      <c r="K959" s="109">
        <v>0.82979872136703</v>
      </c>
      <c r="L959" s="109">
        <v>7.9941453592054</v>
      </c>
      <c r="M959" s="109">
        <v>8</v>
      </c>
      <c r="N959" s="110">
        <v>0.163622074824047</v>
      </c>
      <c r="O959" s="10">
        <v>12.6</v>
      </c>
      <c r="P959" s="10">
        <v>4.1</v>
      </c>
      <c r="Q959" s="113">
        <v>0.234</v>
      </c>
      <c r="R959" s="110">
        <v>0.11388273369263</v>
      </c>
      <c r="S959" s="58">
        <v>104.27067714256</v>
      </c>
      <c r="T959" s="58">
        <v>1094.62580339172</v>
      </c>
      <c r="U959" s="58">
        <v>125.657794423667</v>
      </c>
      <c r="V959" s="58">
        <v>413.049060044198</v>
      </c>
      <c r="W959" s="58">
        <v>137.004</v>
      </c>
      <c r="X959" s="10"/>
      <c r="Y959" s="109">
        <f t="shared" si="223"/>
        <v>0.00585464079459452</v>
      </c>
      <c r="Z959" s="10"/>
      <c r="AA959" s="10"/>
      <c r="AB959" s="10"/>
      <c r="AC959" s="58">
        <f t="shared" si="231"/>
        <v>112.996</v>
      </c>
      <c r="AD959" s="10">
        <f t="shared" si="224"/>
        <v>6.5</v>
      </c>
      <c r="AE959" s="58">
        <f t="shared" si="217"/>
        <v>0</v>
      </c>
      <c r="AF959" s="58">
        <f t="shared" si="226"/>
        <v>0</v>
      </c>
      <c r="AG959" s="58">
        <f t="shared" si="227"/>
        <v>0</v>
      </c>
      <c r="AH959" s="58">
        <f t="shared" si="228"/>
        <v>0</v>
      </c>
      <c r="AI959" s="64">
        <f t="shared" si="229"/>
        <v>-51.9028338739228</v>
      </c>
      <c r="AJ959" s="65"/>
      <c r="AL959" s="58">
        <f t="shared" si="218"/>
        <v>250</v>
      </c>
      <c r="AM959" s="58">
        <f t="shared" si="219"/>
        <v>137.004</v>
      </c>
      <c r="AN959" s="58">
        <f t="shared" si="230"/>
        <v>0</v>
      </c>
      <c r="AO959" s="58">
        <f t="shared" si="225"/>
        <v>1836.28119240545</v>
      </c>
      <c r="AP959" s="58">
        <f t="shared" si="220"/>
        <v>2336.51977243424</v>
      </c>
      <c r="AQ959" s="58">
        <f t="shared" si="221"/>
        <v>112.996</v>
      </c>
      <c r="AR959" s="58">
        <f t="shared" si="222"/>
        <v>0</v>
      </c>
    </row>
    <row r="960" spans="1:44">
      <c r="A960" s="35" t="s">
        <v>1239</v>
      </c>
      <c r="B960" s="93">
        <v>7.43</v>
      </c>
      <c r="C960" s="58">
        <v>390.755007928859</v>
      </c>
      <c r="D960" s="58">
        <v>268.935816009668</v>
      </c>
      <c r="E960" s="58">
        <v>5.13065210285847</v>
      </c>
      <c r="F960" s="58">
        <v>173.722025793115</v>
      </c>
      <c r="G960" s="58">
        <v>51.9028338739228</v>
      </c>
      <c r="H960" s="58">
        <v>120.601</v>
      </c>
      <c r="I960" s="58">
        <v>120.601</v>
      </c>
      <c r="J960" s="108">
        <v>3334.92386685859</v>
      </c>
      <c r="K960" s="109">
        <v>0.94215745636606</v>
      </c>
      <c r="L960" s="109">
        <v>7.9941453592054</v>
      </c>
      <c r="M960" s="109">
        <v>8</v>
      </c>
      <c r="N960" s="110">
        <v>0.229898835000114</v>
      </c>
      <c r="O960" s="10">
        <v>9.7</v>
      </c>
      <c r="P960" s="10">
        <v>5.1</v>
      </c>
      <c r="Q960" s="113">
        <v>0.234</v>
      </c>
      <c r="R960" s="110">
        <v>0.11388273369263</v>
      </c>
      <c r="S960" s="58">
        <v>118.389427966772</v>
      </c>
      <c r="T960" s="58">
        <v>1028.97018772135</v>
      </c>
      <c r="U960" s="58">
        <v>125.657794423667</v>
      </c>
      <c r="V960" s="58">
        <v>413.049060044198</v>
      </c>
      <c r="W960" s="58">
        <v>129.399</v>
      </c>
      <c r="X960" s="10"/>
      <c r="Y960" s="109">
        <f t="shared" si="223"/>
        <v>0.00585464079459452</v>
      </c>
      <c r="Z960" s="10"/>
      <c r="AA960" s="10"/>
      <c r="AB960" s="10"/>
      <c r="AC960" s="58">
        <f t="shared" si="231"/>
        <v>120.601</v>
      </c>
      <c r="AD960" s="10">
        <f t="shared" si="224"/>
        <v>6.5</v>
      </c>
      <c r="AE960" s="58">
        <f t="shared" si="217"/>
        <v>0</v>
      </c>
      <c r="AF960" s="58">
        <f t="shared" si="226"/>
        <v>0</v>
      </c>
      <c r="AG960" s="58">
        <f t="shared" si="227"/>
        <v>0</v>
      </c>
      <c r="AH960" s="58">
        <f t="shared" si="228"/>
        <v>0</v>
      </c>
      <c r="AI960" s="64">
        <f t="shared" si="229"/>
        <v>-51.9028338739228</v>
      </c>
      <c r="AJ960" s="65"/>
      <c r="AL960" s="58">
        <f t="shared" si="218"/>
        <v>250</v>
      </c>
      <c r="AM960" s="58">
        <f t="shared" si="219"/>
        <v>129.399</v>
      </c>
      <c r="AN960" s="58">
        <f t="shared" si="230"/>
        <v>0</v>
      </c>
      <c r="AO960" s="58">
        <f t="shared" si="225"/>
        <v>1846.50963644342</v>
      </c>
      <c r="AP960" s="58">
        <f t="shared" si="220"/>
        <v>2346.74821647221</v>
      </c>
      <c r="AQ960" s="58">
        <f t="shared" si="221"/>
        <v>120.601</v>
      </c>
      <c r="AR960" s="58">
        <f t="shared" si="222"/>
        <v>0</v>
      </c>
    </row>
    <row r="961" spans="1:44">
      <c r="A961" s="35" t="s">
        <v>1240</v>
      </c>
      <c r="B961" s="93">
        <v>6.67</v>
      </c>
      <c r="C961" s="58">
        <v>275.078868442119</v>
      </c>
      <c r="D961" s="58">
        <v>148.78189874515</v>
      </c>
      <c r="E961" s="58">
        <v>5.13065210285847</v>
      </c>
      <c r="F961" s="58">
        <v>178.199803570892</v>
      </c>
      <c r="G961" s="58">
        <v>51.9028338739228</v>
      </c>
      <c r="H961" s="58">
        <v>125.034</v>
      </c>
      <c r="I961" s="58">
        <v>125.034</v>
      </c>
      <c r="J961" s="108">
        <v>3334.92386685859</v>
      </c>
      <c r="K961" s="109">
        <v>1.07796259258308</v>
      </c>
      <c r="L961" s="109">
        <v>7.9941453592054</v>
      </c>
      <c r="M961" s="109">
        <v>8</v>
      </c>
      <c r="N961" s="110">
        <v>0.334257913871328</v>
      </c>
      <c r="O961" s="10">
        <v>6.1</v>
      </c>
      <c r="P961" s="10">
        <v>6.5</v>
      </c>
      <c r="Q961" s="113">
        <v>0.234</v>
      </c>
      <c r="R961" s="110">
        <v>0.11388273369263</v>
      </c>
      <c r="S961" s="58">
        <v>135.454401855208</v>
      </c>
      <c r="T961" s="58">
        <v>932.3947244769</v>
      </c>
      <c r="U961" s="58">
        <v>125.657794423667</v>
      </c>
      <c r="V961" s="58">
        <v>413.049060044198</v>
      </c>
      <c r="W961" s="58">
        <v>124.966</v>
      </c>
      <c r="X961" s="10"/>
      <c r="Y961" s="109">
        <f t="shared" si="223"/>
        <v>0.00585464079459452</v>
      </c>
      <c r="Z961" s="10"/>
      <c r="AA961" s="10"/>
      <c r="AB961" s="10"/>
      <c r="AC961" s="58">
        <f t="shared" si="231"/>
        <v>125.034</v>
      </c>
      <c r="AD961" s="10">
        <f t="shared" si="224"/>
        <v>6.5</v>
      </c>
      <c r="AE961" s="58">
        <f t="shared" si="217"/>
        <v>0</v>
      </c>
      <c r="AF961" s="58">
        <f t="shared" si="226"/>
        <v>0</v>
      </c>
      <c r="AG961" s="58">
        <f t="shared" si="227"/>
        <v>0</v>
      </c>
      <c r="AH961" s="58">
        <f t="shared" si="228"/>
        <v>0</v>
      </c>
      <c r="AI961" s="64">
        <f t="shared" si="229"/>
        <v>-51.9028338739228</v>
      </c>
      <c r="AJ961" s="65"/>
      <c r="AL961" s="58">
        <f t="shared" si="218"/>
        <v>250</v>
      </c>
      <c r="AM961" s="58">
        <f t="shared" si="219"/>
        <v>124.966</v>
      </c>
      <c r="AN961" s="58">
        <f t="shared" si="230"/>
        <v>0</v>
      </c>
      <c r="AO961" s="58">
        <f t="shared" si="225"/>
        <v>1856.0219882612</v>
      </c>
      <c r="AP961" s="58">
        <f t="shared" si="220"/>
        <v>2356.26056828999</v>
      </c>
      <c r="AQ961" s="58">
        <f t="shared" si="221"/>
        <v>125.034</v>
      </c>
      <c r="AR961" s="58">
        <f t="shared" si="222"/>
        <v>0</v>
      </c>
    </row>
    <row r="962" spans="1:44">
      <c r="A962" s="35" t="s">
        <v>1241</v>
      </c>
      <c r="B962" s="93">
        <v>6.14</v>
      </c>
      <c r="C962" s="58">
        <v>208.52191169647</v>
      </c>
      <c r="D962" s="58">
        <v>74.9304975550558</v>
      </c>
      <c r="E962" s="58">
        <v>5.13065210285847</v>
      </c>
      <c r="F962" s="58">
        <v>185.494248015337</v>
      </c>
      <c r="G962" s="58">
        <v>51.9028338739228</v>
      </c>
      <c r="H962" s="58">
        <v>132.2555</v>
      </c>
      <c r="I962" s="58">
        <v>132.2555</v>
      </c>
      <c r="J962" s="108">
        <v>3334.92386685859</v>
      </c>
      <c r="K962" s="109">
        <v>1.29763274609412</v>
      </c>
      <c r="L962" s="109">
        <v>7.9941453592054</v>
      </c>
      <c r="M962" s="109">
        <v>8</v>
      </c>
      <c r="N962" s="110">
        <v>0.461090448952645</v>
      </c>
      <c r="O962" s="10">
        <v>1.9</v>
      </c>
      <c r="P962" s="10">
        <v>8.5</v>
      </c>
      <c r="Q962" s="113">
        <v>0.234</v>
      </c>
      <c r="R962" s="110">
        <v>0.11388273369263</v>
      </c>
      <c r="S962" s="58">
        <v>163.057668846114</v>
      </c>
      <c r="T962" s="58">
        <v>819.289366067725</v>
      </c>
      <c r="U962" s="58">
        <v>125.657794423667</v>
      </c>
      <c r="V962" s="58">
        <v>413.049060044198</v>
      </c>
      <c r="W962" s="58">
        <v>117.7445</v>
      </c>
      <c r="X962" s="10"/>
      <c r="Y962" s="109">
        <f t="shared" si="223"/>
        <v>0.00585464079459452</v>
      </c>
      <c r="Z962" s="10"/>
      <c r="AA962" s="10"/>
      <c r="AB962" s="10"/>
      <c r="AC962" s="58">
        <f t="shared" si="231"/>
        <v>132.2555</v>
      </c>
      <c r="AD962" s="10">
        <f t="shared" si="224"/>
        <v>6.5</v>
      </c>
      <c r="AE962" s="58">
        <f t="shared" si="217"/>
        <v>0</v>
      </c>
      <c r="AF962" s="58">
        <f t="shared" si="226"/>
        <v>0</v>
      </c>
      <c r="AG962" s="58">
        <f t="shared" si="227"/>
        <v>0</v>
      </c>
      <c r="AH962" s="58">
        <f t="shared" si="228"/>
        <v>0</v>
      </c>
      <c r="AI962" s="64">
        <f t="shared" si="229"/>
        <v>-51.9028338739228</v>
      </c>
      <c r="AJ962" s="65"/>
      <c r="AL962" s="58">
        <f t="shared" si="218"/>
        <v>206.436692579505</v>
      </c>
      <c r="AM962" s="58">
        <f t="shared" si="219"/>
        <v>74.1811925795052</v>
      </c>
      <c r="AN962" s="58">
        <f t="shared" si="230"/>
        <v>0</v>
      </c>
      <c r="AO962" s="58">
        <f t="shared" si="225"/>
        <v>1857.86905720682</v>
      </c>
      <c r="AP962" s="58">
        <f t="shared" si="220"/>
        <v>2358.10763723561</v>
      </c>
      <c r="AQ962" s="58">
        <f t="shared" si="221"/>
        <v>132.2555</v>
      </c>
      <c r="AR962" s="58">
        <f t="shared" si="222"/>
        <v>0</v>
      </c>
    </row>
    <row r="963" spans="1:44">
      <c r="A963" s="35" t="s">
        <v>1242</v>
      </c>
      <c r="B963" s="93">
        <v>5.98</v>
      </c>
      <c r="C963" s="58">
        <v>190.544712139058</v>
      </c>
      <c r="D963" s="58">
        <v>50.689661634008</v>
      </c>
      <c r="E963" s="58">
        <v>5.13065210285847</v>
      </c>
      <c r="F963" s="58">
        <v>190.544712139058</v>
      </c>
      <c r="G963" s="58">
        <v>50.689661634008</v>
      </c>
      <c r="H963" s="58">
        <v>138.4565</v>
      </c>
      <c r="I963" s="58">
        <v>138.4565</v>
      </c>
      <c r="J963" s="108">
        <v>3334.92386685859</v>
      </c>
      <c r="K963" s="109">
        <v>1.30842356065256</v>
      </c>
      <c r="L963" s="109">
        <v>7.9941453592054</v>
      </c>
      <c r="M963" s="109">
        <v>8</v>
      </c>
      <c r="N963" s="110">
        <v>0.5173235204864</v>
      </c>
      <c r="O963" s="10">
        <v>0</v>
      </c>
      <c r="P963" s="10">
        <v>8.8</v>
      </c>
      <c r="Q963" s="113">
        <v>0.234</v>
      </c>
      <c r="R963" s="110">
        <v>0.11388273369263</v>
      </c>
      <c r="S963" s="58">
        <v>164.413618803562</v>
      </c>
      <c r="T963" s="58">
        <v>850.629354932854</v>
      </c>
      <c r="U963" s="58">
        <v>125.657794423667</v>
      </c>
      <c r="V963" s="58">
        <v>413.049060044198</v>
      </c>
      <c r="W963" s="58">
        <v>111.5435</v>
      </c>
      <c r="X963" s="10"/>
      <c r="Y963" s="109">
        <f t="shared" si="223"/>
        <v>0.00585464079459452</v>
      </c>
      <c r="Z963" s="10"/>
      <c r="AA963" s="10"/>
      <c r="AB963" s="10"/>
      <c r="AC963" s="58">
        <f t="shared" si="231"/>
        <v>138.4565</v>
      </c>
      <c r="AD963" s="10">
        <f t="shared" si="224"/>
        <v>6.5</v>
      </c>
      <c r="AE963" s="58">
        <f t="shared" si="217"/>
        <v>0</v>
      </c>
      <c r="AF963" s="58">
        <f t="shared" si="226"/>
        <v>0</v>
      </c>
      <c r="AG963" s="58">
        <f t="shared" si="227"/>
        <v>0</v>
      </c>
      <c r="AH963" s="58">
        <f t="shared" si="228"/>
        <v>0</v>
      </c>
      <c r="AI963" s="64">
        <f t="shared" si="229"/>
        <v>-50.689661634008</v>
      </c>
      <c r="AJ963" s="65"/>
      <c r="AL963" s="58">
        <f t="shared" si="218"/>
        <v>188.639265017668</v>
      </c>
      <c r="AM963" s="58">
        <f t="shared" si="219"/>
        <v>50.1827650176679</v>
      </c>
      <c r="AN963" s="58">
        <f t="shared" si="230"/>
        <v>0</v>
      </c>
      <c r="AO963" s="58">
        <f t="shared" si="225"/>
        <v>1856.10712667344</v>
      </c>
      <c r="AP963" s="58">
        <f t="shared" si="220"/>
        <v>2356.34570670223</v>
      </c>
      <c r="AQ963" s="58">
        <f t="shared" si="221"/>
        <v>138.4565</v>
      </c>
      <c r="AR963" s="58">
        <f t="shared" si="222"/>
        <v>0</v>
      </c>
    </row>
    <row r="964" spans="1:44">
      <c r="A964" s="35" t="s">
        <v>1243</v>
      </c>
      <c r="B964" s="93">
        <v>5.92</v>
      </c>
      <c r="C964" s="58">
        <v>184.046102621368</v>
      </c>
      <c r="D964" s="58">
        <v>50.1920622173272</v>
      </c>
      <c r="E964" s="58">
        <v>5.13065210285847</v>
      </c>
      <c r="F964" s="58">
        <v>184.046102621368</v>
      </c>
      <c r="G964" s="58">
        <v>50.1920622173272</v>
      </c>
      <c r="H964" s="58">
        <v>132.5155</v>
      </c>
      <c r="I964" s="58">
        <v>132.5155</v>
      </c>
      <c r="J964" s="108">
        <v>3334.92386685859</v>
      </c>
      <c r="K964" s="109">
        <v>1.29529556506073</v>
      </c>
      <c r="L964" s="109">
        <v>7.9941453592054</v>
      </c>
      <c r="M964" s="109">
        <v>8</v>
      </c>
      <c r="N964" s="110">
        <v>0.5173235204864</v>
      </c>
      <c r="O964" s="10">
        <v>0</v>
      </c>
      <c r="P964" s="10">
        <v>8.8</v>
      </c>
      <c r="Q964" s="113">
        <v>0.234</v>
      </c>
      <c r="R964" s="110">
        <v>0.11388273369263</v>
      </c>
      <c r="S964" s="58">
        <v>162.763983832289</v>
      </c>
      <c r="T964" s="58">
        <v>822.381200388672</v>
      </c>
      <c r="U964" s="58">
        <v>125.657794423667</v>
      </c>
      <c r="V964" s="58">
        <v>413.049060044198</v>
      </c>
      <c r="W964" s="58">
        <v>117.4845</v>
      </c>
      <c r="X964" s="10"/>
      <c r="Y964" s="109">
        <f t="shared" si="223"/>
        <v>0.00585464079459452</v>
      </c>
      <c r="Z964" s="10"/>
      <c r="AA964" s="10"/>
      <c r="AB964" s="10"/>
      <c r="AC964" s="58">
        <f t="shared" si="231"/>
        <v>132.5155</v>
      </c>
      <c r="AD964" s="10">
        <f t="shared" si="224"/>
        <v>6.5</v>
      </c>
      <c r="AE964" s="58">
        <f t="shared" si="217"/>
        <v>0</v>
      </c>
      <c r="AF964" s="58">
        <f t="shared" si="226"/>
        <v>0</v>
      </c>
      <c r="AG964" s="58">
        <f t="shared" si="227"/>
        <v>0</v>
      </c>
      <c r="AH964" s="58">
        <f t="shared" si="228"/>
        <v>0</v>
      </c>
      <c r="AI964" s="64">
        <f t="shared" si="229"/>
        <v>-50.1920622173272</v>
      </c>
      <c r="AJ964" s="65"/>
      <c r="AL964" s="58">
        <f t="shared" si="218"/>
        <v>182.205641595154</v>
      </c>
      <c r="AM964" s="58">
        <f t="shared" si="219"/>
        <v>49.6901415951539</v>
      </c>
      <c r="AN964" s="58">
        <f t="shared" si="230"/>
        <v>0</v>
      </c>
      <c r="AO964" s="58">
        <f t="shared" si="225"/>
        <v>1854.28011227934</v>
      </c>
      <c r="AP964" s="58">
        <f t="shared" si="220"/>
        <v>2354.51869230813</v>
      </c>
      <c r="AQ964" s="58">
        <f t="shared" si="221"/>
        <v>132.5155</v>
      </c>
      <c r="AR964" s="58">
        <f t="shared" si="222"/>
        <v>0</v>
      </c>
    </row>
    <row r="965" spans="1:44">
      <c r="A965" s="35" t="s">
        <v>1244</v>
      </c>
      <c r="B965" s="93">
        <v>5.95</v>
      </c>
      <c r="C965" s="58">
        <v>187.279024469837</v>
      </c>
      <c r="D965" s="58">
        <v>39.5845800253928</v>
      </c>
      <c r="E965" s="58">
        <v>5.13065210285847</v>
      </c>
      <c r="F965" s="58">
        <v>187.279024469837</v>
      </c>
      <c r="G965" s="58">
        <v>39.5845800253928</v>
      </c>
      <c r="H965" s="58">
        <v>146.2175</v>
      </c>
      <c r="I965" s="58">
        <v>146.2175</v>
      </c>
      <c r="J965" s="108">
        <v>3334.92386685859</v>
      </c>
      <c r="K965" s="109">
        <v>1.30185956285665</v>
      </c>
      <c r="L965" s="109">
        <v>7.9941453592054</v>
      </c>
      <c r="M965" s="109">
        <v>8</v>
      </c>
      <c r="N965" s="110">
        <v>0.5173235204864</v>
      </c>
      <c r="O965" s="10">
        <v>0</v>
      </c>
      <c r="P965" s="10">
        <v>8.8</v>
      </c>
      <c r="Q965" s="113">
        <v>0.234</v>
      </c>
      <c r="R965" s="110">
        <v>0.11388273369263</v>
      </c>
      <c r="S965" s="58">
        <v>163.588801317926</v>
      </c>
      <c r="T965" s="58">
        <v>902.839578593209</v>
      </c>
      <c r="U965" s="58">
        <v>125.657794423667</v>
      </c>
      <c r="V965" s="58">
        <v>413.049060044198</v>
      </c>
      <c r="W965" s="58">
        <v>103.7825</v>
      </c>
      <c r="X965" s="10"/>
      <c r="Y965" s="109">
        <f t="shared" si="223"/>
        <v>0.00585464079459452</v>
      </c>
      <c r="Z965" s="10"/>
      <c r="AA965" s="10"/>
      <c r="AB965" s="10"/>
      <c r="AC965" s="58">
        <f t="shared" si="231"/>
        <v>146.2175</v>
      </c>
      <c r="AD965" s="10">
        <f t="shared" si="224"/>
        <v>6.5</v>
      </c>
      <c r="AE965" s="58">
        <f t="shared" ref="AE965:AE1011" si="232">AC965-I965</f>
        <v>0</v>
      </c>
      <c r="AF965" s="58">
        <f t="shared" si="226"/>
        <v>0</v>
      </c>
      <c r="AG965" s="58">
        <f t="shared" si="227"/>
        <v>0</v>
      </c>
      <c r="AH965" s="58">
        <f t="shared" si="228"/>
        <v>0</v>
      </c>
      <c r="AI965" s="64">
        <f t="shared" si="229"/>
        <v>-39.5845800253928</v>
      </c>
      <c r="AJ965" s="65"/>
      <c r="AL965" s="58">
        <f t="shared" ref="AL965:AL1011" si="233">MIN(C965*0.99,$I$2)</f>
        <v>185.406234225139</v>
      </c>
      <c r="AM965" s="58">
        <f t="shared" ref="AM965:AM1011" si="234">AL965-I965</f>
        <v>39.1887342251388</v>
      </c>
      <c r="AN965" s="58">
        <f t="shared" si="230"/>
        <v>0</v>
      </c>
      <c r="AO965" s="58">
        <f t="shared" si="225"/>
        <v>1850.88702185172</v>
      </c>
      <c r="AP965" s="58">
        <f t="shared" ref="AP965:AP1011" si="235">AO965+$AP$2*0.15</f>
        <v>2351.12560188051</v>
      </c>
      <c r="AQ965" s="58">
        <f t="shared" ref="AQ965:AQ1011" si="236">IF(AM965&gt;=0,I965,AL965+AN965)</f>
        <v>146.2175</v>
      </c>
      <c r="AR965" s="58">
        <f t="shared" ref="AR965:AR1011" si="237">AQ965-I965</f>
        <v>0</v>
      </c>
    </row>
    <row r="966" spans="1:44">
      <c r="A966" s="35" t="s">
        <v>1245</v>
      </c>
      <c r="B966" s="93">
        <v>6.11</v>
      </c>
      <c r="C966" s="58">
        <v>205.07868284052</v>
      </c>
      <c r="D966" s="58">
        <v>25.6721171839547</v>
      </c>
      <c r="E966" s="58">
        <v>5.13065210285847</v>
      </c>
      <c r="F966" s="58">
        <v>205.07868284052</v>
      </c>
      <c r="G966" s="58">
        <v>25.6721171839547</v>
      </c>
      <c r="H966" s="58">
        <v>177.6125</v>
      </c>
      <c r="I966" s="58">
        <v>177.6125</v>
      </c>
      <c r="J966" s="108">
        <v>3334.92386685859</v>
      </c>
      <c r="K966" s="109">
        <v>1.33686755110153</v>
      </c>
      <c r="L966" s="109">
        <v>7.9941453592054</v>
      </c>
      <c r="M966" s="109">
        <v>8</v>
      </c>
      <c r="N966" s="110">
        <v>0.5173235204864</v>
      </c>
      <c r="O966" s="10">
        <v>0</v>
      </c>
      <c r="P966" s="10">
        <v>8.8</v>
      </c>
      <c r="Q966" s="113">
        <v>0.234</v>
      </c>
      <c r="R966" s="110">
        <v>0.11388273369263</v>
      </c>
      <c r="S966" s="58">
        <v>167.987827907988</v>
      </c>
      <c r="T966" s="58">
        <v>1067.9736019614</v>
      </c>
      <c r="U966" s="58">
        <v>125.657794423667</v>
      </c>
      <c r="V966" s="58">
        <v>413.049060044198</v>
      </c>
      <c r="W966" s="58">
        <v>72.3875</v>
      </c>
      <c r="X966" s="10"/>
      <c r="Y966" s="109">
        <f t="shared" ref="Y966:Y1011" si="238">M965-L966</f>
        <v>0.00585464079459452</v>
      </c>
      <c r="Z966" s="10"/>
      <c r="AA966" s="10"/>
      <c r="AB966" s="10"/>
      <c r="AC966" s="58">
        <f t="shared" si="231"/>
        <v>177.6125</v>
      </c>
      <c r="AD966" s="10">
        <f t="shared" ref="AD966:AD1011" si="239">AD965</f>
        <v>6.5</v>
      </c>
      <c r="AE966" s="58">
        <f t="shared" si="232"/>
        <v>0</v>
      </c>
      <c r="AF966" s="58">
        <f t="shared" si="226"/>
        <v>0</v>
      </c>
      <c r="AG966" s="58">
        <f t="shared" si="227"/>
        <v>0</v>
      </c>
      <c r="AH966" s="58">
        <f t="shared" si="228"/>
        <v>0</v>
      </c>
      <c r="AI966" s="64">
        <f t="shared" si="229"/>
        <v>-25.6721171839547</v>
      </c>
      <c r="AJ966" s="65"/>
      <c r="AL966" s="58">
        <f t="shared" si="233"/>
        <v>203.027896012115</v>
      </c>
      <c r="AM966" s="58">
        <f t="shared" si="234"/>
        <v>25.4153960121151</v>
      </c>
      <c r="AN966" s="58">
        <f t="shared" si="230"/>
        <v>0</v>
      </c>
      <c r="AO966" s="58">
        <f t="shared" si="225"/>
        <v>1845.44489614428</v>
      </c>
      <c r="AP966" s="58">
        <f t="shared" si="235"/>
        <v>2345.68347617307</v>
      </c>
      <c r="AQ966" s="58">
        <f t="shared" si="236"/>
        <v>177.6125</v>
      </c>
      <c r="AR966" s="58">
        <f t="shared" si="237"/>
        <v>0</v>
      </c>
    </row>
    <row r="967" spans="1:44">
      <c r="A967" s="35" t="s">
        <v>1246</v>
      </c>
      <c r="B967" s="93">
        <v>6.38</v>
      </c>
      <c r="C967" s="58">
        <v>237.29885630663</v>
      </c>
      <c r="D967" s="58">
        <v>37.6766340844079</v>
      </c>
      <c r="E967" s="58">
        <v>5.13065210285847</v>
      </c>
      <c r="F967" s="58">
        <v>237.29885630663</v>
      </c>
      <c r="G967" s="58">
        <v>37.6766340844079</v>
      </c>
      <c r="H967" s="58">
        <v>197.626</v>
      </c>
      <c r="I967" s="58">
        <v>197.626</v>
      </c>
      <c r="J967" s="108">
        <v>3334.92386685859</v>
      </c>
      <c r="K967" s="109">
        <v>1.39594353126477</v>
      </c>
      <c r="L967" s="109">
        <v>7.9941453592054</v>
      </c>
      <c r="M967" s="109">
        <v>8</v>
      </c>
      <c r="N967" s="110">
        <v>0.5173235204864</v>
      </c>
      <c r="O967" s="10">
        <v>0</v>
      </c>
      <c r="P967" s="10">
        <v>8.8</v>
      </c>
      <c r="Q967" s="113">
        <v>0.234</v>
      </c>
      <c r="R967" s="110">
        <v>0.11388273369263</v>
      </c>
      <c r="S967" s="58">
        <v>175.411185278717</v>
      </c>
      <c r="T967" s="58">
        <v>1138.02447606198</v>
      </c>
      <c r="U967" s="58">
        <v>125.657794423667</v>
      </c>
      <c r="V967" s="58">
        <v>413.049060044198</v>
      </c>
      <c r="W967" s="58">
        <v>52.374</v>
      </c>
      <c r="X967" s="10"/>
      <c r="Y967" s="109">
        <f t="shared" si="238"/>
        <v>0.00585464079459452</v>
      </c>
      <c r="Z967" s="10"/>
      <c r="AA967" s="10"/>
      <c r="AB967" s="10"/>
      <c r="AC967" s="58">
        <f t="shared" si="231"/>
        <v>197.626</v>
      </c>
      <c r="AD967" s="10">
        <f t="shared" si="239"/>
        <v>6.5</v>
      </c>
      <c r="AE967" s="58">
        <f t="shared" si="232"/>
        <v>0</v>
      </c>
      <c r="AF967" s="58">
        <f t="shared" si="226"/>
        <v>0</v>
      </c>
      <c r="AG967" s="58">
        <f t="shared" si="227"/>
        <v>0</v>
      </c>
      <c r="AH967" s="58">
        <f t="shared" si="228"/>
        <v>0</v>
      </c>
      <c r="AI967" s="64">
        <f t="shared" si="229"/>
        <v>-37.6766340844079</v>
      </c>
      <c r="AJ967" s="65"/>
      <c r="AL967" s="58">
        <f t="shared" si="233"/>
        <v>234.925867743564</v>
      </c>
      <c r="AM967" s="58">
        <f t="shared" si="234"/>
        <v>37.2998677435638</v>
      </c>
      <c r="AN967" s="58">
        <f t="shared" si="230"/>
        <v>0</v>
      </c>
      <c r="AO967" s="58">
        <f t="shared" si="225"/>
        <v>1841.81265182509</v>
      </c>
      <c r="AP967" s="58">
        <f t="shared" si="235"/>
        <v>2342.05123185388</v>
      </c>
      <c r="AQ967" s="58">
        <f t="shared" si="236"/>
        <v>197.626</v>
      </c>
      <c r="AR967" s="58">
        <f t="shared" si="237"/>
        <v>0</v>
      </c>
    </row>
    <row r="968" spans="1:44">
      <c r="A968" s="35" t="s">
        <v>1247</v>
      </c>
      <c r="B968" s="93">
        <v>6.61</v>
      </c>
      <c r="C968" s="58">
        <v>266.985637291644</v>
      </c>
      <c r="D968" s="58">
        <v>40.3654352714424</v>
      </c>
      <c r="E968" s="58">
        <v>5.13065210285847</v>
      </c>
      <c r="F968" s="58">
        <v>266.985637291644</v>
      </c>
      <c r="G968" s="58">
        <v>40.3654352714424</v>
      </c>
      <c r="H968" s="58">
        <v>224.354</v>
      </c>
      <c r="I968" s="58">
        <v>224.354</v>
      </c>
      <c r="J968" s="108">
        <v>3334.92386685859</v>
      </c>
      <c r="K968" s="109">
        <v>1.4462675143668</v>
      </c>
      <c r="L968" s="109">
        <v>7.9941453592054</v>
      </c>
      <c r="M968" s="109">
        <v>8</v>
      </c>
      <c r="N968" s="110">
        <v>0.5173235204864</v>
      </c>
      <c r="O968" s="10">
        <v>0</v>
      </c>
      <c r="P968" s="10">
        <v>8.8</v>
      </c>
      <c r="Q968" s="113">
        <v>0.234</v>
      </c>
      <c r="R968" s="110">
        <v>0.11388273369263</v>
      </c>
      <c r="S968" s="58">
        <v>181.734786001931</v>
      </c>
      <c r="T968" s="58">
        <v>1246.98307355309</v>
      </c>
      <c r="U968" s="58">
        <v>125.657794423667</v>
      </c>
      <c r="V968" s="58">
        <v>413.049060044198</v>
      </c>
      <c r="W968" s="58">
        <v>25.646</v>
      </c>
      <c r="X968" s="10"/>
      <c r="Y968" s="109">
        <f t="shared" si="238"/>
        <v>0.00585464079459452</v>
      </c>
      <c r="Z968" s="10"/>
      <c r="AA968" s="10"/>
      <c r="AB968" s="10"/>
      <c r="AC968" s="58">
        <f t="shared" si="231"/>
        <v>224.354</v>
      </c>
      <c r="AD968" s="10">
        <f t="shared" si="239"/>
        <v>6.5</v>
      </c>
      <c r="AE968" s="58">
        <f t="shared" si="232"/>
        <v>0</v>
      </c>
      <c r="AF968" s="58">
        <f t="shared" si="226"/>
        <v>0</v>
      </c>
      <c r="AG968" s="58">
        <f t="shared" si="227"/>
        <v>0</v>
      </c>
      <c r="AH968" s="58">
        <f t="shared" si="228"/>
        <v>0</v>
      </c>
      <c r="AI968" s="64">
        <f t="shared" si="229"/>
        <v>-40.3654352714424</v>
      </c>
      <c r="AJ968" s="65"/>
      <c r="AL968" s="58">
        <f t="shared" si="233"/>
        <v>250</v>
      </c>
      <c r="AM968" s="58">
        <f t="shared" si="234"/>
        <v>25.646</v>
      </c>
      <c r="AN968" s="58">
        <f t="shared" si="230"/>
        <v>0</v>
      </c>
      <c r="AO968" s="58">
        <f t="shared" si="225"/>
        <v>1836.45048856596</v>
      </c>
      <c r="AP968" s="58">
        <f t="shared" si="235"/>
        <v>2336.68906859475</v>
      </c>
      <c r="AQ968" s="58">
        <f t="shared" si="236"/>
        <v>224.354</v>
      </c>
      <c r="AR968" s="58">
        <f t="shared" si="237"/>
        <v>0</v>
      </c>
    </row>
    <row r="969" spans="1:44">
      <c r="A969" s="35" t="s">
        <v>1248</v>
      </c>
      <c r="B969" s="93">
        <v>6.81</v>
      </c>
      <c r="C969" s="58">
        <v>294.536726171355</v>
      </c>
      <c r="D969" s="58">
        <v>42.0114736461025</v>
      </c>
      <c r="E969" s="58">
        <v>5.13065210285847</v>
      </c>
      <c r="F969" s="58">
        <v>294.536726171355</v>
      </c>
      <c r="G969" s="58">
        <v>42.0114736461025</v>
      </c>
      <c r="H969" s="58">
        <v>250</v>
      </c>
      <c r="I969" s="58">
        <v>250</v>
      </c>
      <c r="J969" s="108">
        <v>3334.92386685859</v>
      </c>
      <c r="K969" s="109">
        <v>1.4900274996729</v>
      </c>
      <c r="L969" s="109">
        <v>7.9941453592054</v>
      </c>
      <c r="M969" s="109">
        <v>8</v>
      </c>
      <c r="N969" s="110">
        <v>0.5173235204864</v>
      </c>
      <c r="O969" s="10">
        <v>0</v>
      </c>
      <c r="P969" s="10">
        <v>8.8</v>
      </c>
      <c r="Q969" s="113">
        <v>0.234</v>
      </c>
      <c r="R969" s="110">
        <v>0.11388273369263</v>
      </c>
      <c r="S969" s="58">
        <v>187.233569239508</v>
      </c>
      <c r="T969" s="58">
        <v>1348.71782635422</v>
      </c>
      <c r="U969" s="58">
        <v>125.657794423667</v>
      </c>
      <c r="V969" s="58">
        <v>413.049060044198</v>
      </c>
      <c r="W969" s="58">
        <v>0</v>
      </c>
      <c r="X969" s="10"/>
      <c r="Y969" s="109">
        <f t="shared" si="238"/>
        <v>0.00585464079459452</v>
      </c>
      <c r="Z969" s="10"/>
      <c r="AA969" s="10"/>
      <c r="AB969" s="10"/>
      <c r="AC969" s="58">
        <f t="shared" si="231"/>
        <v>250</v>
      </c>
      <c r="AD969" s="10">
        <f t="shared" si="239"/>
        <v>6.5</v>
      </c>
      <c r="AE969" s="58">
        <f t="shared" si="232"/>
        <v>0</v>
      </c>
      <c r="AF969" s="58">
        <f t="shared" si="226"/>
        <v>0</v>
      </c>
      <c r="AG969" s="58">
        <f t="shared" si="227"/>
        <v>0</v>
      </c>
      <c r="AH969" s="58">
        <f t="shared" si="228"/>
        <v>0</v>
      </c>
      <c r="AI969" s="64">
        <f t="shared" si="229"/>
        <v>-42.0114736461025</v>
      </c>
      <c r="AJ969" s="65"/>
      <c r="AL969" s="58">
        <f t="shared" si="233"/>
        <v>250</v>
      </c>
      <c r="AM969" s="58">
        <f t="shared" si="234"/>
        <v>0</v>
      </c>
      <c r="AN969" s="58">
        <f t="shared" si="230"/>
        <v>0</v>
      </c>
      <c r="AO969" s="58">
        <f t="shared" si="225"/>
        <v>1827.26823612313</v>
      </c>
      <c r="AP969" s="58">
        <f t="shared" si="235"/>
        <v>2327.50681615192</v>
      </c>
      <c r="AQ969" s="58">
        <f t="shared" si="236"/>
        <v>250</v>
      </c>
      <c r="AR969" s="58">
        <f t="shared" si="237"/>
        <v>0</v>
      </c>
    </row>
    <row r="970" spans="1:44">
      <c r="A970" s="35" t="s">
        <v>1249</v>
      </c>
      <c r="B970" s="93">
        <v>6.65</v>
      </c>
      <c r="C970" s="58">
        <v>272.364865209388</v>
      </c>
      <c r="D970" s="58">
        <v>22.8305217750448</v>
      </c>
      <c r="E970" s="58">
        <v>5.13065210285847</v>
      </c>
      <c r="F970" s="58">
        <v>272.364865209388</v>
      </c>
      <c r="G970" s="58">
        <v>22.8305217750448</v>
      </c>
      <c r="H970" s="58">
        <v>247.039</v>
      </c>
      <c r="I970" s="58">
        <v>247.039</v>
      </c>
      <c r="J970" s="108">
        <v>3334.92386685859</v>
      </c>
      <c r="K970" s="109">
        <v>1.45501951142802</v>
      </c>
      <c r="L970" s="109">
        <v>7.9941453592054</v>
      </c>
      <c r="M970" s="109">
        <v>8</v>
      </c>
      <c r="N970" s="110">
        <v>0.5173235204864</v>
      </c>
      <c r="O970" s="10">
        <v>0</v>
      </c>
      <c r="P970" s="10">
        <v>8.8</v>
      </c>
      <c r="Q970" s="113">
        <v>0.234</v>
      </c>
      <c r="R970" s="110">
        <v>0.11388273369263</v>
      </c>
      <c r="S970" s="58">
        <v>182.834542649447</v>
      </c>
      <c r="T970" s="58">
        <v>1364.80962414625</v>
      </c>
      <c r="U970" s="58">
        <v>125.657794423667</v>
      </c>
      <c r="V970" s="58">
        <v>413.049060044198</v>
      </c>
      <c r="W970" s="58">
        <v>2.961</v>
      </c>
      <c r="X970" s="10"/>
      <c r="Y970" s="109">
        <f t="shared" si="238"/>
        <v>0.00585464079459452</v>
      </c>
      <c r="Z970" s="10"/>
      <c r="AA970" s="10"/>
      <c r="AB970" s="10"/>
      <c r="AC970" s="58">
        <f t="shared" si="231"/>
        <v>247.039</v>
      </c>
      <c r="AD970" s="10">
        <f t="shared" si="239"/>
        <v>6.5</v>
      </c>
      <c r="AE970" s="58">
        <f t="shared" si="232"/>
        <v>0</v>
      </c>
      <c r="AF970" s="58">
        <f t="shared" si="226"/>
        <v>0</v>
      </c>
      <c r="AG970" s="58">
        <f t="shared" si="227"/>
        <v>0</v>
      </c>
      <c r="AH970" s="58">
        <f t="shared" si="228"/>
        <v>0</v>
      </c>
      <c r="AI970" s="64">
        <f t="shared" si="229"/>
        <v>-22.8305217750448</v>
      </c>
      <c r="AJ970" s="65"/>
      <c r="AL970" s="58">
        <f t="shared" si="233"/>
        <v>250</v>
      </c>
      <c r="AM970" s="58">
        <f t="shared" si="234"/>
        <v>2.96100000000001</v>
      </c>
      <c r="AN970" s="58">
        <f t="shared" si="230"/>
        <v>0</v>
      </c>
      <c r="AO970" s="58">
        <f t="shared" si="225"/>
        <v>1818.57604494252</v>
      </c>
      <c r="AP970" s="58">
        <f t="shared" si="235"/>
        <v>2318.81462497131</v>
      </c>
      <c r="AQ970" s="58">
        <f t="shared" si="236"/>
        <v>247.039</v>
      </c>
      <c r="AR970" s="58">
        <f t="shared" si="237"/>
        <v>0</v>
      </c>
    </row>
    <row r="971" spans="1:44">
      <c r="A971" s="35" t="s">
        <v>1250</v>
      </c>
      <c r="B971" s="93">
        <v>6.09</v>
      </c>
      <c r="C971" s="58">
        <v>202.801899866917</v>
      </c>
      <c r="D971" s="58">
        <v>-18.6839587189411</v>
      </c>
      <c r="E971" s="58">
        <v>-18.6839587189411</v>
      </c>
      <c r="F971" s="58">
        <v>202.801899866917</v>
      </c>
      <c r="G971" s="58">
        <v>-18.6839587189411</v>
      </c>
      <c r="H971" s="58">
        <v>219.271</v>
      </c>
      <c r="I971" s="58">
        <v>219.271</v>
      </c>
      <c r="J971" s="108">
        <v>3327.9098256348</v>
      </c>
      <c r="K971" s="109">
        <v>1.33249155257092</v>
      </c>
      <c r="L971" s="109">
        <v>7.9941453592054</v>
      </c>
      <c r="M971" s="109">
        <v>7.99088751764877</v>
      </c>
      <c r="N971" s="110">
        <v>0.5173235204864</v>
      </c>
      <c r="O971" s="10">
        <v>0</v>
      </c>
      <c r="P971" s="10">
        <v>8.8</v>
      </c>
      <c r="Q971" s="113">
        <v>-0.234</v>
      </c>
      <c r="R971" s="110">
        <v>-0.11388273369263</v>
      </c>
      <c r="S971" s="58">
        <v>167.43794958423</v>
      </c>
      <c r="T971" s="58">
        <v>1322.79366258269</v>
      </c>
      <c r="U971" s="58">
        <v>125.657794423667</v>
      </c>
      <c r="V971" s="58">
        <v>-174.513227868673</v>
      </c>
      <c r="W971" s="58">
        <v>30.729</v>
      </c>
      <c r="X971" s="10"/>
      <c r="Y971" s="109">
        <f t="shared" si="238"/>
        <v>0.00585464079459452</v>
      </c>
      <c r="Z971" s="10"/>
      <c r="AA971" s="10"/>
      <c r="AB971" s="10"/>
      <c r="AC971" s="58">
        <f t="shared" si="231"/>
        <v>200.773880868248</v>
      </c>
      <c r="AD971" s="10">
        <f t="shared" si="239"/>
        <v>6.5</v>
      </c>
      <c r="AE971" s="58">
        <f t="shared" si="232"/>
        <v>-18.4971191317517</v>
      </c>
      <c r="AF971" s="58">
        <f t="shared" si="226"/>
        <v>0</v>
      </c>
      <c r="AG971" s="58">
        <f t="shared" si="227"/>
        <v>0</v>
      </c>
      <c r="AH971" s="58">
        <f t="shared" si="228"/>
        <v>1</v>
      </c>
      <c r="AI971" s="64">
        <f t="shared" si="229"/>
        <v>18.6839587189411</v>
      </c>
      <c r="AJ971" s="65"/>
      <c r="AL971" s="58">
        <f t="shared" si="233"/>
        <v>200.773880868248</v>
      </c>
      <c r="AM971" s="58">
        <f t="shared" si="234"/>
        <v>-18.4971191317517</v>
      </c>
      <c r="AN971" s="58">
        <f t="shared" si="230"/>
        <v>18.4971191317519</v>
      </c>
      <c r="AO971" s="58">
        <f t="shared" si="225"/>
        <v>1806.057772286</v>
      </c>
      <c r="AP971" s="58">
        <f t="shared" si="235"/>
        <v>2306.29635231479</v>
      </c>
      <c r="AQ971" s="58">
        <f t="shared" si="236"/>
        <v>219.271</v>
      </c>
      <c r="AR971" s="58">
        <f t="shared" si="237"/>
        <v>0</v>
      </c>
    </row>
    <row r="972" spans="1:44">
      <c r="A972" s="35" t="s">
        <v>1251</v>
      </c>
      <c r="B972" s="93">
        <v>5.48</v>
      </c>
      <c r="C972" s="58">
        <v>140.28889806699</v>
      </c>
      <c r="D972" s="58">
        <v>-65.0717079936161</v>
      </c>
      <c r="E972" s="58">
        <v>-65.0717079936161</v>
      </c>
      <c r="F972" s="58">
        <v>140.28889806699</v>
      </c>
      <c r="G972" s="58">
        <v>-60.6114608226516</v>
      </c>
      <c r="H972" s="58">
        <v>198.891355300745</v>
      </c>
      <c r="I972" s="58">
        <v>203.307</v>
      </c>
      <c r="J972" s="108">
        <v>3310.15234600007</v>
      </c>
      <c r="K972" s="109">
        <v>1.19920449131928</v>
      </c>
      <c r="L972" s="109">
        <v>7.99071933925159</v>
      </c>
      <c r="M972" s="109">
        <v>7.96780229061899</v>
      </c>
      <c r="N972" s="110">
        <v>0.5173235204864</v>
      </c>
      <c r="O972" s="10">
        <v>0</v>
      </c>
      <c r="P972" s="10">
        <v>8.8</v>
      </c>
      <c r="Q972" s="113">
        <v>-0.621</v>
      </c>
      <c r="R972" s="110">
        <v>-0.306305283725005</v>
      </c>
      <c r="S972" s="58">
        <v>150.666660709619</v>
      </c>
      <c r="T972" s="58">
        <v>1333.40951437716</v>
      </c>
      <c r="U972" s="58">
        <v>125.638839580951</v>
      </c>
      <c r="V972" s="58">
        <v>-482.426143259614</v>
      </c>
      <c r="W972" s="58">
        <v>46.6929999999999</v>
      </c>
      <c r="X972" s="10"/>
      <c r="Y972" s="109">
        <f t="shared" si="238"/>
        <v>0.000168178397177421</v>
      </c>
      <c r="Z972" s="10"/>
      <c r="AA972" s="10"/>
      <c r="AB972" s="10"/>
      <c r="AC972" s="58">
        <f t="shared" si="231"/>
        <v>138.88600908632</v>
      </c>
      <c r="AD972" s="10">
        <f t="shared" si="239"/>
        <v>6.5</v>
      </c>
      <c r="AE972" s="58">
        <f t="shared" si="232"/>
        <v>-64.42099091368</v>
      </c>
      <c r="AF972" s="58">
        <f t="shared" si="226"/>
        <v>-4.41564469925487</v>
      </c>
      <c r="AG972" s="58">
        <f t="shared" si="227"/>
        <v>0</v>
      </c>
      <c r="AH972" s="58">
        <f t="shared" si="228"/>
        <v>1</v>
      </c>
      <c r="AI972" s="64">
        <f t="shared" si="229"/>
        <v>60.6114608226516</v>
      </c>
      <c r="AJ972" s="65"/>
      <c r="AL972" s="58">
        <f t="shared" si="233"/>
        <v>138.88600908632</v>
      </c>
      <c r="AM972" s="58">
        <f t="shared" si="234"/>
        <v>-64.42099091368</v>
      </c>
      <c r="AN972" s="58">
        <f t="shared" si="230"/>
        <v>64.42099091368</v>
      </c>
      <c r="AO972" s="58">
        <f t="shared" si="225"/>
        <v>1785.09767029241</v>
      </c>
      <c r="AP972" s="58">
        <f t="shared" si="235"/>
        <v>2285.3362503212</v>
      </c>
      <c r="AQ972" s="58">
        <f t="shared" si="236"/>
        <v>203.307</v>
      </c>
      <c r="AR972" s="58">
        <f t="shared" si="237"/>
        <v>0</v>
      </c>
    </row>
    <row r="973" spans="1:44">
      <c r="A973" s="35" t="s">
        <v>1252</v>
      </c>
      <c r="B973" s="93">
        <v>4.89</v>
      </c>
      <c r="C973" s="58">
        <v>91.7097976228718</v>
      </c>
      <c r="D973" s="58">
        <v>-113.795252882179</v>
      </c>
      <c r="E973" s="58">
        <v>-113.795252882179</v>
      </c>
      <c r="F973" s="58">
        <v>91.7097976228718</v>
      </c>
      <c r="G973" s="58">
        <v>-111.115584863657</v>
      </c>
      <c r="H973" s="58">
        <v>200.797128661664</v>
      </c>
      <c r="I973" s="58">
        <v>203.45</v>
      </c>
      <c r="J973" s="108">
        <v>3279.46328377361</v>
      </c>
      <c r="K973" s="109">
        <v>1.07087165468322</v>
      </c>
      <c r="L973" s="109">
        <v>7.97396054250818</v>
      </c>
      <c r="M973" s="109">
        <v>7.92785424734224</v>
      </c>
      <c r="N973" s="110">
        <v>0.5173235204864</v>
      </c>
      <c r="O973" s="10">
        <v>0</v>
      </c>
      <c r="P973" s="10">
        <v>8.8</v>
      </c>
      <c r="Q973" s="113">
        <v>-1.035</v>
      </c>
      <c r="R973" s="110">
        <v>-0.52621676947629</v>
      </c>
      <c r="S973" s="58">
        <v>134.445250158766</v>
      </c>
      <c r="T973" s="58">
        <v>1508.60950644975</v>
      </c>
      <c r="U973" s="58">
        <v>125.547491681939</v>
      </c>
      <c r="V973" s="58">
        <v>-885.048226571953</v>
      </c>
      <c r="W973" s="58">
        <v>46.55</v>
      </c>
      <c r="X973" s="10"/>
      <c r="Y973" s="109">
        <f t="shared" si="238"/>
        <v>-0.00615825188918429</v>
      </c>
      <c r="Z973" s="10"/>
      <c r="AA973" s="10"/>
      <c r="AB973" s="10"/>
      <c r="AC973" s="58">
        <f t="shared" si="231"/>
        <v>90.7926996466431</v>
      </c>
      <c r="AD973" s="10">
        <f t="shared" si="239"/>
        <v>6.5</v>
      </c>
      <c r="AE973" s="58">
        <f t="shared" si="232"/>
        <v>-112.657300353357</v>
      </c>
      <c r="AF973" s="58">
        <f t="shared" si="226"/>
        <v>-2.65287133833615</v>
      </c>
      <c r="AG973" s="58">
        <f t="shared" si="227"/>
        <v>0</v>
      </c>
      <c r="AH973" s="58">
        <f t="shared" si="228"/>
        <v>1</v>
      </c>
      <c r="AI973" s="64">
        <f t="shared" si="229"/>
        <v>111.115584863657</v>
      </c>
      <c r="AJ973" s="65"/>
      <c r="AL973" s="58">
        <f t="shared" si="233"/>
        <v>90.7926996466431</v>
      </c>
      <c r="AM973" s="58">
        <f t="shared" si="234"/>
        <v>-112.657300353357</v>
      </c>
      <c r="AN973" s="58">
        <f t="shared" si="230"/>
        <v>112.657300353357</v>
      </c>
      <c r="AO973" s="58">
        <f t="shared" si="225"/>
        <v>1755.30971891255</v>
      </c>
      <c r="AP973" s="58">
        <f t="shared" si="235"/>
        <v>2255.54829894133</v>
      </c>
      <c r="AQ973" s="58">
        <f t="shared" si="236"/>
        <v>203.45</v>
      </c>
      <c r="AR973" s="58">
        <f t="shared" si="237"/>
        <v>-3.41060513164848e-13</v>
      </c>
    </row>
    <row r="974" spans="1:44">
      <c r="A974" s="35" t="s">
        <v>1253</v>
      </c>
      <c r="B974" s="93">
        <v>4.41</v>
      </c>
      <c r="C974" s="58">
        <v>59.9290441007756</v>
      </c>
      <c r="D974" s="58">
        <v>-145.720450848719</v>
      </c>
      <c r="E974" s="58">
        <v>-145.720450848719</v>
      </c>
      <c r="F974" s="58">
        <v>59.9290441007756</v>
      </c>
      <c r="G974" s="58">
        <v>-145.720450848719</v>
      </c>
      <c r="H974" s="58">
        <v>203.593</v>
      </c>
      <c r="I974" s="58">
        <v>203.593</v>
      </c>
      <c r="J974" s="108">
        <v>3239.93247336366</v>
      </c>
      <c r="K974" s="109">
        <v>0.968065656038399</v>
      </c>
      <c r="L974" s="109">
        <v>7.92441055552739</v>
      </c>
      <c r="M974" s="109">
        <v>7.87630000699072</v>
      </c>
      <c r="N974" s="110">
        <v>0.5173235204864</v>
      </c>
      <c r="O974" s="10">
        <v>0</v>
      </c>
      <c r="P974" s="10">
        <v>8.8</v>
      </c>
      <c r="Q974" s="113">
        <v>-1.278</v>
      </c>
      <c r="R974" s="110">
        <v>-0.667588438887831</v>
      </c>
      <c r="S974" s="58">
        <v>121.24817038858</v>
      </c>
      <c r="T974" s="58">
        <v>1696.10390235516</v>
      </c>
      <c r="U974" s="58">
        <v>125.247879244846</v>
      </c>
      <c r="V974" s="58">
        <v>-1197.24799119656</v>
      </c>
      <c r="W974" s="58">
        <v>42.786675681393</v>
      </c>
      <c r="X974" s="10"/>
      <c r="Y974" s="109">
        <f t="shared" si="238"/>
        <v>0.00344369181484616</v>
      </c>
      <c r="Z974" s="10"/>
      <c r="AA974" s="10"/>
      <c r="AB974" s="10"/>
      <c r="AC974" s="58">
        <f t="shared" si="231"/>
        <v>59.3297536597678</v>
      </c>
      <c r="AD974" s="10">
        <f t="shared" si="239"/>
        <v>6.5</v>
      </c>
      <c r="AE974" s="58">
        <f t="shared" si="232"/>
        <v>-144.263246340232</v>
      </c>
      <c r="AF974" s="58">
        <f t="shared" si="226"/>
        <v>0</v>
      </c>
      <c r="AG974" s="58">
        <f t="shared" si="227"/>
        <v>0</v>
      </c>
      <c r="AH974" s="58">
        <f t="shared" si="228"/>
        <v>1</v>
      </c>
      <c r="AI974" s="64">
        <f t="shared" si="229"/>
        <v>145.720450848719</v>
      </c>
      <c r="AJ974" s="65"/>
      <c r="AL974" s="58">
        <f t="shared" si="233"/>
        <v>59.3297536597678</v>
      </c>
      <c r="AM974" s="58">
        <f t="shared" si="234"/>
        <v>-144.263246340232</v>
      </c>
      <c r="AN974" s="58">
        <f t="shared" si="230"/>
        <v>144.263246340232</v>
      </c>
      <c r="AO974" s="58">
        <f t="shared" si="225"/>
        <v>1719.81775432905</v>
      </c>
      <c r="AP974" s="58">
        <f t="shared" si="235"/>
        <v>2220.05633435784</v>
      </c>
      <c r="AQ974" s="58">
        <f t="shared" si="236"/>
        <v>203.593</v>
      </c>
      <c r="AR974" s="58">
        <f t="shared" si="237"/>
        <v>0</v>
      </c>
    </row>
    <row r="975" spans="1:44">
      <c r="A975" s="35" t="s">
        <v>1254</v>
      </c>
      <c r="B975" s="93">
        <v>4.17</v>
      </c>
      <c r="C975" s="58">
        <v>46.4123445459135</v>
      </c>
      <c r="D975" s="58">
        <v>-181.862402928834</v>
      </c>
      <c r="E975" s="58">
        <v>-181.862402928834</v>
      </c>
      <c r="F975" s="58">
        <v>46.4123445459135</v>
      </c>
      <c r="G975" s="58">
        <v>-181.862402928834</v>
      </c>
      <c r="H975" s="58">
        <v>225.992</v>
      </c>
      <c r="I975" s="58">
        <v>225.992</v>
      </c>
      <c r="J975" s="108">
        <v>3191.17453131708</v>
      </c>
      <c r="K975" s="109">
        <v>0.917619005106436</v>
      </c>
      <c r="L975" s="109">
        <v>7.88384312193576</v>
      </c>
      <c r="M975" s="109">
        <v>7.8125599893202</v>
      </c>
      <c r="N975" s="110">
        <v>0.5173235204864</v>
      </c>
      <c r="O975" s="10">
        <v>0</v>
      </c>
      <c r="P975" s="10">
        <v>8.8</v>
      </c>
      <c r="Q975" s="113">
        <v>-1.4445</v>
      </c>
      <c r="R975" s="110">
        <v>-0.773617190946487</v>
      </c>
      <c r="S975" s="58">
        <v>114.649630503488</v>
      </c>
      <c r="T975" s="58">
        <v>1991.06396132523</v>
      </c>
      <c r="U975" s="58">
        <v>124.942519570188</v>
      </c>
      <c r="V975" s="58">
        <v>-1479.30987382655</v>
      </c>
      <c r="W975" s="58">
        <v>3.07338311550156</v>
      </c>
      <c r="X975" s="10"/>
      <c r="Y975" s="109">
        <f t="shared" si="238"/>
        <v>-0.00754311494504289</v>
      </c>
      <c r="Z975" s="10"/>
      <c r="AA975" s="10"/>
      <c r="AB975" s="10"/>
      <c r="AC975" s="58">
        <f t="shared" si="231"/>
        <v>45.9482211004543</v>
      </c>
      <c r="AD975" s="10">
        <f t="shared" si="239"/>
        <v>6.5</v>
      </c>
      <c r="AE975" s="58">
        <f t="shared" si="232"/>
        <v>-180.043778899546</v>
      </c>
      <c r="AF975" s="58">
        <f t="shared" si="226"/>
        <v>0</v>
      </c>
      <c r="AG975" s="58">
        <f t="shared" si="227"/>
        <v>0</v>
      </c>
      <c r="AH975" s="58">
        <f t="shared" si="228"/>
        <v>1</v>
      </c>
      <c r="AI975" s="64">
        <f t="shared" si="229"/>
        <v>181.862402928834</v>
      </c>
      <c r="AJ975" s="65"/>
      <c r="AL975" s="58">
        <f t="shared" si="233"/>
        <v>45.9482211004543</v>
      </c>
      <c r="AM975" s="58">
        <f t="shared" si="234"/>
        <v>-180.043778899546</v>
      </c>
      <c r="AN975" s="58">
        <f t="shared" si="230"/>
        <v>180.043778899545</v>
      </c>
      <c r="AO975" s="58">
        <f t="shared" si="225"/>
        <v>1677.87722502045</v>
      </c>
      <c r="AP975" s="58">
        <f t="shared" si="235"/>
        <v>2178.11580504924</v>
      </c>
      <c r="AQ975" s="58">
        <f t="shared" si="236"/>
        <v>225.992</v>
      </c>
      <c r="AR975" s="58">
        <f t="shared" si="237"/>
        <v>0</v>
      </c>
    </row>
    <row r="976" spans="1:44">
      <c r="A976" s="35" t="s">
        <v>1255</v>
      </c>
      <c r="B976" s="93">
        <v>4.2</v>
      </c>
      <c r="C976" s="58">
        <v>48.0198246982699</v>
      </c>
      <c r="D976" s="58">
        <v>-204.18017530173</v>
      </c>
      <c r="E976" s="58">
        <v>-204.18017530173</v>
      </c>
      <c r="F976" s="58">
        <v>48.0198246982699</v>
      </c>
      <c r="G976" s="58">
        <v>-184.96683031823</v>
      </c>
      <c r="H976" s="58">
        <v>230.656788466334</v>
      </c>
      <c r="I976" s="58">
        <v>249.678</v>
      </c>
      <c r="J976" s="108">
        <v>3141.66953538926</v>
      </c>
      <c r="K976" s="109">
        <v>0.927035363491396</v>
      </c>
      <c r="L976" s="109">
        <v>7.82344950091621</v>
      </c>
      <c r="M976" s="109">
        <v>7.74766876796915</v>
      </c>
      <c r="N976" s="110">
        <v>0.5173235204864</v>
      </c>
      <c r="O976" s="10">
        <v>0</v>
      </c>
      <c r="P976" s="10">
        <v>8.8</v>
      </c>
      <c r="Q976" s="113">
        <v>-1.4535</v>
      </c>
      <c r="R976" s="110">
        <v>-0.777544181763474</v>
      </c>
      <c r="S976" s="58">
        <v>115.474447989124</v>
      </c>
      <c r="T976" s="58">
        <v>2017.64683939812</v>
      </c>
      <c r="U976" s="58">
        <v>124.563153183526</v>
      </c>
      <c r="V976" s="58">
        <v>-1484.92411753344</v>
      </c>
      <c r="W976" s="58">
        <v>-5.8097766909415</v>
      </c>
      <c r="X976" s="10"/>
      <c r="Y976" s="109">
        <f t="shared" si="238"/>
        <v>-0.0108895115960026</v>
      </c>
      <c r="Z976" s="10"/>
      <c r="AA976" s="10"/>
      <c r="AB976" s="10"/>
      <c r="AC976" s="58">
        <f t="shared" si="231"/>
        <v>47.5396264512872</v>
      </c>
      <c r="AD976" s="10">
        <f t="shared" si="239"/>
        <v>6.5</v>
      </c>
      <c r="AE976" s="58">
        <f t="shared" si="232"/>
        <v>-202.138373548713</v>
      </c>
      <c r="AF976" s="58">
        <f t="shared" si="226"/>
        <v>-19.0212115336655</v>
      </c>
      <c r="AG976" s="58">
        <f t="shared" si="227"/>
        <v>1</v>
      </c>
      <c r="AH976" s="58">
        <f t="shared" si="228"/>
        <v>1</v>
      </c>
      <c r="AI976" s="64">
        <f t="shared" si="229"/>
        <v>184.96683031823</v>
      </c>
      <c r="AJ976" s="65"/>
      <c r="AL976" s="58">
        <f t="shared" si="233"/>
        <v>47.5396264512872</v>
      </c>
      <c r="AM976" s="58">
        <f t="shared" si="234"/>
        <v>-202.138373548713</v>
      </c>
      <c r="AN976" s="58">
        <f t="shared" si="230"/>
        <v>202.138373548713</v>
      </c>
      <c r="AO976" s="58">
        <f t="shared" si="225"/>
        <v>1632.0548067567</v>
      </c>
      <c r="AP976" s="58">
        <f t="shared" si="235"/>
        <v>2132.29338678549</v>
      </c>
      <c r="AQ976" s="58">
        <f t="shared" si="236"/>
        <v>249.678</v>
      </c>
      <c r="AR976" s="58">
        <f t="shared" si="237"/>
        <v>2.55795384873636e-13</v>
      </c>
    </row>
    <row r="977" spans="1:44">
      <c r="A977" s="35" t="s">
        <v>1256</v>
      </c>
      <c r="B977" s="93">
        <v>4.21</v>
      </c>
      <c r="C977" s="58">
        <v>48.5607829939985</v>
      </c>
      <c r="D977" s="58">
        <v>-203.964469531254</v>
      </c>
      <c r="E977" s="58">
        <v>-203.964469531254</v>
      </c>
      <c r="F977" s="58">
        <v>48.5607829939985</v>
      </c>
      <c r="G977" s="58">
        <v>-179.098369014248</v>
      </c>
      <c r="H977" s="58">
        <v>225.382560488164</v>
      </c>
      <c r="I977" s="58">
        <v>250</v>
      </c>
      <c r="J977" s="108">
        <v>3093.71849208944</v>
      </c>
      <c r="K977" s="109">
        <v>0.932589756312183</v>
      </c>
      <c r="L977" s="109">
        <v>7.74870577729319</v>
      </c>
      <c r="M977" s="109">
        <v>7.68464398657488</v>
      </c>
      <c r="N977" s="110">
        <v>0.5173235204864</v>
      </c>
      <c r="O977" s="10">
        <v>0</v>
      </c>
      <c r="P977" s="10">
        <v>8.8</v>
      </c>
      <c r="Q977" s="113">
        <v>-1.44</v>
      </c>
      <c r="R977" s="110">
        <v>-0.765763209312512</v>
      </c>
      <c r="S977" s="58">
        <v>115.749387151003</v>
      </c>
      <c r="T977" s="58">
        <v>1966.8281414851</v>
      </c>
      <c r="U977" s="58">
        <v>124.116082519199</v>
      </c>
      <c r="V977" s="58">
        <v>-1442.99083067292</v>
      </c>
      <c r="W977" s="58">
        <v>0</v>
      </c>
      <c r="X977" s="10"/>
      <c r="Y977" s="109">
        <f t="shared" si="238"/>
        <v>-0.00103700932403861</v>
      </c>
      <c r="Z977" s="10"/>
      <c r="AA977" s="10"/>
      <c r="AB977" s="10"/>
      <c r="AC977" s="58">
        <f t="shared" si="231"/>
        <v>48.0751751640585</v>
      </c>
      <c r="AD977" s="10">
        <f t="shared" si="239"/>
        <v>6.5</v>
      </c>
      <c r="AE977" s="58">
        <f t="shared" si="232"/>
        <v>-201.924824835941</v>
      </c>
      <c r="AF977" s="58">
        <f t="shared" si="226"/>
        <v>-24.6174395118357</v>
      </c>
      <c r="AG977" s="58">
        <f t="shared" si="227"/>
        <v>1</v>
      </c>
      <c r="AH977" s="58">
        <f t="shared" si="228"/>
        <v>1</v>
      </c>
      <c r="AI977" s="64">
        <f t="shared" si="229"/>
        <v>179.098369014248</v>
      </c>
      <c r="AJ977" s="65"/>
      <c r="AL977" s="58">
        <f t="shared" si="233"/>
        <v>48.0751751640585</v>
      </c>
      <c r="AM977" s="58">
        <f t="shared" si="234"/>
        <v>-201.924824835941</v>
      </c>
      <c r="AN977" s="58">
        <f t="shared" si="230"/>
        <v>201.924824835941</v>
      </c>
      <c r="AO977" s="58">
        <f t="shared" si="225"/>
        <v>1586.50104664219</v>
      </c>
      <c r="AP977" s="58">
        <f t="shared" si="235"/>
        <v>2086.73962667098</v>
      </c>
      <c r="AQ977" s="58">
        <f t="shared" si="236"/>
        <v>250</v>
      </c>
      <c r="AR977" s="58">
        <f t="shared" si="237"/>
        <v>0</v>
      </c>
    </row>
    <row r="978" spans="1:44">
      <c r="A978" s="35" t="s">
        <v>1257</v>
      </c>
      <c r="B978" s="93">
        <v>4.22</v>
      </c>
      <c r="C978" s="58">
        <v>49.1043172767554</v>
      </c>
      <c r="D978" s="58">
        <v>-203.420935248497</v>
      </c>
      <c r="E978" s="58">
        <v>-203.420935248497</v>
      </c>
      <c r="F978" s="58">
        <v>49.1043172767554</v>
      </c>
      <c r="G978" s="58">
        <v>-183.336335744154</v>
      </c>
      <c r="H978" s="58">
        <v>230.116246490701</v>
      </c>
      <c r="I978" s="58">
        <v>250</v>
      </c>
      <c r="J978" s="108">
        <v>3044.72799813143</v>
      </c>
      <c r="K978" s="109">
        <v>0.938110223492712</v>
      </c>
      <c r="L978" s="109">
        <v>7.68284099252013</v>
      </c>
      <c r="M978" s="109">
        <v>7.62007685193862</v>
      </c>
      <c r="N978" s="110">
        <v>0.5173235204864</v>
      </c>
      <c r="O978" s="10">
        <v>0</v>
      </c>
      <c r="P978" s="10">
        <v>8.8</v>
      </c>
      <c r="Q978" s="113">
        <v>-1.467</v>
      </c>
      <c r="R978" s="110">
        <v>-0.781471172580461</v>
      </c>
      <c r="S978" s="58">
        <v>116.024326312882</v>
      </c>
      <c r="T978" s="58">
        <v>2003.37860522533</v>
      </c>
      <c r="U978" s="58">
        <v>123.678778257962</v>
      </c>
      <c r="V978" s="58">
        <v>-1482.35888425226</v>
      </c>
      <c r="W978" s="58">
        <v>0</v>
      </c>
      <c r="X978" s="10"/>
      <c r="Y978" s="109">
        <f t="shared" si="238"/>
        <v>0.00180299405474749</v>
      </c>
      <c r="Z978" s="10"/>
      <c r="AA978" s="10"/>
      <c r="AB978" s="10"/>
      <c r="AC978" s="58">
        <f t="shared" si="231"/>
        <v>48.6132741039879</v>
      </c>
      <c r="AD978" s="10">
        <f t="shared" si="239"/>
        <v>6.5</v>
      </c>
      <c r="AE978" s="58">
        <f t="shared" si="232"/>
        <v>-201.386725896012</v>
      </c>
      <c r="AF978" s="58">
        <f t="shared" si="226"/>
        <v>-19.8837535092995</v>
      </c>
      <c r="AG978" s="58">
        <f t="shared" si="227"/>
        <v>1</v>
      </c>
      <c r="AH978" s="58">
        <f t="shared" si="228"/>
        <v>1</v>
      </c>
      <c r="AI978" s="64">
        <f t="shared" si="229"/>
        <v>183.336335744154</v>
      </c>
      <c r="AJ978" s="65"/>
      <c r="AL978" s="58">
        <f t="shared" si="233"/>
        <v>48.6132741039879</v>
      </c>
      <c r="AM978" s="58">
        <f t="shared" si="234"/>
        <v>-201.386725896012</v>
      </c>
      <c r="AN978" s="58">
        <f t="shared" si="230"/>
        <v>201.386725896012</v>
      </c>
      <c r="AO978" s="58">
        <f t="shared" si="225"/>
        <v>1541.27470328009</v>
      </c>
      <c r="AP978" s="58">
        <f t="shared" si="235"/>
        <v>2041.51328330887</v>
      </c>
      <c r="AQ978" s="58">
        <f t="shared" si="236"/>
        <v>250</v>
      </c>
      <c r="AR978" s="58">
        <f t="shared" si="237"/>
        <v>0</v>
      </c>
    </row>
    <row r="979" spans="1:44">
      <c r="A979" s="35" t="s">
        <v>1258</v>
      </c>
      <c r="B979" s="93">
        <v>4.19</v>
      </c>
      <c r="C979" s="58">
        <v>47.4814362708356</v>
      </c>
      <c r="D979" s="58">
        <v>-205.043816254417</v>
      </c>
      <c r="E979" s="58">
        <v>-205.043816254417</v>
      </c>
      <c r="F979" s="58">
        <v>47.4814362708356</v>
      </c>
      <c r="G979" s="58">
        <v>-183.522947988036</v>
      </c>
      <c r="H979" s="58">
        <v>228.694340416283</v>
      </c>
      <c r="I979" s="58">
        <v>250</v>
      </c>
      <c r="J979" s="108">
        <v>2995.73741020241</v>
      </c>
      <c r="K979" s="109">
        <v>0.934182622465408</v>
      </c>
      <c r="L979" s="109">
        <v>7.62632447949805</v>
      </c>
      <c r="M979" s="109">
        <v>7.55532856886252</v>
      </c>
      <c r="N979" s="110">
        <v>0.5173235204864</v>
      </c>
      <c r="O979" s="10">
        <v>0</v>
      </c>
      <c r="P979" s="10">
        <v>8.8</v>
      </c>
      <c r="Q979" s="113">
        <v>-1.476</v>
      </c>
      <c r="R979" s="110">
        <v>-0.785398163397448</v>
      </c>
      <c r="S979" s="58">
        <v>115.199508827245</v>
      </c>
      <c r="T979" s="58">
        <v>2005.25494084605</v>
      </c>
      <c r="U979" s="58">
        <v>123.315833603521</v>
      </c>
      <c r="V979" s="58">
        <v>-1488.23506783475</v>
      </c>
      <c r="W979" s="58">
        <v>-5.67226726130172</v>
      </c>
      <c r="X979" s="10"/>
      <c r="Y979" s="109">
        <f t="shared" si="238"/>
        <v>-0.00624762755942765</v>
      </c>
      <c r="Z979" s="10"/>
      <c r="AA979" s="10"/>
      <c r="AB979" s="10"/>
      <c r="AC979" s="58">
        <f t="shared" si="231"/>
        <v>47.0066219081272</v>
      </c>
      <c r="AD979" s="10">
        <f t="shared" si="239"/>
        <v>6.5</v>
      </c>
      <c r="AE979" s="58">
        <f t="shared" si="232"/>
        <v>-202.993378091873</v>
      </c>
      <c r="AF979" s="58">
        <f t="shared" si="226"/>
        <v>-21.3056595837175</v>
      </c>
      <c r="AG979" s="58">
        <f t="shared" si="227"/>
        <v>1</v>
      </c>
      <c r="AH979" s="58">
        <f t="shared" si="228"/>
        <v>1</v>
      </c>
      <c r="AI979" s="64">
        <f t="shared" si="229"/>
        <v>183.522947988036</v>
      </c>
      <c r="AJ979" s="65"/>
      <c r="AL979" s="58">
        <f t="shared" si="233"/>
        <v>47.0066219081272</v>
      </c>
      <c r="AM979" s="58">
        <f t="shared" si="234"/>
        <v>-202.993378091873</v>
      </c>
      <c r="AN979" s="58">
        <f t="shared" si="230"/>
        <v>202.993378091872</v>
      </c>
      <c r="AO979" s="58">
        <f t="shared" si="225"/>
        <v>1495.97696345038</v>
      </c>
      <c r="AP979" s="58">
        <f t="shared" si="235"/>
        <v>1996.21554347916</v>
      </c>
      <c r="AQ979" s="58">
        <f t="shared" si="236"/>
        <v>249.999999999999</v>
      </c>
      <c r="AR979" s="58">
        <f t="shared" si="237"/>
        <v>-5.6843418860808e-13</v>
      </c>
    </row>
    <row r="980" spans="1:44">
      <c r="A980" s="35" t="s">
        <v>1259</v>
      </c>
      <c r="B980" s="93">
        <v>4.29</v>
      </c>
      <c r="C980" s="58">
        <v>52.9816988665045</v>
      </c>
      <c r="D980" s="58">
        <v>-199.543553658748</v>
      </c>
      <c r="E980" s="58">
        <v>-199.543553658748</v>
      </c>
      <c r="F980" s="58">
        <v>52.9816988665045</v>
      </c>
      <c r="G980" s="58">
        <v>-177.793385097832</v>
      </c>
      <c r="H980" s="58">
        <v>228.467333124693</v>
      </c>
      <c r="I980" s="58">
        <v>250</v>
      </c>
      <c r="J980" s="108">
        <v>2948.26321437141</v>
      </c>
      <c r="K980" s="109">
        <v>0.959637432252402</v>
      </c>
      <c r="L980" s="109">
        <v>7.55645539595753</v>
      </c>
      <c r="M980" s="109">
        <v>7.49240878612465</v>
      </c>
      <c r="N980" s="110">
        <v>0.5173235204864</v>
      </c>
      <c r="O980" s="10">
        <v>0</v>
      </c>
      <c r="P980" s="10">
        <v>8.8</v>
      </c>
      <c r="Q980" s="113">
        <v>-1.4625</v>
      </c>
      <c r="R980" s="110">
        <v>-0.773617190946487</v>
      </c>
      <c r="S980" s="58">
        <v>117.948900446034</v>
      </c>
      <c r="T980" s="58">
        <v>1956.56833672582</v>
      </c>
      <c r="U980" s="58">
        <v>122.909857912891</v>
      </c>
      <c r="V980" s="58">
        <v>-1446.53478668764</v>
      </c>
      <c r="W980" s="58">
        <v>0</v>
      </c>
      <c r="X980" s="10"/>
      <c r="Y980" s="109">
        <f t="shared" si="238"/>
        <v>-0.00112682709501044</v>
      </c>
      <c r="Z980" s="10"/>
      <c r="AA980" s="10"/>
      <c r="AB980" s="10"/>
      <c r="AC980" s="58">
        <f t="shared" si="231"/>
        <v>52.4518818778395</v>
      </c>
      <c r="AD980" s="10">
        <f t="shared" si="239"/>
        <v>6.5</v>
      </c>
      <c r="AE980" s="58">
        <f t="shared" si="232"/>
        <v>-197.548118122161</v>
      </c>
      <c r="AF980" s="58">
        <f t="shared" si="226"/>
        <v>-21.5326668753069</v>
      </c>
      <c r="AG980" s="58">
        <f t="shared" si="227"/>
        <v>1</v>
      </c>
      <c r="AH980" s="58">
        <f t="shared" si="228"/>
        <v>1</v>
      </c>
      <c r="AI980" s="64">
        <f t="shared" si="229"/>
        <v>177.793385097832</v>
      </c>
      <c r="AJ980" s="65"/>
      <c r="AL980" s="58">
        <f t="shared" si="233"/>
        <v>52.4518818778395</v>
      </c>
      <c r="AM980" s="58">
        <f t="shared" si="234"/>
        <v>-197.548118122161</v>
      </c>
      <c r="AN980" s="58">
        <f t="shared" si="230"/>
        <v>197.548118122161</v>
      </c>
      <c r="AO980" s="58">
        <f t="shared" si="225"/>
        <v>1451.91409379569</v>
      </c>
      <c r="AP980" s="58">
        <f t="shared" si="235"/>
        <v>1952.15267382447</v>
      </c>
      <c r="AQ980" s="58">
        <f t="shared" si="236"/>
        <v>250</v>
      </c>
      <c r="AR980" s="58">
        <f t="shared" si="237"/>
        <v>0</v>
      </c>
    </row>
    <row r="981" spans="1:44">
      <c r="A981" s="35" t="s">
        <v>1260</v>
      </c>
      <c r="B981" s="93">
        <v>4.34</v>
      </c>
      <c r="C981" s="58">
        <v>55.8298828772327</v>
      </c>
      <c r="D981" s="58">
        <v>-196.69536964802</v>
      </c>
      <c r="E981" s="58">
        <v>-196.69536964802</v>
      </c>
      <c r="F981" s="58">
        <v>55.8298828772327</v>
      </c>
      <c r="G981" s="58">
        <v>-178.023208220568</v>
      </c>
      <c r="H981" s="58">
        <v>231.514560186822</v>
      </c>
      <c r="I981" s="58">
        <v>250</v>
      </c>
      <c r="J981" s="108">
        <v>2900.77543847034</v>
      </c>
      <c r="K981" s="109">
        <v>0.973555255757469</v>
      </c>
      <c r="L981" s="109">
        <v>7.50287258300977</v>
      </c>
      <c r="M981" s="109">
        <v>7.4292951170569</v>
      </c>
      <c r="N981" s="110">
        <v>0.5173235204864</v>
      </c>
      <c r="O981" s="10">
        <v>0</v>
      </c>
      <c r="P981" s="10">
        <v>8.8</v>
      </c>
      <c r="Q981" s="113">
        <v>-1.4715</v>
      </c>
      <c r="R981" s="110">
        <v>-0.777544181763474</v>
      </c>
      <c r="S981" s="58">
        <v>119.323596255428</v>
      </c>
      <c r="T981" s="58">
        <v>1959.82268751946</v>
      </c>
      <c r="U981" s="58">
        <v>122.564790801308</v>
      </c>
      <c r="V981" s="58">
        <v>-1452.48245484434</v>
      </c>
      <c r="W981" s="58">
        <v>-1.6097912900463</v>
      </c>
      <c r="X981" s="10"/>
      <c r="Y981" s="109">
        <f t="shared" si="238"/>
        <v>-0.010463796885122</v>
      </c>
      <c r="Z981" s="10"/>
      <c r="AA981" s="10"/>
      <c r="AB981" s="10"/>
      <c r="AC981" s="58">
        <f t="shared" si="231"/>
        <v>55.2715840484603</v>
      </c>
      <c r="AD981" s="10">
        <f t="shared" si="239"/>
        <v>6.5</v>
      </c>
      <c r="AE981" s="58">
        <f t="shared" si="232"/>
        <v>-194.72841595154</v>
      </c>
      <c r="AF981" s="58">
        <f t="shared" si="226"/>
        <v>-18.4854398131778</v>
      </c>
      <c r="AG981" s="58">
        <f t="shared" si="227"/>
        <v>0</v>
      </c>
      <c r="AH981" s="58">
        <f t="shared" si="228"/>
        <v>1</v>
      </c>
      <c r="AI981" s="64">
        <f t="shared" si="229"/>
        <v>178.023208220568</v>
      </c>
      <c r="AJ981" s="65"/>
      <c r="AL981" s="58">
        <f t="shared" si="233"/>
        <v>55.2715840484604</v>
      </c>
      <c r="AM981" s="58">
        <f t="shared" si="234"/>
        <v>-194.72841595154</v>
      </c>
      <c r="AN981" s="58">
        <f t="shared" si="230"/>
        <v>194.72841595154</v>
      </c>
      <c r="AO981" s="58">
        <f t="shared" si="225"/>
        <v>1408.5937055579</v>
      </c>
      <c r="AP981" s="58">
        <f t="shared" si="235"/>
        <v>1908.83228558669</v>
      </c>
      <c r="AQ981" s="58">
        <f t="shared" si="236"/>
        <v>250</v>
      </c>
      <c r="AR981" s="58">
        <f t="shared" si="237"/>
        <v>0</v>
      </c>
    </row>
    <row r="982" spans="1:44">
      <c r="A982" s="35" t="s">
        <v>1261</v>
      </c>
      <c r="B982" s="93">
        <v>4.19</v>
      </c>
      <c r="C982" s="58">
        <v>47.4814362708356</v>
      </c>
      <c r="D982" s="58">
        <v>-205.043816254417</v>
      </c>
      <c r="E982" s="58">
        <v>-205.043816254417</v>
      </c>
      <c r="F982" s="58">
        <v>47.4814362708356</v>
      </c>
      <c r="G982" s="58">
        <v>-176.39715641244</v>
      </c>
      <c r="H982" s="58">
        <v>221.639806756443</v>
      </c>
      <c r="I982" s="58">
        <v>250</v>
      </c>
      <c r="J982" s="108">
        <v>2853.74950529786</v>
      </c>
      <c r="K982" s="109">
        <v>0.943529747405635</v>
      </c>
      <c r="L982" s="109">
        <v>7.42738034912361</v>
      </c>
      <c r="M982" s="109">
        <v>7.36661896200111</v>
      </c>
      <c r="N982" s="110">
        <v>0.5173235204864</v>
      </c>
      <c r="O982" s="10">
        <v>0</v>
      </c>
      <c r="P982" s="10">
        <v>8.8</v>
      </c>
      <c r="Q982" s="113">
        <v>-1.476</v>
      </c>
      <c r="R982" s="110">
        <v>-0.777544181763474</v>
      </c>
      <c r="S982" s="58">
        <v>115.199508827245</v>
      </c>
      <c r="T982" s="58">
        <v>1943.3988474639</v>
      </c>
      <c r="U982" s="58">
        <v>122.094199090174</v>
      </c>
      <c r="V982" s="58">
        <v>-1444.76279566861</v>
      </c>
      <c r="W982" s="58">
        <v>0</v>
      </c>
      <c r="X982" s="10"/>
      <c r="Y982" s="109">
        <f t="shared" si="238"/>
        <v>0.00191476793328604</v>
      </c>
      <c r="Z982" s="10"/>
      <c r="AA982" s="10"/>
      <c r="AB982" s="10"/>
      <c r="AC982" s="58">
        <f t="shared" si="231"/>
        <v>47.0066219081272</v>
      </c>
      <c r="AD982" s="10">
        <f t="shared" si="239"/>
        <v>6.5</v>
      </c>
      <c r="AE982" s="58">
        <f t="shared" si="232"/>
        <v>-202.993378091873</v>
      </c>
      <c r="AF982" s="58">
        <f t="shared" si="226"/>
        <v>-28.3601932435572</v>
      </c>
      <c r="AG982" s="58">
        <f t="shared" si="227"/>
        <v>1</v>
      </c>
      <c r="AH982" s="58">
        <f t="shared" si="228"/>
        <v>1</v>
      </c>
      <c r="AI982" s="64">
        <f t="shared" si="229"/>
        <v>176.39715641244</v>
      </c>
      <c r="AJ982" s="65"/>
      <c r="AL982" s="58">
        <f t="shared" si="233"/>
        <v>47.0066219081272</v>
      </c>
      <c r="AM982" s="58">
        <f t="shared" si="234"/>
        <v>-202.993378091873</v>
      </c>
      <c r="AN982" s="58">
        <f t="shared" si="230"/>
        <v>202.993378091872</v>
      </c>
      <c r="AO982" s="58">
        <f t="shared" si="225"/>
        <v>1363.9593707168</v>
      </c>
      <c r="AP982" s="58">
        <f t="shared" si="235"/>
        <v>1864.19795074559</v>
      </c>
      <c r="AQ982" s="58">
        <f t="shared" si="236"/>
        <v>249.999999999999</v>
      </c>
      <c r="AR982" s="58">
        <f t="shared" si="237"/>
        <v>-5.6843418860808e-13</v>
      </c>
    </row>
    <row r="983" spans="1:44">
      <c r="A983" s="35" t="s">
        <v>1262</v>
      </c>
      <c r="B983" s="93">
        <v>4.13</v>
      </c>
      <c r="C983" s="58">
        <v>44.3047302913027</v>
      </c>
      <c r="D983" s="58">
        <v>-208.22052223395</v>
      </c>
      <c r="E983" s="58">
        <v>-208.22052223395</v>
      </c>
      <c r="F983" s="58">
        <v>44.3047302913027</v>
      </c>
      <c r="G983" s="58">
        <v>-176.656689909607</v>
      </c>
      <c r="H983" s="58">
        <v>218.7518059989</v>
      </c>
      <c r="I983" s="58">
        <v>250</v>
      </c>
      <c r="J983" s="108">
        <v>2806.70104437334</v>
      </c>
      <c r="K983" s="109">
        <v>0.932573394383575</v>
      </c>
      <c r="L983" s="109">
        <v>7.37620661302148</v>
      </c>
      <c r="M983" s="109">
        <v>7.3037342089203</v>
      </c>
      <c r="N983" s="110">
        <v>0.5173235204864</v>
      </c>
      <c r="O983" s="10">
        <v>0</v>
      </c>
      <c r="P983" s="10">
        <v>8.8</v>
      </c>
      <c r="Q983" s="113">
        <v>-1.485</v>
      </c>
      <c r="R983" s="110">
        <v>-0.781471172580461</v>
      </c>
      <c r="S983" s="58">
        <v>113.549873855972</v>
      </c>
      <c r="T983" s="58">
        <v>1945.94157349025</v>
      </c>
      <c r="U983" s="58">
        <v>121.759718366218</v>
      </c>
      <c r="V983" s="58">
        <v>-1450.86316131477</v>
      </c>
      <c r="W983" s="58">
        <v>-1.55118187621169</v>
      </c>
      <c r="X983" s="10"/>
      <c r="Y983" s="109">
        <f t="shared" si="238"/>
        <v>-0.00958765102036718</v>
      </c>
      <c r="Z983" s="10"/>
      <c r="AA983" s="10"/>
      <c r="AB983" s="10"/>
      <c r="AC983" s="58">
        <f t="shared" si="231"/>
        <v>43.8616829883897</v>
      </c>
      <c r="AD983" s="10">
        <f t="shared" si="239"/>
        <v>6.5</v>
      </c>
      <c r="AE983" s="58">
        <f t="shared" si="232"/>
        <v>-206.13831701161</v>
      </c>
      <c r="AF983" s="58">
        <f t="shared" si="226"/>
        <v>-31.2481940010998</v>
      </c>
      <c r="AG983" s="58">
        <f t="shared" si="227"/>
        <v>1</v>
      </c>
      <c r="AH983" s="58">
        <f t="shared" si="228"/>
        <v>1</v>
      </c>
      <c r="AI983" s="64">
        <f t="shared" si="229"/>
        <v>176.656689909607</v>
      </c>
      <c r="AJ983" s="65"/>
      <c r="AL983" s="58">
        <f t="shared" si="233"/>
        <v>43.8616829883897</v>
      </c>
      <c r="AM983" s="58">
        <f t="shared" si="234"/>
        <v>-206.13831701161</v>
      </c>
      <c r="AN983" s="58">
        <f t="shared" si="230"/>
        <v>206.13831701161</v>
      </c>
      <c r="AO983" s="58">
        <f t="shared" si="225"/>
        <v>1318.96581145366</v>
      </c>
      <c r="AP983" s="58">
        <f t="shared" si="235"/>
        <v>1819.20439148245</v>
      </c>
      <c r="AQ983" s="58">
        <f t="shared" si="236"/>
        <v>250</v>
      </c>
      <c r="AR983" s="58">
        <f t="shared" si="237"/>
        <v>-2.55795384873636e-13</v>
      </c>
    </row>
    <row r="984" spans="1:44">
      <c r="A984" s="35" t="s">
        <v>1263</v>
      </c>
      <c r="B984" s="93">
        <v>4.07</v>
      </c>
      <c r="C984" s="58">
        <v>41.2189976493864</v>
      </c>
      <c r="D984" s="58">
        <v>-211.306254875866</v>
      </c>
      <c r="E984" s="58">
        <v>-211.306254875866</v>
      </c>
      <c r="F984" s="58">
        <v>41.2189976493864</v>
      </c>
      <c r="G984" s="58">
        <v>-175.089839529595</v>
      </c>
      <c r="H984" s="58">
        <v>214.145748807191</v>
      </c>
      <c r="I984" s="58">
        <v>250</v>
      </c>
      <c r="J984" s="108">
        <v>2760.09793052206</v>
      </c>
      <c r="K984" s="109">
        <v>0.922453716590272</v>
      </c>
      <c r="L984" s="109">
        <v>7.30389489330538</v>
      </c>
      <c r="M984" s="109">
        <v>7.24126557804002</v>
      </c>
      <c r="N984" s="110">
        <v>0.5173235204864</v>
      </c>
      <c r="O984" s="10">
        <v>0</v>
      </c>
      <c r="P984" s="10">
        <v>8.8</v>
      </c>
      <c r="Q984" s="113">
        <v>-1.4895</v>
      </c>
      <c r="R984" s="110">
        <v>-0.781471172580461</v>
      </c>
      <c r="S984" s="58">
        <v>111.900238884699</v>
      </c>
      <c r="T984" s="58">
        <v>1933.05071852317</v>
      </c>
      <c r="U984" s="58">
        <v>121.307158150247</v>
      </c>
      <c r="V984" s="58">
        <v>-1443.35950325977</v>
      </c>
      <c r="W984" s="58">
        <v>-1.51338017522867</v>
      </c>
      <c r="X984" s="10"/>
      <c r="Y984" s="109">
        <f t="shared" si="238"/>
        <v>-0.000160684385075882</v>
      </c>
      <c r="Z984" s="10"/>
      <c r="AA984" s="10"/>
      <c r="AB984" s="10"/>
      <c r="AC984" s="58">
        <f t="shared" si="231"/>
        <v>40.8068076728925</v>
      </c>
      <c r="AD984" s="10">
        <f t="shared" si="239"/>
        <v>6.5</v>
      </c>
      <c r="AE984" s="58">
        <f t="shared" si="232"/>
        <v>-209.193192327107</v>
      </c>
      <c r="AF984" s="58">
        <f t="shared" si="226"/>
        <v>-35.8542511928088</v>
      </c>
      <c r="AG984" s="58">
        <f t="shared" si="227"/>
        <v>1</v>
      </c>
      <c r="AH984" s="58">
        <f t="shared" si="228"/>
        <v>1</v>
      </c>
      <c r="AI984" s="64">
        <f t="shared" si="229"/>
        <v>175.089839529595</v>
      </c>
      <c r="AJ984" s="65"/>
      <c r="AL984" s="58">
        <f t="shared" si="233"/>
        <v>40.8068076728925</v>
      </c>
      <c r="AM984" s="58">
        <f t="shared" si="234"/>
        <v>-209.193192327108</v>
      </c>
      <c r="AN984" s="58">
        <f t="shared" si="230"/>
        <v>209.193192327108</v>
      </c>
      <c r="AO984" s="58">
        <f t="shared" si="225"/>
        <v>1273.63150233582</v>
      </c>
      <c r="AP984" s="58">
        <f t="shared" si="235"/>
        <v>1773.87008236461</v>
      </c>
      <c r="AQ984" s="58">
        <f t="shared" si="236"/>
        <v>250</v>
      </c>
      <c r="AR984" s="58">
        <f t="shared" si="237"/>
        <v>0</v>
      </c>
    </row>
    <row r="985" spans="1:44">
      <c r="A985" s="35" t="s">
        <v>1264</v>
      </c>
      <c r="B985" s="93">
        <v>3.96</v>
      </c>
      <c r="C985" s="58">
        <v>35.7937130007801</v>
      </c>
      <c r="D985" s="58">
        <v>-216.731539524472</v>
      </c>
      <c r="E985" s="58">
        <v>-216.731539524472</v>
      </c>
      <c r="F985" s="58">
        <v>35.7937130007801</v>
      </c>
      <c r="G985" s="58">
        <v>-173.561172685929</v>
      </c>
      <c r="H985" s="58">
        <v>207.261336829842</v>
      </c>
      <c r="I985" s="58">
        <v>250</v>
      </c>
      <c r="J985" s="108">
        <v>2713.92951555277</v>
      </c>
      <c r="K985" s="109">
        <v>0.900807805375834</v>
      </c>
      <c r="L985" s="109">
        <v>7.23320493677223</v>
      </c>
      <c r="M985" s="109">
        <v>7.17920079186513</v>
      </c>
      <c r="N985" s="110">
        <v>0.5173235204864</v>
      </c>
      <c r="O985" s="10">
        <v>0</v>
      </c>
      <c r="P985" s="10">
        <v>8.8</v>
      </c>
      <c r="Q985" s="113">
        <v>-1.494</v>
      </c>
      <c r="R985" s="110">
        <v>-0.781471172580461</v>
      </c>
      <c r="S985" s="58">
        <v>108.875908104031</v>
      </c>
      <c r="T985" s="58">
        <v>1922.8761379117</v>
      </c>
      <c r="U985" s="58">
        <v>120.864747679008</v>
      </c>
      <c r="V985" s="58">
        <v>-1435.99499456096</v>
      </c>
      <c r="W985" s="58">
        <v>0</v>
      </c>
      <c r="X985" s="10"/>
      <c r="Y985" s="109">
        <f t="shared" si="238"/>
        <v>0.00806064126779216</v>
      </c>
      <c r="Z985" s="10"/>
      <c r="AA985" s="10"/>
      <c r="AB985" s="10"/>
      <c r="AC985" s="58">
        <f t="shared" si="231"/>
        <v>35.4357758707723</v>
      </c>
      <c r="AD985" s="10">
        <f t="shared" si="239"/>
        <v>6.5</v>
      </c>
      <c r="AE985" s="58">
        <f t="shared" si="232"/>
        <v>-214.564224129228</v>
      </c>
      <c r="AF985" s="58">
        <f t="shared" si="226"/>
        <v>-42.7386631701576</v>
      </c>
      <c r="AG985" s="58">
        <f t="shared" si="227"/>
        <v>1</v>
      </c>
      <c r="AH985" s="58">
        <f t="shared" si="228"/>
        <v>1</v>
      </c>
      <c r="AI985" s="64">
        <f t="shared" si="229"/>
        <v>173.561172685929</v>
      </c>
      <c r="AJ985" s="65"/>
      <c r="AL985" s="58">
        <f t="shared" si="233"/>
        <v>35.4357758707723</v>
      </c>
      <c r="AM985" s="58">
        <f t="shared" si="234"/>
        <v>-214.564224129228</v>
      </c>
      <c r="AN985" s="58">
        <f t="shared" si="230"/>
        <v>214.564224129227</v>
      </c>
      <c r="AO985" s="58">
        <f t="shared" si="225"/>
        <v>1227.52922924465</v>
      </c>
      <c r="AP985" s="58">
        <f t="shared" si="235"/>
        <v>1727.76780927344</v>
      </c>
      <c r="AQ985" s="58">
        <f t="shared" si="236"/>
        <v>250</v>
      </c>
      <c r="AR985" s="58">
        <f t="shared" si="237"/>
        <v>0</v>
      </c>
    </row>
    <row r="986" spans="1:44">
      <c r="A986" s="35" t="s">
        <v>1265</v>
      </c>
      <c r="B986" s="93">
        <v>3.74</v>
      </c>
      <c r="C986" s="58">
        <v>25.8145554484777</v>
      </c>
      <c r="D986" s="58">
        <v>-226.710697076775</v>
      </c>
      <c r="E986" s="58">
        <v>-226.710697076775</v>
      </c>
      <c r="F986" s="58">
        <v>25.8145554484777</v>
      </c>
      <c r="G986" s="58">
        <v>-173.865534283324</v>
      </c>
      <c r="H986" s="58">
        <v>197.683288834484</v>
      </c>
      <c r="I986" s="58">
        <v>250</v>
      </c>
      <c r="J986" s="108">
        <v>2667.72495558235</v>
      </c>
      <c r="K986" s="109">
        <v>0.853006176245161</v>
      </c>
      <c r="L986" s="109">
        <v>7.1856343219437</v>
      </c>
      <c r="M986" s="109">
        <v>7.11690608353527</v>
      </c>
      <c r="N986" s="110">
        <v>0.5173235204864</v>
      </c>
      <c r="O986" s="10">
        <v>0</v>
      </c>
      <c r="P986" s="10">
        <v>8.8</v>
      </c>
      <c r="Q986" s="113">
        <v>-1.503</v>
      </c>
      <c r="R986" s="110">
        <v>-0.785398163397448</v>
      </c>
      <c r="S986" s="58">
        <v>102.827246542696</v>
      </c>
      <c r="T986" s="58">
        <v>1941.89863528914</v>
      </c>
      <c r="U986" s="58">
        <v>120.546895680557</v>
      </c>
      <c r="V986" s="58">
        <v>-1442.30619379912</v>
      </c>
      <c r="W986" s="58">
        <v>-1.4607395883326</v>
      </c>
      <c r="X986" s="10"/>
      <c r="Y986" s="109">
        <f t="shared" si="238"/>
        <v>-0.0064335300785725</v>
      </c>
      <c r="Z986" s="10"/>
      <c r="AA986" s="10"/>
      <c r="AB986" s="10"/>
      <c r="AC986" s="58">
        <f t="shared" si="231"/>
        <v>25.5564098939929</v>
      </c>
      <c r="AD986" s="10">
        <f t="shared" si="239"/>
        <v>6.5</v>
      </c>
      <c r="AE986" s="58">
        <f t="shared" si="232"/>
        <v>-224.443590106007</v>
      </c>
      <c r="AF986" s="58">
        <f t="shared" si="226"/>
        <v>-52.3167111655162</v>
      </c>
      <c r="AG986" s="58">
        <f t="shared" si="227"/>
        <v>1</v>
      </c>
      <c r="AH986" s="58">
        <f t="shared" si="228"/>
        <v>1</v>
      </c>
      <c r="AI986" s="64">
        <f t="shared" si="229"/>
        <v>173.865534283324</v>
      </c>
      <c r="AJ986" s="65"/>
      <c r="AL986" s="58">
        <f t="shared" si="233"/>
        <v>25.5564098939929</v>
      </c>
      <c r="AM986" s="58">
        <f t="shared" si="234"/>
        <v>-224.443590106007</v>
      </c>
      <c r="AN986" s="58">
        <f t="shared" si="230"/>
        <v>224.443590106008</v>
      </c>
      <c r="AO986" s="58">
        <f t="shared" si="225"/>
        <v>1179.82795530102</v>
      </c>
      <c r="AP986" s="58">
        <f t="shared" si="235"/>
        <v>1680.06653532981</v>
      </c>
      <c r="AQ986" s="58">
        <f t="shared" si="236"/>
        <v>250</v>
      </c>
      <c r="AR986" s="58">
        <f t="shared" si="237"/>
        <v>4.54747350886464e-13</v>
      </c>
    </row>
    <row r="987" spans="1:44">
      <c r="A987" s="35" t="s">
        <v>1266</v>
      </c>
      <c r="B987" s="93">
        <v>3.43</v>
      </c>
      <c r="C987" s="58">
        <v>13.617861604434</v>
      </c>
      <c r="D987" s="58">
        <v>-238.907390920818</v>
      </c>
      <c r="E987" s="58">
        <v>-238.907390920818</v>
      </c>
      <c r="F987" s="58">
        <v>13.617861604434</v>
      </c>
      <c r="G987" s="58">
        <v>-172.390039749655</v>
      </c>
      <c r="H987" s="58">
        <v>184.147822340548</v>
      </c>
      <c r="I987" s="58">
        <v>250</v>
      </c>
      <c r="J987" s="108">
        <v>2621.9402189571</v>
      </c>
      <c r="K987" s="109">
        <v>0.785077325081619</v>
      </c>
      <c r="L987" s="109">
        <v>7.11782236698691</v>
      </c>
      <c r="M987" s="109">
        <v>7.0549953051013</v>
      </c>
      <c r="N987" s="110">
        <v>0.5173235204864</v>
      </c>
      <c r="O987" s="10">
        <v>0</v>
      </c>
      <c r="P987" s="10">
        <v>8.8</v>
      </c>
      <c r="Q987" s="113">
        <v>-1.5075</v>
      </c>
      <c r="R987" s="110">
        <v>-0.785398163397448</v>
      </c>
      <c r="S987" s="58">
        <v>94.3041325244514</v>
      </c>
      <c r="T987" s="58">
        <v>1972.42577154146</v>
      </c>
      <c r="U987" s="58">
        <v>120.120820601521</v>
      </c>
      <c r="V987" s="58">
        <v>-1435.13871189348</v>
      </c>
      <c r="W987" s="58">
        <v>-1.42641508976806</v>
      </c>
      <c r="X987" s="10"/>
      <c r="Y987" s="109">
        <f t="shared" si="238"/>
        <v>-0.0009162834516383</v>
      </c>
      <c r="Z987" s="10"/>
      <c r="AA987" s="10"/>
      <c r="AB987" s="10"/>
      <c r="AC987" s="58">
        <f t="shared" si="231"/>
        <v>13.4816829883897</v>
      </c>
      <c r="AD987" s="10">
        <f t="shared" si="239"/>
        <v>6.5</v>
      </c>
      <c r="AE987" s="58">
        <f t="shared" si="232"/>
        <v>-236.51831701161</v>
      </c>
      <c r="AF987" s="58">
        <f t="shared" si="226"/>
        <v>-65.852177659452</v>
      </c>
      <c r="AG987" s="58">
        <f t="shared" si="227"/>
        <v>1</v>
      </c>
      <c r="AH987" s="58">
        <f t="shared" si="228"/>
        <v>1</v>
      </c>
      <c r="AI987" s="64">
        <f t="shared" si="229"/>
        <v>172.390039749655</v>
      </c>
      <c r="AJ987" s="65"/>
      <c r="AL987" s="58">
        <f t="shared" si="233"/>
        <v>13.4816829883897</v>
      </c>
      <c r="AM987" s="58">
        <f t="shared" si="234"/>
        <v>-236.51831701161</v>
      </c>
      <c r="AN987" s="58">
        <f t="shared" si="230"/>
        <v>236.51831701161</v>
      </c>
      <c r="AO987" s="58">
        <f t="shared" si="225"/>
        <v>1130.12912718903</v>
      </c>
      <c r="AP987" s="58">
        <f t="shared" si="235"/>
        <v>1630.36770721782</v>
      </c>
      <c r="AQ987" s="58">
        <f t="shared" si="236"/>
        <v>250</v>
      </c>
      <c r="AR987" s="58">
        <f t="shared" si="237"/>
        <v>-3.41060513164848e-13</v>
      </c>
    </row>
    <row r="988" spans="1:44">
      <c r="A988" s="35" t="s">
        <v>1267</v>
      </c>
      <c r="B988" s="93">
        <v>3.27</v>
      </c>
      <c r="C988" s="58">
        <v>8.12341792483136</v>
      </c>
      <c r="D988" s="58">
        <v>-244.401834600421</v>
      </c>
      <c r="E988" s="58">
        <v>-244.401834600421</v>
      </c>
      <c r="F988" s="58">
        <v>8.12341792483136</v>
      </c>
      <c r="G988" s="58">
        <v>-170.949216426657</v>
      </c>
      <c r="H988" s="58">
        <v>177.281908007973</v>
      </c>
      <c r="I988" s="58">
        <v>250</v>
      </c>
      <c r="J988" s="108">
        <v>2576.56560521209</v>
      </c>
      <c r="K988" s="109">
        <v>0.751061922012022</v>
      </c>
      <c r="L988" s="109">
        <v>7.05148110867688</v>
      </c>
      <c r="M988" s="109">
        <v>6.99345709327745</v>
      </c>
      <c r="N988" s="110">
        <v>0.5173235204864</v>
      </c>
      <c r="O988" s="10">
        <v>0</v>
      </c>
      <c r="P988" s="10">
        <v>8.8</v>
      </c>
      <c r="Q988" s="113">
        <v>-1.512</v>
      </c>
      <c r="R988" s="110">
        <v>-0.785398163397448</v>
      </c>
      <c r="S988" s="58">
        <v>89.9051059343895</v>
      </c>
      <c r="T988" s="58">
        <v>1991.79604417763</v>
      </c>
      <c r="U988" s="58">
        <v>119.703986182048</v>
      </c>
      <c r="V988" s="58">
        <v>-1428.0996137144</v>
      </c>
      <c r="W988" s="58">
        <v>-1.39329841189298</v>
      </c>
      <c r="X988" s="10"/>
      <c r="Y988" s="109">
        <f t="shared" si="238"/>
        <v>0.00351419642442341</v>
      </c>
      <c r="Z988" s="10"/>
      <c r="AA988" s="10"/>
      <c r="AB988" s="10"/>
      <c r="AC988" s="58">
        <f t="shared" si="231"/>
        <v>8.04218374558303</v>
      </c>
      <c r="AD988" s="10">
        <f t="shared" si="239"/>
        <v>6.5</v>
      </c>
      <c r="AE988" s="58">
        <f t="shared" si="232"/>
        <v>-241.957816254417</v>
      </c>
      <c r="AF988" s="58">
        <f t="shared" si="226"/>
        <v>-72.7180919920267</v>
      </c>
      <c r="AG988" s="58">
        <f t="shared" si="227"/>
        <v>1</v>
      </c>
      <c r="AH988" s="58">
        <f t="shared" si="228"/>
        <v>1</v>
      </c>
      <c r="AI988" s="64">
        <f t="shared" si="229"/>
        <v>170.949216426657</v>
      </c>
      <c r="AJ988" s="65"/>
      <c r="AL988" s="58">
        <f t="shared" si="233"/>
        <v>8.04218374558304</v>
      </c>
      <c r="AM988" s="58">
        <f t="shared" si="234"/>
        <v>-241.957816254417</v>
      </c>
      <c r="AN988" s="58">
        <f t="shared" si="230"/>
        <v>241.957816254418</v>
      </c>
      <c r="AO988" s="58">
        <f t="shared" si="225"/>
        <v>1079.67147854301</v>
      </c>
      <c r="AP988" s="58">
        <f t="shared" si="235"/>
        <v>1579.9100585718</v>
      </c>
      <c r="AQ988" s="58">
        <f t="shared" si="236"/>
        <v>250.000000000001</v>
      </c>
      <c r="AR988" s="58">
        <f t="shared" si="237"/>
        <v>5.96855898038484e-13</v>
      </c>
    </row>
    <row r="989" spans="1:44">
      <c r="A989" s="35" t="s">
        <v>1268</v>
      </c>
      <c r="B989" s="93">
        <v>3.29</v>
      </c>
      <c r="C989" s="58">
        <v>8.78169784671552</v>
      </c>
      <c r="D989" s="58">
        <v>-243.743554678537</v>
      </c>
      <c r="E989" s="58">
        <v>-243.743554678537</v>
      </c>
      <c r="F989" s="58">
        <v>8.78169784671552</v>
      </c>
      <c r="G989" s="58">
        <v>-169.541844293432</v>
      </c>
      <c r="H989" s="58">
        <v>176.540306718746</v>
      </c>
      <c r="I989" s="58">
        <v>250</v>
      </c>
      <c r="J989" s="108">
        <v>2531.59174569387</v>
      </c>
      <c r="K989" s="109">
        <v>0.75823927207416</v>
      </c>
      <c r="L989" s="109">
        <v>6.98656321586001</v>
      </c>
      <c r="M989" s="109">
        <v>6.93228041138136</v>
      </c>
      <c r="N989" s="110">
        <v>0.5173235204864</v>
      </c>
      <c r="O989" s="10">
        <v>0</v>
      </c>
      <c r="P989" s="10">
        <v>8.8</v>
      </c>
      <c r="Q989" s="113">
        <v>-1.5165</v>
      </c>
      <c r="R989" s="110">
        <v>-0.785398163397448</v>
      </c>
      <c r="S989" s="58">
        <v>90.4549842581472</v>
      </c>
      <c r="T989" s="58">
        <v>1971.40648028011</v>
      </c>
      <c r="U989" s="58">
        <v>119.296095031728</v>
      </c>
      <c r="V989" s="58">
        <v>-1421.1851967857</v>
      </c>
      <c r="W989" s="58">
        <v>-1.3613337082669</v>
      </c>
      <c r="X989" s="10"/>
      <c r="Y989" s="109">
        <f t="shared" si="238"/>
        <v>0.00689387741744696</v>
      </c>
      <c r="Z989" s="10"/>
      <c r="AA989" s="10"/>
      <c r="AB989" s="10"/>
      <c r="AC989" s="58">
        <f t="shared" si="231"/>
        <v>8.69388086824836</v>
      </c>
      <c r="AD989" s="10">
        <f t="shared" si="239"/>
        <v>6.5</v>
      </c>
      <c r="AE989" s="58">
        <f t="shared" si="232"/>
        <v>-241.306119131752</v>
      </c>
      <c r="AF989" s="58">
        <f t="shared" si="226"/>
        <v>-73.4596932812544</v>
      </c>
      <c r="AG989" s="58">
        <f t="shared" si="227"/>
        <v>1</v>
      </c>
      <c r="AH989" s="58">
        <f t="shared" si="228"/>
        <v>1</v>
      </c>
      <c r="AI989" s="64">
        <f t="shared" si="229"/>
        <v>169.541844293432</v>
      </c>
      <c r="AJ989" s="65"/>
      <c r="AL989" s="58">
        <f t="shared" si="233"/>
        <v>8.69388086824836</v>
      </c>
      <c r="AM989" s="58">
        <f t="shared" si="234"/>
        <v>-241.306119131752</v>
      </c>
      <c r="AN989" s="58">
        <f t="shared" si="230"/>
        <v>241.306119131752</v>
      </c>
      <c r="AO989" s="58">
        <f t="shared" ref="AO989:AO1011" si="240">MAX(0,MIN($AP$2,AO988*$AO$1+IF(AM989&gt;0,AM989*$AP$1,AM989/$AP$1)/6))</f>
        <v>1029.58680279256</v>
      </c>
      <c r="AP989" s="58">
        <f t="shared" si="235"/>
        <v>1529.82538282135</v>
      </c>
      <c r="AQ989" s="58">
        <f t="shared" si="236"/>
        <v>250</v>
      </c>
      <c r="AR989" s="58">
        <f t="shared" si="237"/>
        <v>0</v>
      </c>
    </row>
    <row r="990" spans="1:44">
      <c r="A990" s="35" t="s">
        <v>1269</v>
      </c>
      <c r="B990" s="93">
        <v>3.45</v>
      </c>
      <c r="C990" s="58">
        <v>14.341930154651</v>
      </c>
      <c r="D990" s="58">
        <v>-238.183322370602</v>
      </c>
      <c r="E990" s="58">
        <v>-238.183322370602</v>
      </c>
      <c r="F990" s="58">
        <v>14.341930154651</v>
      </c>
      <c r="G990" s="58">
        <v>-168.166759739627</v>
      </c>
      <c r="H990" s="58">
        <v>180.683602995335</v>
      </c>
      <c r="I990" s="58">
        <v>250</v>
      </c>
      <c r="J990" s="108">
        <v>2487.00958838699</v>
      </c>
      <c r="K990" s="109">
        <v>0.79778396960872</v>
      </c>
      <c r="L990" s="109">
        <v>6.92302336682568</v>
      </c>
      <c r="M990" s="109">
        <v>6.87145453264687</v>
      </c>
      <c r="N990" s="110">
        <v>0.5173235204864</v>
      </c>
      <c r="O990" s="10">
        <v>0</v>
      </c>
      <c r="P990" s="10">
        <v>8.8</v>
      </c>
      <c r="Q990" s="113">
        <v>-1.521</v>
      </c>
      <c r="R990" s="110">
        <v>-0.785398163397448</v>
      </c>
      <c r="S990" s="58">
        <v>94.8540108482091</v>
      </c>
      <c r="T990" s="58">
        <v>1924.10092374838</v>
      </c>
      <c r="U990" s="58">
        <v>118.896862385855</v>
      </c>
      <c r="V990" s="58">
        <v>-1414.39190543041</v>
      </c>
      <c r="W990" s="58">
        <v>-1.33046830540597</v>
      </c>
      <c r="X990" s="10"/>
      <c r="Y990" s="109">
        <f t="shared" si="238"/>
        <v>0.00925704455568255</v>
      </c>
      <c r="Z990" s="10"/>
      <c r="AA990" s="10"/>
      <c r="AB990" s="10"/>
      <c r="AC990" s="58">
        <f t="shared" si="231"/>
        <v>14.1985108531045</v>
      </c>
      <c r="AD990" s="10">
        <f t="shared" si="239"/>
        <v>6.5</v>
      </c>
      <c r="AE990" s="58">
        <f t="shared" si="232"/>
        <v>-235.801489146896</v>
      </c>
      <c r="AF990" s="58">
        <f t="shared" si="226"/>
        <v>-69.3163970046651</v>
      </c>
      <c r="AG990" s="58">
        <f t="shared" si="227"/>
        <v>1</v>
      </c>
      <c r="AH990" s="58">
        <f t="shared" si="228"/>
        <v>1</v>
      </c>
      <c r="AI990" s="64">
        <f t="shared" si="229"/>
        <v>168.166759739627</v>
      </c>
      <c r="AJ990" s="65"/>
      <c r="AL990" s="58">
        <f t="shared" si="233"/>
        <v>14.1985108531045</v>
      </c>
      <c r="AM990" s="58">
        <f t="shared" si="234"/>
        <v>-235.801489146896</v>
      </c>
      <c r="AN990" s="58">
        <f t="shared" si="230"/>
        <v>235.801489146896</v>
      </c>
      <c r="AO990" s="58">
        <f t="shared" si="240"/>
        <v>980.771926343991</v>
      </c>
      <c r="AP990" s="58">
        <f t="shared" si="235"/>
        <v>1481.01050637278</v>
      </c>
      <c r="AQ990" s="58">
        <f t="shared" si="236"/>
        <v>250</v>
      </c>
      <c r="AR990" s="58">
        <f t="shared" si="237"/>
        <v>0</v>
      </c>
    </row>
    <row r="991" spans="1:44">
      <c r="A991" s="35" t="s">
        <v>1270</v>
      </c>
      <c r="B991" s="93">
        <v>3.48</v>
      </c>
      <c r="C991" s="58">
        <v>15.4438805011243</v>
      </c>
      <c r="D991" s="58">
        <v>-237.081372024128</v>
      </c>
      <c r="E991" s="58">
        <v>-237.081372024128</v>
      </c>
      <c r="F991" s="58">
        <v>15.4438805011243</v>
      </c>
      <c r="G991" s="58">
        <v>-166.822852360429</v>
      </c>
      <c r="H991" s="58">
        <v>180.444065532937</v>
      </c>
      <c r="I991" s="58">
        <v>250</v>
      </c>
      <c r="J991" s="108">
        <v>2442.81038359576</v>
      </c>
      <c r="K991" s="109">
        <v>0.807375287884219</v>
      </c>
      <c r="L991" s="109">
        <v>6.86081814378763</v>
      </c>
      <c r="M991" s="109">
        <v>6.81096902439137</v>
      </c>
      <c r="N991" s="110">
        <v>0.5173235204864</v>
      </c>
      <c r="O991" s="10">
        <v>0</v>
      </c>
      <c r="P991" s="10">
        <v>8.8</v>
      </c>
      <c r="Q991" s="113">
        <v>-1.5255</v>
      </c>
      <c r="R991" s="110">
        <v>-0.785398163397448</v>
      </c>
      <c r="S991" s="58">
        <v>95.6788283338457</v>
      </c>
      <c r="T991" s="58">
        <v>1904.98500071073</v>
      </c>
      <c r="U991" s="58">
        <v>118.506015442433</v>
      </c>
      <c r="V991" s="58">
        <v>-1407.71632340864</v>
      </c>
      <c r="W991" s="58">
        <v>-3.36568228936325</v>
      </c>
      <c r="X991" s="10"/>
      <c r="Y991" s="109">
        <f t="shared" si="238"/>
        <v>0.0106363888592389</v>
      </c>
      <c r="Z991" s="10"/>
      <c r="AA991" s="10"/>
      <c r="AB991" s="10"/>
      <c r="AC991" s="58">
        <f t="shared" si="231"/>
        <v>15.289441696113</v>
      </c>
      <c r="AD991" s="10">
        <f t="shared" si="239"/>
        <v>6.5</v>
      </c>
      <c r="AE991" s="58">
        <f t="shared" si="232"/>
        <v>-234.710558303887</v>
      </c>
      <c r="AF991" s="58">
        <f t="shared" si="226"/>
        <v>-69.5559344670625</v>
      </c>
      <c r="AG991" s="58">
        <f t="shared" si="227"/>
        <v>1</v>
      </c>
      <c r="AH991" s="58">
        <f t="shared" si="228"/>
        <v>1</v>
      </c>
      <c r="AI991" s="64">
        <f t="shared" si="229"/>
        <v>166.822852360429</v>
      </c>
      <c r="AJ991" s="65"/>
      <c r="AL991" s="58">
        <f t="shared" si="233"/>
        <v>15.2894416961131</v>
      </c>
      <c r="AM991" s="58">
        <f t="shared" si="234"/>
        <v>-234.710558303887</v>
      </c>
      <c r="AN991" s="58">
        <f t="shared" si="230"/>
        <v>234.710558303887</v>
      </c>
      <c r="AO991" s="58">
        <f t="shared" si="240"/>
        <v>932.403148507848</v>
      </c>
      <c r="AP991" s="58">
        <f t="shared" si="235"/>
        <v>1432.64172853664</v>
      </c>
      <c r="AQ991" s="58">
        <f t="shared" si="236"/>
        <v>250</v>
      </c>
      <c r="AR991" s="58">
        <f t="shared" si="237"/>
        <v>0</v>
      </c>
    </row>
    <row r="992" spans="1:44">
      <c r="A992" s="35" t="s">
        <v>1271</v>
      </c>
      <c r="B992" s="93">
        <v>3.35</v>
      </c>
      <c r="C992" s="58">
        <v>10.805046935789</v>
      </c>
      <c r="D992" s="58">
        <v>-227.23283185209</v>
      </c>
      <c r="E992" s="58">
        <v>-227.23283185209</v>
      </c>
      <c r="F992" s="58">
        <v>10.805046935789</v>
      </c>
      <c r="G992" s="58">
        <v>-163.423173280264</v>
      </c>
      <c r="H992" s="58">
        <v>172.485938013892</v>
      </c>
      <c r="I992" s="58">
        <v>235.6575</v>
      </c>
      <c r="J992" s="108">
        <v>2399.520513677</v>
      </c>
      <c r="K992" s="109">
        <v>0.778541601645206</v>
      </c>
      <c r="L992" s="109">
        <v>6.81936424411768</v>
      </c>
      <c r="M992" s="109">
        <v>6.75154898408208</v>
      </c>
      <c r="N992" s="110">
        <v>0.5173235204864</v>
      </c>
      <c r="O992" s="10">
        <v>0</v>
      </c>
      <c r="P992" s="10">
        <v>8.8</v>
      </c>
      <c r="Q992" s="113">
        <v>-1.5165</v>
      </c>
      <c r="R992" s="110">
        <v>-0.777544181763474</v>
      </c>
      <c r="S992" s="58">
        <v>92.1046192294205</v>
      </c>
      <c r="T992" s="58">
        <v>1891.63390146669</v>
      </c>
      <c r="U992" s="58">
        <v>118.304043142699</v>
      </c>
      <c r="V992" s="58">
        <v>-1381.38282461861</v>
      </c>
      <c r="W992" s="58">
        <v>-4.96716452596391</v>
      </c>
      <c r="X992" s="10"/>
      <c r="Y992" s="109">
        <f t="shared" si="238"/>
        <v>-0.00839521972630575</v>
      </c>
      <c r="Z992" s="10"/>
      <c r="AA992" s="10"/>
      <c r="AB992" s="10"/>
      <c r="AC992" s="58">
        <f t="shared" si="231"/>
        <v>10.6969964664311</v>
      </c>
      <c r="AD992" s="10">
        <f t="shared" si="239"/>
        <v>6.5</v>
      </c>
      <c r="AE992" s="58">
        <f t="shared" si="232"/>
        <v>-224.960503533569</v>
      </c>
      <c r="AF992" s="58">
        <f t="shared" si="226"/>
        <v>-63.1715619861077</v>
      </c>
      <c r="AG992" s="58">
        <f t="shared" si="227"/>
        <v>1</v>
      </c>
      <c r="AH992" s="58">
        <f t="shared" si="228"/>
        <v>1</v>
      </c>
      <c r="AI992" s="64">
        <f t="shared" si="229"/>
        <v>163.423173280264</v>
      </c>
      <c r="AJ992" s="65"/>
      <c r="AL992" s="58">
        <f t="shared" si="233"/>
        <v>10.6969964664311</v>
      </c>
      <c r="AM992" s="58">
        <f t="shared" si="234"/>
        <v>-224.960503533569</v>
      </c>
      <c r="AN992" s="58">
        <f t="shared" si="230"/>
        <v>224.960503533569</v>
      </c>
      <c r="AO992" s="58">
        <f t="shared" si="240"/>
        <v>886.081780259092</v>
      </c>
      <c r="AP992" s="58">
        <f t="shared" si="235"/>
        <v>1386.32036028788</v>
      </c>
      <c r="AQ992" s="58">
        <f t="shared" si="236"/>
        <v>235.6575</v>
      </c>
      <c r="AR992" s="58">
        <f t="shared" si="237"/>
        <v>0</v>
      </c>
    </row>
    <row r="993" spans="1:44">
      <c r="A993" s="35" t="s">
        <v>1272</v>
      </c>
      <c r="B993" s="93">
        <v>3.21</v>
      </c>
      <c r="C993" s="58">
        <v>6.19640218438805</v>
      </c>
      <c r="D993" s="58">
        <v>-213.634910946925</v>
      </c>
      <c r="E993" s="58">
        <v>-213.634910946925</v>
      </c>
      <c r="F993" s="58">
        <v>6.19640218438805</v>
      </c>
      <c r="G993" s="58">
        <v>-158.40583537525</v>
      </c>
      <c r="H993" s="58">
        <v>162.956215184041</v>
      </c>
      <c r="I993" s="58">
        <v>217.633</v>
      </c>
      <c r="J993" s="108">
        <v>2357.55359278768</v>
      </c>
      <c r="K993" s="109">
        <v>0.747963643919316</v>
      </c>
      <c r="L993" s="109">
        <v>6.75469123348949</v>
      </c>
      <c r="M993" s="109">
        <v>6.69377277225438</v>
      </c>
      <c r="N993" s="110">
        <v>0.5173235204864</v>
      </c>
      <c r="O993" s="10">
        <v>0</v>
      </c>
      <c r="P993" s="10">
        <v>8.8</v>
      </c>
      <c r="Q993" s="113">
        <v>-1.503</v>
      </c>
      <c r="R993" s="110">
        <v>-0.765763209312512</v>
      </c>
      <c r="S993" s="58">
        <v>88.2554709631163</v>
      </c>
      <c r="T993" s="58">
        <v>1865.06553943186</v>
      </c>
      <c r="U993" s="58">
        <v>117.994332586353</v>
      </c>
      <c r="V993" s="58">
        <v>-1342.48681189261</v>
      </c>
      <c r="W993" s="58">
        <v>-1.21765782310565</v>
      </c>
      <c r="X993" s="10"/>
      <c r="Y993" s="109">
        <f t="shared" si="238"/>
        <v>-0.00314224940741692</v>
      </c>
      <c r="Z993" s="10"/>
      <c r="AA993" s="10"/>
      <c r="AB993" s="10"/>
      <c r="AC993" s="58">
        <f t="shared" si="231"/>
        <v>6.1344381625442</v>
      </c>
      <c r="AD993" s="10">
        <f t="shared" si="239"/>
        <v>6.5</v>
      </c>
      <c r="AE993" s="58">
        <f t="shared" si="232"/>
        <v>-211.498561837456</v>
      </c>
      <c r="AF993" s="58">
        <f t="shared" si="226"/>
        <v>-54.6767848159587</v>
      </c>
      <c r="AG993" s="58">
        <f t="shared" si="227"/>
        <v>1</v>
      </c>
      <c r="AH993" s="58">
        <f t="shared" si="228"/>
        <v>1</v>
      </c>
      <c r="AI993" s="64">
        <f t="shared" si="229"/>
        <v>158.40583537525</v>
      </c>
      <c r="AJ993" s="65"/>
      <c r="AL993" s="58">
        <f t="shared" si="233"/>
        <v>6.13443816254417</v>
      </c>
      <c r="AM993" s="58">
        <f t="shared" si="234"/>
        <v>-211.498561837456</v>
      </c>
      <c r="AN993" s="58">
        <f t="shared" si="230"/>
        <v>211.498561837456</v>
      </c>
      <c r="AO993" s="58">
        <f t="shared" si="240"/>
        <v>842.484971017527</v>
      </c>
      <c r="AP993" s="58">
        <f t="shared" si="235"/>
        <v>1342.72355104632</v>
      </c>
      <c r="AQ993" s="58">
        <f t="shared" si="236"/>
        <v>217.633</v>
      </c>
      <c r="AR993" s="58">
        <f t="shared" si="237"/>
        <v>2.8421709430404e-13</v>
      </c>
    </row>
    <row r="994" spans="1:44">
      <c r="A994" s="35" t="s">
        <v>1273</v>
      </c>
      <c r="B994" s="93">
        <v>3.1</v>
      </c>
      <c r="C994" s="58">
        <v>2.84623111478236</v>
      </c>
      <c r="D994" s="58">
        <v>-204.155789087238</v>
      </c>
      <c r="E994" s="58">
        <v>-204.155789087238</v>
      </c>
      <c r="F994" s="58">
        <v>2.84623111478236</v>
      </c>
      <c r="G994" s="58">
        <v>-157.175877978173</v>
      </c>
      <c r="H994" s="58">
        <v>158.421888002026</v>
      </c>
      <c r="I994" s="58">
        <v>204.932</v>
      </c>
      <c r="J994" s="108">
        <v>2315.93700827641</v>
      </c>
      <c r="K994" s="109">
        <v>0.724598387607683</v>
      </c>
      <c r="L994" s="109">
        <v>6.69477823916071</v>
      </c>
      <c r="M994" s="109">
        <v>6.63630862377562</v>
      </c>
      <c r="N994" s="110">
        <v>0.5173235204864</v>
      </c>
      <c r="O994" s="10">
        <v>0</v>
      </c>
      <c r="P994" s="10">
        <v>8.8</v>
      </c>
      <c r="Q994" s="113">
        <v>-1.5075</v>
      </c>
      <c r="R994" s="110">
        <v>-0.765763209312512</v>
      </c>
      <c r="S994" s="58">
        <v>85.2311401824488</v>
      </c>
      <c r="T994" s="58">
        <v>1877.5075488889</v>
      </c>
      <c r="U994" s="58">
        <v>117.625351698402</v>
      </c>
      <c r="V994" s="58">
        <v>-1336.24151348921</v>
      </c>
      <c r="W994" s="58">
        <v>-1.19077359584114</v>
      </c>
      <c r="X994" s="10"/>
      <c r="Y994" s="109">
        <f t="shared" si="238"/>
        <v>-0.00100546690633152</v>
      </c>
      <c r="Z994" s="10"/>
      <c r="AA994" s="10"/>
      <c r="AB994" s="10"/>
      <c r="AC994" s="58">
        <f t="shared" si="231"/>
        <v>2.81776880363455</v>
      </c>
      <c r="AD994" s="10">
        <f t="shared" si="239"/>
        <v>6.5</v>
      </c>
      <c r="AE994" s="58">
        <f t="shared" si="232"/>
        <v>-202.114231196365</v>
      </c>
      <c r="AF994" s="58">
        <f t="shared" si="226"/>
        <v>-46.5101119979739</v>
      </c>
      <c r="AG994" s="58">
        <f t="shared" si="227"/>
        <v>1</v>
      </c>
      <c r="AH994" s="58">
        <f t="shared" si="228"/>
        <v>1</v>
      </c>
      <c r="AI994" s="64">
        <f t="shared" si="229"/>
        <v>157.175877978173</v>
      </c>
      <c r="AJ994" s="65"/>
      <c r="AL994" s="58">
        <f t="shared" si="233"/>
        <v>2.81776880363453</v>
      </c>
      <c r="AM994" s="58">
        <f t="shared" si="234"/>
        <v>-202.114231196366</v>
      </c>
      <c r="AN994" s="58">
        <f t="shared" si="230"/>
        <v>202.114231196365</v>
      </c>
      <c r="AO994" s="58">
        <f t="shared" si="240"/>
        <v>800.843984829779</v>
      </c>
      <c r="AP994" s="58">
        <f t="shared" si="235"/>
        <v>1301.08256485857</v>
      </c>
      <c r="AQ994" s="58">
        <f t="shared" si="236"/>
        <v>204.932</v>
      </c>
      <c r="AR994" s="58">
        <f t="shared" si="237"/>
        <v>0</v>
      </c>
    </row>
    <row r="995" spans="1:44">
      <c r="A995" s="35" t="s">
        <v>1274</v>
      </c>
      <c r="B995" s="93">
        <v>2.94</v>
      </c>
      <c r="C995" s="58">
        <v>0</v>
      </c>
      <c r="D995" s="58">
        <v>-195.899494949495</v>
      </c>
      <c r="E995" s="58">
        <v>-195.899494949495</v>
      </c>
      <c r="F995" s="58">
        <v>0</v>
      </c>
      <c r="G995" s="58">
        <v>-155.973076366213</v>
      </c>
      <c r="H995" s="58">
        <v>154.41334560255</v>
      </c>
      <c r="I995" s="58">
        <v>193.9405</v>
      </c>
      <c r="J995" s="108">
        <v>2274.66313904391</v>
      </c>
      <c r="K995" s="109">
        <v>0.703385236495828</v>
      </c>
      <c r="L995" s="109">
        <v>6.63609991764844</v>
      </c>
      <c r="M995" s="109">
        <v>6.57914728579545</v>
      </c>
      <c r="N995" s="110">
        <v>0.5173235204864</v>
      </c>
      <c r="O995" s="10">
        <v>0</v>
      </c>
      <c r="P995" s="10">
        <v>8.8</v>
      </c>
      <c r="Q995" s="113">
        <v>-1.512</v>
      </c>
      <c r="R995" s="110">
        <v>-0.765763209312512</v>
      </c>
      <c r="S995" s="58">
        <v>82.4817485636601</v>
      </c>
      <c r="T995" s="58">
        <v>1891.00108911769</v>
      </c>
      <c r="U995" s="58">
        <v>117.263974681319</v>
      </c>
      <c r="V995" s="58">
        <v>-1330.10224828291</v>
      </c>
      <c r="W995" s="58">
        <v>-1.16478213531466</v>
      </c>
      <c r="X995" s="10"/>
      <c r="Y995" s="109">
        <f t="shared" si="238"/>
        <v>0.000208706127184932</v>
      </c>
      <c r="Z995" s="10"/>
      <c r="AA995" s="10"/>
      <c r="AB995" s="10"/>
      <c r="AC995" s="58">
        <f t="shared" si="231"/>
        <v>0</v>
      </c>
      <c r="AD995" s="10">
        <f t="shared" si="239"/>
        <v>6.5</v>
      </c>
      <c r="AE995" s="58">
        <f t="shared" si="232"/>
        <v>-193.9405</v>
      </c>
      <c r="AF995" s="58">
        <f t="shared" si="226"/>
        <v>-39.5271543974496</v>
      </c>
      <c r="AG995" s="58">
        <f t="shared" si="227"/>
        <v>1</v>
      </c>
      <c r="AH995" s="58">
        <f t="shared" si="228"/>
        <v>1</v>
      </c>
      <c r="AI995" s="64">
        <f t="shared" si="229"/>
        <v>155.973076366213</v>
      </c>
      <c r="AJ995" s="65"/>
      <c r="AL995" s="58">
        <f t="shared" si="233"/>
        <v>0</v>
      </c>
      <c r="AM995" s="58">
        <f t="shared" si="234"/>
        <v>-193.9405</v>
      </c>
      <c r="AN995" s="58">
        <f t="shared" si="230"/>
        <v>193.9405</v>
      </c>
      <c r="AO995" s="58">
        <f t="shared" si="240"/>
        <v>760.924857498223</v>
      </c>
      <c r="AP995" s="58">
        <f t="shared" si="235"/>
        <v>1261.16343752701</v>
      </c>
      <c r="AQ995" s="58">
        <f t="shared" si="236"/>
        <v>193.9405</v>
      </c>
      <c r="AR995" s="58">
        <f t="shared" si="237"/>
        <v>0</v>
      </c>
    </row>
    <row r="996" spans="1:44">
      <c r="A996" s="35" t="s">
        <v>1275</v>
      </c>
      <c r="B996" s="93">
        <v>2.76</v>
      </c>
      <c r="C996" s="58">
        <v>0</v>
      </c>
      <c r="D996" s="58">
        <v>-184.64595959596</v>
      </c>
      <c r="E996" s="58">
        <v>-184.64595959596</v>
      </c>
      <c r="F996" s="58">
        <v>0</v>
      </c>
      <c r="G996" s="58">
        <v>-154.796528754784</v>
      </c>
      <c r="H996" s="58">
        <v>153.248563467236</v>
      </c>
      <c r="I996" s="58">
        <v>182.7995</v>
      </c>
      <c r="J996" s="108">
        <v>2233.7246094297</v>
      </c>
      <c r="K996" s="109">
        <v>0.705515101499962</v>
      </c>
      <c r="L996" s="109">
        <v>6.57861849242944</v>
      </c>
      <c r="M996" s="109">
        <v>6.52227974277577</v>
      </c>
      <c r="N996" s="110">
        <v>0.5173235204864</v>
      </c>
      <c r="O996" s="10">
        <v>0</v>
      </c>
      <c r="P996" s="10">
        <v>8.8</v>
      </c>
      <c r="Q996" s="113">
        <v>-1.5165</v>
      </c>
      <c r="R996" s="110">
        <v>-0.765763209312512</v>
      </c>
      <c r="S996" s="58">
        <v>82.4817485636601</v>
      </c>
      <c r="T996" s="58">
        <v>1876.73675025585</v>
      </c>
      <c r="U996" s="58">
        <v>116.909968884152</v>
      </c>
      <c r="V996" s="58">
        <v>-1324.06611884547</v>
      </c>
      <c r="W996" s="58">
        <v>-1.13964437749519</v>
      </c>
      <c r="X996" s="10"/>
      <c r="Y996" s="109">
        <f t="shared" si="238"/>
        <v>0.000528793366008529</v>
      </c>
      <c r="Z996" s="10"/>
      <c r="AA996" s="10"/>
      <c r="AB996" s="10"/>
      <c r="AC996" s="58">
        <f t="shared" si="231"/>
        <v>0</v>
      </c>
      <c r="AD996" s="10">
        <f t="shared" si="239"/>
        <v>6.5</v>
      </c>
      <c r="AE996" s="58">
        <f t="shared" si="232"/>
        <v>-182.7995</v>
      </c>
      <c r="AF996" s="58">
        <f t="shared" si="226"/>
        <v>-29.5509365327642</v>
      </c>
      <c r="AG996" s="58">
        <f t="shared" si="227"/>
        <v>1</v>
      </c>
      <c r="AH996" s="58">
        <f t="shared" si="228"/>
        <v>1</v>
      </c>
      <c r="AI996" s="64">
        <f t="shared" si="229"/>
        <v>154.796528754784</v>
      </c>
      <c r="AJ996" s="65"/>
      <c r="AL996" s="58">
        <f t="shared" si="233"/>
        <v>0</v>
      </c>
      <c r="AM996" s="58">
        <f t="shared" si="234"/>
        <v>-182.7995</v>
      </c>
      <c r="AN996" s="58">
        <f t="shared" si="230"/>
        <v>182.7995</v>
      </c>
      <c r="AO996" s="58">
        <f t="shared" si="240"/>
        <v>723.268473951472</v>
      </c>
      <c r="AP996" s="58">
        <f t="shared" si="235"/>
        <v>1223.50705398026</v>
      </c>
      <c r="AQ996" s="58">
        <f t="shared" si="236"/>
        <v>182.7995</v>
      </c>
      <c r="AR996" s="58">
        <f t="shared" si="237"/>
        <v>-2.55795384873636e-13</v>
      </c>
    </row>
    <row r="997" spans="1:44">
      <c r="A997" s="35" t="s">
        <v>1276</v>
      </c>
      <c r="B997" s="93">
        <v>2.52</v>
      </c>
      <c r="C997" s="58">
        <v>0</v>
      </c>
      <c r="D997" s="58">
        <v>-160.221717171717</v>
      </c>
      <c r="E997" s="58">
        <v>-160.221717171717</v>
      </c>
      <c r="F997" s="58">
        <v>0</v>
      </c>
      <c r="G997" s="58">
        <v>-153.64537281792</v>
      </c>
      <c r="H997" s="58">
        <v>152.108919089741</v>
      </c>
      <c r="I997" s="58">
        <v>158.6195</v>
      </c>
      <c r="J997" s="108">
        <v>2193.11427859162</v>
      </c>
      <c r="K997" s="109">
        <v>0.707614508739837</v>
      </c>
      <c r="L997" s="109">
        <v>6.5222977125218</v>
      </c>
      <c r="M997" s="109">
        <v>6.46569720438556</v>
      </c>
      <c r="N997" s="110">
        <v>0.5173235204864</v>
      </c>
      <c r="O997" s="10">
        <v>0</v>
      </c>
      <c r="P997" s="10">
        <v>8.8</v>
      </c>
      <c r="Q997" s="113">
        <v>-1.521</v>
      </c>
      <c r="R997" s="110">
        <v>-0.765763209312512</v>
      </c>
      <c r="S997" s="58">
        <v>82.4817485636601</v>
      </c>
      <c r="T997" s="58">
        <v>1862.78025737215</v>
      </c>
      <c r="U997" s="58">
        <v>116.563111051169</v>
      </c>
      <c r="V997" s="58">
        <v>-1318.13033671066</v>
      </c>
      <c r="W997" s="58">
        <v>4.51409638697745</v>
      </c>
      <c r="X997" s="10"/>
      <c r="Y997" s="109">
        <f t="shared" si="238"/>
        <v>-1.79697460351846e-5</v>
      </c>
      <c r="Z997" s="10"/>
      <c r="AA997" s="10"/>
      <c r="AB997" s="10"/>
      <c r="AC997" s="93">
        <f t="shared" si="231"/>
        <v>0</v>
      </c>
      <c r="AD997" s="10">
        <f t="shared" si="239"/>
        <v>6.5</v>
      </c>
      <c r="AE997" s="58">
        <f t="shared" si="232"/>
        <v>-158.6195</v>
      </c>
      <c r="AF997" s="58">
        <f t="shared" si="226"/>
        <v>-6.51058091025942</v>
      </c>
      <c r="AG997" s="58">
        <f t="shared" si="227"/>
        <v>0</v>
      </c>
      <c r="AH997" s="58">
        <f t="shared" si="228"/>
        <v>1</v>
      </c>
      <c r="AI997" s="64">
        <f t="shared" si="229"/>
        <v>153.64537281792</v>
      </c>
      <c r="AJ997" s="65"/>
      <c r="AL997" s="58">
        <f t="shared" si="233"/>
        <v>0</v>
      </c>
      <c r="AM997" s="58">
        <f t="shared" si="234"/>
        <v>-158.6195</v>
      </c>
      <c r="AN997" s="58">
        <f t="shared" si="230"/>
        <v>158.6195</v>
      </c>
      <c r="AO997" s="58">
        <f t="shared" si="240"/>
        <v>690.278150100233</v>
      </c>
      <c r="AP997" s="58">
        <f t="shared" si="235"/>
        <v>1190.51673012902</v>
      </c>
      <c r="AQ997" s="58">
        <f t="shared" si="236"/>
        <v>158.6195</v>
      </c>
      <c r="AR997" s="58">
        <f t="shared" si="237"/>
        <v>0</v>
      </c>
    </row>
    <row r="998" spans="1:44">
      <c r="A998" s="35" t="s">
        <v>1277</v>
      </c>
      <c r="B998" s="93">
        <v>2.17</v>
      </c>
      <c r="C998" s="58">
        <v>0</v>
      </c>
      <c r="D998" s="58">
        <v>-135.869696969697</v>
      </c>
      <c r="E998" s="58">
        <v>-135.869696969697</v>
      </c>
      <c r="F998" s="58">
        <v>0</v>
      </c>
      <c r="G998" s="58">
        <v>-139.327158053104</v>
      </c>
      <c r="H998" s="58">
        <v>137.933886472573</v>
      </c>
      <c r="I998" s="58">
        <v>134.511</v>
      </c>
      <c r="J998" s="108">
        <v>2156.20769853198</v>
      </c>
      <c r="K998" s="109">
        <v>0.706777304015525</v>
      </c>
      <c r="L998" s="109">
        <v>6.46795616268898</v>
      </c>
      <c r="M998" s="109">
        <v>6.4141249079849</v>
      </c>
      <c r="N998" s="110">
        <v>0.5173235204864</v>
      </c>
      <c r="O998" s="10">
        <v>0</v>
      </c>
      <c r="P998" s="10">
        <v>8.8</v>
      </c>
      <c r="Q998" s="113">
        <v>-1.449</v>
      </c>
      <c r="R998" s="110">
        <v>-0.718639319508665</v>
      </c>
      <c r="S998" s="58">
        <v>82.4817485636601</v>
      </c>
      <c r="T998" s="58">
        <v>1689.18773521841</v>
      </c>
      <c r="U998" s="58">
        <v>116.701184510373</v>
      </c>
      <c r="V998" s="58">
        <v>-1193.87955347376</v>
      </c>
      <c r="W998" s="58">
        <v>11.9679251535539</v>
      </c>
      <c r="X998" s="10"/>
      <c r="Y998" s="109">
        <f t="shared" si="238"/>
        <v>-0.00225895830342537</v>
      </c>
      <c r="Z998" s="10"/>
      <c r="AA998" s="10"/>
      <c r="AB998" s="10"/>
      <c r="AC998" s="93">
        <f t="shared" si="231"/>
        <v>0</v>
      </c>
      <c r="AD998" s="10">
        <f t="shared" si="239"/>
        <v>6.5</v>
      </c>
      <c r="AE998" s="58">
        <f t="shared" si="232"/>
        <v>-134.511</v>
      </c>
      <c r="AF998" s="58">
        <f t="shared" si="226"/>
        <v>3.42288647257251</v>
      </c>
      <c r="AG998" s="58">
        <f t="shared" si="227"/>
        <v>0</v>
      </c>
      <c r="AH998" s="58">
        <f t="shared" si="228"/>
        <v>1</v>
      </c>
      <c r="AI998" s="64">
        <f t="shared" si="229"/>
        <v>139.327158053104</v>
      </c>
      <c r="AJ998" s="65"/>
      <c r="AL998" s="58">
        <f t="shared" si="233"/>
        <v>0</v>
      </c>
      <c r="AM998" s="58">
        <f t="shared" si="234"/>
        <v>-134.511</v>
      </c>
      <c r="AN998" s="58">
        <f t="shared" si="230"/>
        <v>134.511</v>
      </c>
      <c r="AO998" s="58">
        <f t="shared" si="240"/>
        <v>661.917314905288</v>
      </c>
      <c r="AP998" s="58">
        <f t="shared" si="235"/>
        <v>1162.15589493408</v>
      </c>
      <c r="AQ998" s="58">
        <f t="shared" si="236"/>
        <v>134.511</v>
      </c>
      <c r="AR998" s="58">
        <f t="shared" si="237"/>
        <v>2.55795384873636e-13</v>
      </c>
    </row>
    <row r="999" spans="1:44">
      <c r="A999" s="35" t="s">
        <v>1278</v>
      </c>
      <c r="B999" s="93">
        <v>1.76</v>
      </c>
      <c r="C999" s="58">
        <v>0</v>
      </c>
      <c r="D999" s="58">
        <v>-122.561111111111</v>
      </c>
      <c r="E999" s="58">
        <v>-122.561111111111</v>
      </c>
      <c r="F999" s="58">
        <v>0</v>
      </c>
      <c r="G999" s="58">
        <v>-118.642484934044</v>
      </c>
      <c r="H999" s="58">
        <v>117.456060084704</v>
      </c>
      <c r="I999" s="58">
        <v>121.3355</v>
      </c>
      <c r="J999" s="108">
        <v>2124.63403309007</v>
      </c>
      <c r="K999" s="109">
        <v>0.703525334838979</v>
      </c>
      <c r="L999" s="109">
        <v>6.41290946274534</v>
      </c>
      <c r="M999" s="109">
        <v>6.36988931690761</v>
      </c>
      <c r="N999" s="110">
        <v>0.5173235204864</v>
      </c>
      <c r="O999" s="10">
        <v>0</v>
      </c>
      <c r="P999" s="10">
        <v>8.8</v>
      </c>
      <c r="Q999" s="113">
        <v>-1.3185</v>
      </c>
      <c r="R999" s="110">
        <v>-0.64009950316892</v>
      </c>
      <c r="S999" s="58">
        <v>82.4817485636601</v>
      </c>
      <c r="T999" s="58">
        <v>1438.40894501012</v>
      </c>
      <c r="U999" s="58">
        <v>117.240623015429</v>
      </c>
      <c r="V999" s="58">
        <v>-1011.95713467363</v>
      </c>
      <c r="W999" s="58">
        <v>34.9306295500838</v>
      </c>
      <c r="X999" s="10"/>
      <c r="Y999" s="109">
        <f t="shared" si="238"/>
        <v>0.00121544523956274</v>
      </c>
      <c r="Z999" s="10"/>
      <c r="AA999" s="10"/>
      <c r="AB999" s="10"/>
      <c r="AC999" s="93">
        <f t="shared" si="231"/>
        <v>0</v>
      </c>
      <c r="AD999" s="10">
        <f t="shared" si="239"/>
        <v>6.5</v>
      </c>
      <c r="AE999" s="58">
        <f t="shared" si="232"/>
        <v>-121.3355</v>
      </c>
      <c r="AF999" s="58">
        <f t="shared" si="226"/>
        <v>-3.87943991529643</v>
      </c>
      <c r="AG999" s="58">
        <f t="shared" si="227"/>
        <v>0</v>
      </c>
      <c r="AH999" s="58">
        <f t="shared" si="228"/>
        <v>1</v>
      </c>
      <c r="AI999" s="64">
        <f t="shared" si="229"/>
        <v>118.642484934044</v>
      </c>
      <c r="AJ999" s="65"/>
      <c r="AL999" s="58">
        <f t="shared" si="233"/>
        <v>0</v>
      </c>
      <c r="AM999" s="58">
        <f t="shared" si="234"/>
        <v>-121.3355</v>
      </c>
      <c r="AN999" s="58">
        <f t="shared" si="230"/>
        <v>121.3355</v>
      </c>
      <c r="AO999" s="58">
        <f t="shared" si="240"/>
        <v>636.138191293724</v>
      </c>
      <c r="AP999" s="58">
        <f t="shared" si="235"/>
        <v>1136.37677132251</v>
      </c>
      <c r="AQ999" s="58">
        <f t="shared" si="236"/>
        <v>121.3355</v>
      </c>
      <c r="AR999" s="58">
        <f t="shared" si="237"/>
        <v>1.56319401867222e-13</v>
      </c>
    </row>
    <row r="1000" spans="1:44">
      <c r="A1000" s="35" t="s">
        <v>1279</v>
      </c>
      <c r="B1000" s="93">
        <v>1.4</v>
      </c>
      <c r="C1000" s="58">
        <v>0</v>
      </c>
      <c r="D1000" s="58">
        <v>-114.793939393939</v>
      </c>
      <c r="E1000" s="58">
        <v>-114.793939393939</v>
      </c>
      <c r="F1000" s="58">
        <v>0</v>
      </c>
      <c r="G1000" s="58">
        <v>-115.282922039519</v>
      </c>
      <c r="H1000" s="58">
        <v>114.130092819123</v>
      </c>
      <c r="I1000" s="58">
        <v>113.646</v>
      </c>
      <c r="J1000" s="108">
        <v>2093.94650252105</v>
      </c>
      <c r="K1000" s="109">
        <v>0.70401017963561</v>
      </c>
      <c r="L1000" s="109">
        <v>6.37182608635317</v>
      </c>
      <c r="M1000" s="109">
        <v>6.32679175089391</v>
      </c>
      <c r="N1000" s="110">
        <v>0.5173235204864</v>
      </c>
      <c r="O1000" s="10">
        <v>0</v>
      </c>
      <c r="P1000" s="10">
        <v>8.8</v>
      </c>
      <c r="Q1000" s="113">
        <v>-1.3005</v>
      </c>
      <c r="R1000" s="110">
        <v>-0.628318530717959</v>
      </c>
      <c r="S1000" s="58">
        <v>82.4817485636601</v>
      </c>
      <c r="T1000" s="58">
        <v>1397.67795963421</v>
      </c>
      <c r="U1000" s="58">
        <v>117.159880566432</v>
      </c>
      <c r="V1000" s="58">
        <v>-983.979511434815</v>
      </c>
      <c r="W1000" s="58">
        <v>35.1791276112918</v>
      </c>
      <c r="X1000" s="10"/>
      <c r="Y1000" s="109">
        <f t="shared" si="238"/>
        <v>-0.00193676944555499</v>
      </c>
      <c r="Z1000" s="10"/>
      <c r="AA1000" s="10"/>
      <c r="AB1000" s="10"/>
      <c r="AC1000" s="93">
        <f t="shared" si="231"/>
        <v>0</v>
      </c>
      <c r="AD1000" s="10">
        <f t="shared" si="239"/>
        <v>6.5</v>
      </c>
      <c r="AE1000" s="58">
        <f t="shared" si="232"/>
        <v>-113.646</v>
      </c>
      <c r="AF1000" s="58">
        <f t="shared" si="226"/>
        <v>0.484092819123362</v>
      </c>
      <c r="AG1000" s="58">
        <f t="shared" si="227"/>
        <v>0</v>
      </c>
      <c r="AH1000" s="58">
        <f t="shared" si="228"/>
        <v>1</v>
      </c>
      <c r="AI1000" s="64">
        <f t="shared" si="229"/>
        <v>115.282922039519</v>
      </c>
      <c r="AJ1000" s="65"/>
      <c r="AL1000" s="58">
        <f t="shared" si="233"/>
        <v>0</v>
      </c>
      <c r="AM1000" s="58">
        <f t="shared" si="234"/>
        <v>-113.646</v>
      </c>
      <c r="AN1000" s="58">
        <f t="shared" si="230"/>
        <v>113.646</v>
      </c>
      <c r="AO1000" s="58">
        <f t="shared" si="240"/>
        <v>611.9119447817</v>
      </c>
      <c r="AP1000" s="58">
        <f t="shared" si="235"/>
        <v>1112.15052481049</v>
      </c>
      <c r="AQ1000" s="58">
        <f t="shared" si="236"/>
        <v>113.646</v>
      </c>
      <c r="AR1000" s="58">
        <f t="shared" si="237"/>
        <v>0</v>
      </c>
    </row>
    <row r="1001" spans="1:44">
      <c r="A1001" s="35" t="s">
        <v>1280</v>
      </c>
      <c r="B1001" s="93">
        <v>1.29</v>
      </c>
      <c r="C1001" s="58">
        <v>0</v>
      </c>
      <c r="D1001" s="58">
        <v>-113.270707070707</v>
      </c>
      <c r="E1001" s="58">
        <v>-113.270707070707</v>
      </c>
      <c r="F1001" s="58">
        <v>0</v>
      </c>
      <c r="G1001" s="58">
        <v>-111.957409831739</v>
      </c>
      <c r="H1001" s="58">
        <v>110.837835733422</v>
      </c>
      <c r="I1001" s="58">
        <v>112.138</v>
      </c>
      <c r="J1001" s="108">
        <v>2064.13547740415</v>
      </c>
      <c r="K1001" s="109">
        <v>0.704545672450706</v>
      </c>
      <c r="L1001" s="109">
        <v>6.32754212267948</v>
      </c>
      <c r="M1001" s="109">
        <v>6.28482610458741</v>
      </c>
      <c r="N1001" s="110">
        <v>0.5173235204864</v>
      </c>
      <c r="O1001" s="10">
        <v>0</v>
      </c>
      <c r="P1001" s="10">
        <v>8.8</v>
      </c>
      <c r="Q1001" s="113">
        <v>-1.2825</v>
      </c>
      <c r="R1001" s="110">
        <v>-0.616537558266997</v>
      </c>
      <c r="S1001" s="58">
        <v>82.4817485636601</v>
      </c>
      <c r="T1001" s="58">
        <v>1357.35980118474</v>
      </c>
      <c r="U1001" s="58">
        <v>117.070832720828</v>
      </c>
      <c r="V1001" s="58">
        <v>-956.321973883259</v>
      </c>
      <c r="W1001" s="58">
        <v>40.9633311614483</v>
      </c>
      <c r="X1001" s="10"/>
      <c r="Y1001" s="109">
        <f t="shared" si="238"/>
        <v>-0.000750371785572135</v>
      </c>
      <c r="Z1001" s="10"/>
      <c r="AA1001" s="10"/>
      <c r="AB1001" s="10"/>
      <c r="AC1001" s="93">
        <f t="shared" si="231"/>
        <v>0</v>
      </c>
      <c r="AD1001" s="10">
        <f t="shared" si="239"/>
        <v>6.5</v>
      </c>
      <c r="AE1001" s="58">
        <f t="shared" si="232"/>
        <v>-112.138</v>
      </c>
      <c r="AF1001" s="58">
        <f t="shared" si="226"/>
        <v>-1.30016426657815</v>
      </c>
      <c r="AG1001" s="58">
        <f t="shared" si="227"/>
        <v>0</v>
      </c>
      <c r="AH1001" s="58">
        <f t="shared" si="228"/>
        <v>1</v>
      </c>
      <c r="AI1001" s="64">
        <f t="shared" si="229"/>
        <v>111.957409831739</v>
      </c>
      <c r="AJ1001" s="65"/>
      <c r="AL1001" s="58">
        <f t="shared" si="233"/>
        <v>0</v>
      </c>
      <c r="AM1001" s="58">
        <f t="shared" si="234"/>
        <v>-112.138</v>
      </c>
      <c r="AN1001" s="58">
        <f t="shared" si="230"/>
        <v>112.138</v>
      </c>
      <c r="AO1001" s="58">
        <f t="shared" si="240"/>
        <v>588.086088761495</v>
      </c>
      <c r="AP1001" s="58">
        <f t="shared" si="235"/>
        <v>1088.32466879028</v>
      </c>
      <c r="AQ1001" s="58">
        <f t="shared" si="236"/>
        <v>112.138</v>
      </c>
      <c r="AR1001" s="58">
        <f t="shared" si="237"/>
        <v>1.56319401867222e-13</v>
      </c>
    </row>
    <row r="1002" spans="1:44">
      <c r="A1002" s="35" t="s">
        <v>1281</v>
      </c>
      <c r="B1002" s="93">
        <v>1.33</v>
      </c>
      <c r="C1002" s="58">
        <v>0</v>
      </c>
      <c r="D1002" s="58">
        <v>-125.430303030303</v>
      </c>
      <c r="E1002" s="58">
        <v>-125.430303030303</v>
      </c>
      <c r="F1002" s="58">
        <v>0</v>
      </c>
      <c r="G1002" s="58">
        <v>-125.042907567681</v>
      </c>
      <c r="H1002" s="58">
        <v>123.792478492004</v>
      </c>
      <c r="I1002" s="58">
        <v>124.176</v>
      </c>
      <c r="J1002" s="108">
        <v>2030.99213236812</v>
      </c>
      <c r="K1002" s="109">
        <v>0.710361651731319</v>
      </c>
      <c r="L1002" s="109">
        <v>6.28081603336317</v>
      </c>
      <c r="M1002" s="109">
        <v>6.23805323741746</v>
      </c>
      <c r="N1002" s="110">
        <v>0.5173235204864</v>
      </c>
      <c r="O1002" s="10">
        <v>0</v>
      </c>
      <c r="P1002" s="10">
        <v>8.8</v>
      </c>
      <c r="Q1002" s="113">
        <v>-1.3905</v>
      </c>
      <c r="R1002" s="110">
        <v>-0.675442420521805</v>
      </c>
      <c r="S1002" s="58">
        <v>82.4817485636601</v>
      </c>
      <c r="T1002" s="58">
        <v>1516.0069923975</v>
      </c>
      <c r="U1002" s="58">
        <v>116.112332869648</v>
      </c>
      <c r="V1002" s="58">
        <v>-1076.91323115571</v>
      </c>
      <c r="W1002" s="58">
        <v>26.9710359832138</v>
      </c>
      <c r="X1002" s="10"/>
      <c r="Y1002" s="109">
        <f t="shared" si="238"/>
        <v>0.00401007122424346</v>
      </c>
      <c r="Z1002" s="10"/>
      <c r="AA1002" s="10"/>
      <c r="AB1002" s="10"/>
      <c r="AC1002" s="93">
        <f t="shared" si="231"/>
        <v>0</v>
      </c>
      <c r="AD1002" s="10">
        <f t="shared" si="239"/>
        <v>6.5</v>
      </c>
      <c r="AE1002" s="58">
        <f t="shared" si="232"/>
        <v>-124.176</v>
      </c>
      <c r="AF1002" s="58">
        <f t="shared" si="226"/>
        <v>-0.38352150799598</v>
      </c>
      <c r="AG1002" s="58">
        <f t="shared" si="227"/>
        <v>0</v>
      </c>
      <c r="AH1002" s="58">
        <f t="shared" si="228"/>
        <v>1</v>
      </c>
      <c r="AI1002" s="64">
        <f t="shared" si="229"/>
        <v>125.042907567681</v>
      </c>
      <c r="AJ1002" s="65"/>
      <c r="AL1002" s="58">
        <f t="shared" si="233"/>
        <v>0</v>
      </c>
      <c r="AM1002" s="58">
        <f t="shared" si="234"/>
        <v>-124.176</v>
      </c>
      <c r="AN1002" s="58">
        <f t="shared" si="230"/>
        <v>124.176</v>
      </c>
      <c r="AO1002" s="58">
        <f t="shared" si="240"/>
        <v>562.150102762132</v>
      </c>
      <c r="AP1002" s="58">
        <f t="shared" si="235"/>
        <v>1062.38868279092</v>
      </c>
      <c r="AQ1002" s="58">
        <f t="shared" si="236"/>
        <v>124.176</v>
      </c>
      <c r="AR1002" s="58">
        <f t="shared" si="237"/>
        <v>2.27373675443232e-13</v>
      </c>
    </row>
    <row r="1003" spans="1:44">
      <c r="A1003" s="35" t="s">
        <v>1282</v>
      </c>
      <c r="B1003" s="93">
        <v>1.55</v>
      </c>
      <c r="C1003" s="58">
        <v>0</v>
      </c>
      <c r="D1003" s="58">
        <v>-139.782828282828</v>
      </c>
      <c r="E1003" s="58">
        <v>-139.782828282828</v>
      </c>
      <c r="F1003" s="58">
        <v>0</v>
      </c>
      <c r="G1003" s="58">
        <v>-139.255232102805</v>
      </c>
      <c r="H1003" s="58">
        <v>137.862679781777</v>
      </c>
      <c r="I1003" s="58">
        <v>138.385</v>
      </c>
      <c r="J1003" s="108">
        <v>1994.22987617763</v>
      </c>
      <c r="K1003" s="109">
        <v>0.716182296582055</v>
      </c>
      <c r="L1003" s="109">
        <v>6.23742159560853</v>
      </c>
      <c r="M1003" s="109">
        <v>6.18602786095648</v>
      </c>
      <c r="N1003" s="110">
        <v>0.5173235204864</v>
      </c>
      <c r="O1003" s="10">
        <v>0</v>
      </c>
      <c r="P1003" s="10">
        <v>8.8</v>
      </c>
      <c r="Q1003" s="113">
        <v>-1.494</v>
      </c>
      <c r="R1003" s="110">
        <v>-0.734347282776614</v>
      </c>
      <c r="S1003" s="58">
        <v>82.4817485636601</v>
      </c>
      <c r="T1003" s="58">
        <v>1688.31571260067</v>
      </c>
      <c r="U1003" s="58">
        <v>115.168650436209</v>
      </c>
      <c r="V1003" s="58">
        <v>-1209.14182440592</v>
      </c>
      <c r="W1003" s="58">
        <v>11.8837782985099</v>
      </c>
      <c r="X1003" s="10"/>
      <c r="Y1003" s="109">
        <f t="shared" si="238"/>
        <v>0.000631641808935157</v>
      </c>
      <c r="Z1003" s="10"/>
      <c r="AA1003" s="10"/>
      <c r="AB1003" s="10"/>
      <c r="AC1003" s="93">
        <f t="shared" si="231"/>
        <v>0</v>
      </c>
      <c r="AD1003" s="10">
        <f t="shared" si="239"/>
        <v>6.5</v>
      </c>
      <c r="AE1003" s="58">
        <f t="shared" si="232"/>
        <v>-138.385</v>
      </c>
      <c r="AF1003" s="58">
        <f t="shared" si="226"/>
        <v>-0.52232021822266</v>
      </c>
      <c r="AG1003" s="58">
        <f t="shared" si="227"/>
        <v>0</v>
      </c>
      <c r="AH1003" s="58">
        <f t="shared" si="228"/>
        <v>1</v>
      </c>
      <c r="AI1003" s="64">
        <f t="shared" si="229"/>
        <v>139.255232102805</v>
      </c>
      <c r="AJ1003" s="65"/>
      <c r="AL1003" s="58">
        <f t="shared" si="233"/>
        <v>0</v>
      </c>
      <c r="AM1003" s="58">
        <f t="shared" si="234"/>
        <v>-138.385</v>
      </c>
      <c r="AN1003" s="58">
        <f t="shared" si="230"/>
        <v>138.385</v>
      </c>
      <c r="AO1003" s="58">
        <f t="shared" si="240"/>
        <v>533.71250039647</v>
      </c>
      <c r="AP1003" s="58">
        <f t="shared" si="235"/>
        <v>1033.95108042526</v>
      </c>
      <c r="AQ1003" s="58">
        <f t="shared" si="236"/>
        <v>138.385</v>
      </c>
      <c r="AR1003" s="58">
        <f t="shared" si="237"/>
        <v>0</v>
      </c>
    </row>
    <row r="1004" spans="1:44">
      <c r="A1004" s="35" t="s">
        <v>1283</v>
      </c>
      <c r="B1004" s="93">
        <v>1.73</v>
      </c>
      <c r="C1004" s="58">
        <v>0</v>
      </c>
      <c r="D1004" s="58">
        <v>-154.122222222222</v>
      </c>
      <c r="E1004" s="58">
        <v>-154.122222222222</v>
      </c>
      <c r="F1004" s="58">
        <v>0</v>
      </c>
      <c r="G1004" s="58">
        <v>-151.259048565947</v>
      </c>
      <c r="H1004" s="58">
        <v>149.746458080287</v>
      </c>
      <c r="I1004" s="58">
        <v>152.581</v>
      </c>
      <c r="J1004" s="108">
        <v>1954.4174746192</v>
      </c>
      <c r="K1004" s="109">
        <v>0.721542476682453</v>
      </c>
      <c r="L1004" s="109">
        <v>6.18635687415629</v>
      </c>
      <c r="M1004" s="109">
        <v>6.12951049523114</v>
      </c>
      <c r="N1004" s="110">
        <v>0.5173235204864</v>
      </c>
      <c r="O1004" s="10">
        <v>0</v>
      </c>
      <c r="P1004" s="10">
        <v>8.8</v>
      </c>
      <c r="Q1004" s="113">
        <v>-1.575</v>
      </c>
      <c r="R1004" s="110">
        <v>-0.781471172580461</v>
      </c>
      <c r="S1004" s="58">
        <v>82.4817485636601</v>
      </c>
      <c r="T1004" s="58">
        <v>1833.8487144123</v>
      </c>
      <c r="U1004" s="58">
        <v>114.313087904262</v>
      </c>
      <c r="V1004" s="58">
        <v>-1323.19974325798</v>
      </c>
      <c r="W1004" s="58">
        <v>-4.47063980998386</v>
      </c>
      <c r="X1004" s="10"/>
      <c r="Y1004" s="109">
        <f t="shared" si="238"/>
        <v>-0.000329013199809935</v>
      </c>
      <c r="Z1004" s="10"/>
      <c r="AA1004" s="10"/>
      <c r="AB1004" s="10"/>
      <c r="AC1004" s="93">
        <f t="shared" si="231"/>
        <v>0</v>
      </c>
      <c r="AD1004" s="10">
        <f t="shared" si="239"/>
        <v>6.5</v>
      </c>
      <c r="AE1004" s="58">
        <f t="shared" si="232"/>
        <v>-152.581</v>
      </c>
      <c r="AF1004" s="58">
        <f t="shared" ref="AF1004:AF1011" si="241">H1004-I1004</f>
        <v>-2.83454191971279</v>
      </c>
      <c r="AG1004" s="58">
        <f t="shared" ref="AG1004:AG1011" si="242">IF(H1004/I1004&lt;$AH$2,1,0)</f>
        <v>0</v>
      </c>
      <c r="AH1004" s="58">
        <f t="shared" ref="AH1004:AH1011" si="243">IF(AC1004/I1004&lt;$AH$2,1,0)</f>
        <v>1</v>
      </c>
      <c r="AI1004" s="64">
        <f t="shared" ref="AI1004:AI1011" si="244">-G1004</f>
        <v>151.259048565947</v>
      </c>
      <c r="AJ1004" s="65"/>
      <c r="AL1004" s="58">
        <f t="shared" si="233"/>
        <v>0</v>
      </c>
      <c r="AM1004" s="58">
        <f t="shared" si="234"/>
        <v>-152.581</v>
      </c>
      <c r="AN1004" s="58">
        <f t="shared" ref="AN1004:AN1011" si="245">IF(AM1004&gt;0,0,(AO1003*$AO$1-AO1004)*6)*$AP$1</f>
        <v>152.581</v>
      </c>
      <c r="AO1004" s="58">
        <f t="shared" si="240"/>
        <v>502.788197153747</v>
      </c>
      <c r="AP1004" s="58">
        <f t="shared" si="235"/>
        <v>1003.02677718253</v>
      </c>
      <c r="AQ1004" s="58">
        <f t="shared" si="236"/>
        <v>152.581</v>
      </c>
      <c r="AR1004" s="58">
        <f t="shared" si="237"/>
        <v>0</v>
      </c>
    </row>
    <row r="1005" spans="1:44">
      <c r="A1005" s="35" t="s">
        <v>1284</v>
      </c>
      <c r="B1005" s="93">
        <v>1.85</v>
      </c>
      <c r="C1005" s="58">
        <v>0</v>
      </c>
      <c r="D1005" s="58">
        <v>-168.487878787879</v>
      </c>
      <c r="E1005" s="58">
        <v>-168.487878787879</v>
      </c>
      <c r="F1005" s="58">
        <v>0</v>
      </c>
      <c r="G1005" s="58">
        <v>-146.743250778084</v>
      </c>
      <c r="H1005" s="58">
        <v>145.275818270303</v>
      </c>
      <c r="I1005" s="58">
        <v>166.803</v>
      </c>
      <c r="J1005" s="108">
        <v>1915.79269819215</v>
      </c>
      <c r="K1005" s="109">
        <v>0.722920356076172</v>
      </c>
      <c r="L1005" s="109">
        <v>6.12920033376517</v>
      </c>
      <c r="M1005" s="109">
        <v>6.07450147806408</v>
      </c>
      <c r="N1005" s="110">
        <v>0.5173235204864</v>
      </c>
      <c r="O1005" s="10">
        <v>0</v>
      </c>
      <c r="P1005" s="10">
        <v>8.8</v>
      </c>
      <c r="Q1005" s="113">
        <v>-1.5615</v>
      </c>
      <c r="R1005" s="110">
        <v>-0.769690200129499</v>
      </c>
      <c r="S1005" s="58">
        <v>82.4817485636601</v>
      </c>
      <c r="T1005" s="58">
        <v>1779.09965942134</v>
      </c>
      <c r="U1005" s="58">
        <v>114.095208234763</v>
      </c>
      <c r="V1005" s="58">
        <v>-1286.14735928387</v>
      </c>
      <c r="W1005" s="58">
        <v>1.02094512109958</v>
      </c>
      <c r="X1005" s="10"/>
      <c r="Y1005" s="109">
        <f t="shared" si="238"/>
        <v>0.000310161465971071</v>
      </c>
      <c r="Z1005" s="10"/>
      <c r="AA1005" s="10"/>
      <c r="AB1005" s="10"/>
      <c r="AC1005" s="93">
        <f t="shared" si="231"/>
        <v>0</v>
      </c>
      <c r="AD1005" s="10">
        <f t="shared" si="239"/>
        <v>6.5</v>
      </c>
      <c r="AE1005" s="58">
        <f t="shared" si="232"/>
        <v>-166.803</v>
      </c>
      <c r="AF1005" s="58">
        <f t="shared" si="241"/>
        <v>-21.5271817296967</v>
      </c>
      <c r="AG1005" s="58">
        <f t="shared" si="242"/>
        <v>1</v>
      </c>
      <c r="AH1005" s="58">
        <f t="shared" si="243"/>
        <v>1</v>
      </c>
      <c r="AI1005" s="64">
        <f t="shared" si="244"/>
        <v>146.743250778084</v>
      </c>
      <c r="AJ1005" s="65"/>
      <c r="AL1005" s="58">
        <f t="shared" si="233"/>
        <v>0</v>
      </c>
      <c r="AM1005" s="58">
        <f t="shared" si="234"/>
        <v>-166.803</v>
      </c>
      <c r="AN1005" s="58">
        <f t="shared" si="245"/>
        <v>166.803</v>
      </c>
      <c r="AO1005" s="58">
        <f t="shared" si="240"/>
        <v>469.384811723533</v>
      </c>
      <c r="AP1005" s="58">
        <f t="shared" si="235"/>
        <v>969.623391752322</v>
      </c>
      <c r="AQ1005" s="58">
        <f t="shared" si="236"/>
        <v>166.803</v>
      </c>
      <c r="AR1005" s="58">
        <f t="shared" si="237"/>
        <v>0</v>
      </c>
    </row>
    <row r="1006" spans="1:44">
      <c r="A1006" s="35" t="s">
        <v>1285</v>
      </c>
      <c r="B1006" s="93">
        <v>2.05</v>
      </c>
      <c r="C1006" s="58">
        <v>0</v>
      </c>
      <c r="D1006" s="58">
        <v>-161.948484848485</v>
      </c>
      <c r="E1006" s="58">
        <v>-161.948484848485</v>
      </c>
      <c r="F1006" s="58">
        <v>0</v>
      </c>
      <c r="G1006" s="58">
        <v>-147.774508476165</v>
      </c>
      <c r="H1006" s="58">
        <v>146.296763391403</v>
      </c>
      <c r="I1006" s="58">
        <v>160.329</v>
      </c>
      <c r="J1006" s="108">
        <v>1876.93200811814</v>
      </c>
      <c r="K1006" s="109">
        <v>0.725747693207411</v>
      </c>
      <c r="L1006" s="109">
        <v>6.07287917285049</v>
      </c>
      <c r="M1006" s="109">
        <v>6.01897660095651</v>
      </c>
      <c r="N1006" s="110">
        <v>0.5173235204864</v>
      </c>
      <c r="O1006" s="10">
        <v>0</v>
      </c>
      <c r="P1006" s="10">
        <v>8.8</v>
      </c>
      <c r="Q1006" s="113">
        <v>-1.5795</v>
      </c>
      <c r="R1006" s="110">
        <v>-0.777544181763474</v>
      </c>
      <c r="S1006" s="58">
        <v>82.4817485636601</v>
      </c>
      <c r="T1006" s="58">
        <v>1791.60251873311</v>
      </c>
      <c r="U1006" s="58">
        <v>113.650720953911</v>
      </c>
      <c r="V1006" s="58">
        <v>-1300.25139511514</v>
      </c>
      <c r="W1006" s="58">
        <v>1.03589312514492</v>
      </c>
      <c r="X1006" s="10"/>
      <c r="Y1006" s="109">
        <f t="shared" si="238"/>
        <v>0.00162230521358531</v>
      </c>
      <c r="Z1006" s="10"/>
      <c r="AA1006" s="10"/>
      <c r="AB1006" s="10"/>
      <c r="AC1006" s="93">
        <f t="shared" si="231"/>
        <v>0</v>
      </c>
      <c r="AD1006" s="10">
        <f t="shared" si="239"/>
        <v>6.5</v>
      </c>
      <c r="AE1006" s="58">
        <f t="shared" si="232"/>
        <v>-160.329</v>
      </c>
      <c r="AF1006" s="58">
        <f t="shared" si="241"/>
        <v>-14.0322366085971</v>
      </c>
      <c r="AG1006" s="58">
        <f t="shared" si="242"/>
        <v>1</v>
      </c>
      <c r="AH1006" s="58">
        <f t="shared" si="243"/>
        <v>1</v>
      </c>
      <c r="AI1006" s="64">
        <f t="shared" si="244"/>
        <v>147.774508476165</v>
      </c>
      <c r="AJ1006" s="65"/>
      <c r="AL1006" s="58">
        <f t="shared" si="233"/>
        <v>0</v>
      </c>
      <c r="AM1006" s="58">
        <f t="shared" si="234"/>
        <v>-160.329</v>
      </c>
      <c r="AN1006" s="58">
        <f t="shared" si="245"/>
        <v>160.329</v>
      </c>
      <c r="AO1006" s="58">
        <f t="shared" si="240"/>
        <v>437.34733210936</v>
      </c>
      <c r="AP1006" s="58">
        <f t="shared" si="235"/>
        <v>937.585912138149</v>
      </c>
      <c r="AQ1006" s="58">
        <f t="shared" si="236"/>
        <v>160.329</v>
      </c>
      <c r="AR1006" s="58">
        <f t="shared" si="237"/>
        <v>0</v>
      </c>
    </row>
    <row r="1007" spans="1:44">
      <c r="A1007" s="35" t="s">
        <v>1286</v>
      </c>
      <c r="B1007" s="93">
        <v>2.21</v>
      </c>
      <c r="C1007" s="58">
        <v>0</v>
      </c>
      <c r="D1007" s="58">
        <v>-149.329292929293</v>
      </c>
      <c r="E1007" s="58">
        <v>-149.329292929293</v>
      </c>
      <c r="F1007" s="58">
        <v>0</v>
      </c>
      <c r="G1007" s="58">
        <v>-148.82086516823</v>
      </c>
      <c r="H1007" s="58">
        <v>147.332656516548</v>
      </c>
      <c r="I1007" s="58">
        <v>147.836</v>
      </c>
      <c r="J1007" s="108">
        <v>1837.83137776795</v>
      </c>
      <c r="K1007" s="109">
        <v>0.728583658756543</v>
      </c>
      <c r="L1007" s="109">
        <v>6.0176673481444</v>
      </c>
      <c r="M1007" s="109">
        <v>5.9629232987492</v>
      </c>
      <c r="N1007" s="110">
        <v>0.5173235204864</v>
      </c>
      <c r="O1007" s="10">
        <v>0</v>
      </c>
      <c r="P1007" s="10">
        <v>8.8</v>
      </c>
      <c r="Q1007" s="113">
        <v>-1.5975</v>
      </c>
      <c r="R1007" s="110">
        <v>-0.785398163397448</v>
      </c>
      <c r="S1007" s="58">
        <v>82.4817485636601</v>
      </c>
      <c r="T1007" s="58">
        <v>1804.28843665176</v>
      </c>
      <c r="U1007" s="58">
        <v>113.20834275151</v>
      </c>
      <c r="V1007" s="58">
        <v>-1314.57507062786</v>
      </c>
      <c r="W1007" s="58">
        <v>-4.35192031039646</v>
      </c>
      <c r="X1007" s="10"/>
      <c r="Y1007" s="109">
        <f t="shared" si="238"/>
        <v>0.00130925281210725</v>
      </c>
      <c r="Z1007" s="10"/>
      <c r="AA1007" s="10"/>
      <c r="AB1007" s="10"/>
      <c r="AC1007" s="93">
        <f t="shared" si="231"/>
        <v>0</v>
      </c>
      <c r="AD1007" s="10">
        <f t="shared" si="239"/>
        <v>6.5</v>
      </c>
      <c r="AE1007" s="58">
        <f t="shared" si="232"/>
        <v>-147.836</v>
      </c>
      <c r="AF1007" s="58">
        <f t="shared" si="241"/>
        <v>-0.50334348345217</v>
      </c>
      <c r="AG1007" s="58">
        <f t="shared" si="242"/>
        <v>0</v>
      </c>
      <c r="AH1007" s="58">
        <f t="shared" si="243"/>
        <v>1</v>
      </c>
      <c r="AI1007" s="64">
        <f t="shared" si="244"/>
        <v>148.82086516823</v>
      </c>
      <c r="AJ1007" s="65"/>
      <c r="AL1007" s="58">
        <f t="shared" si="233"/>
        <v>0</v>
      </c>
      <c r="AM1007" s="58">
        <f t="shared" si="234"/>
        <v>-147.836</v>
      </c>
      <c r="AN1007" s="58">
        <f t="shared" si="245"/>
        <v>147.836</v>
      </c>
      <c r="AO1007" s="58">
        <f t="shared" si="240"/>
        <v>407.783558411776</v>
      </c>
      <c r="AP1007" s="58">
        <f t="shared" si="235"/>
        <v>908.022138440565</v>
      </c>
      <c r="AQ1007" s="58">
        <f t="shared" si="236"/>
        <v>147.836</v>
      </c>
      <c r="AR1007" s="58">
        <f t="shared" si="237"/>
        <v>0</v>
      </c>
    </row>
    <row r="1008" spans="1:44">
      <c r="A1008" s="35" t="s">
        <v>1287</v>
      </c>
      <c r="B1008" s="93">
        <v>2.23</v>
      </c>
      <c r="C1008" s="58">
        <v>0</v>
      </c>
      <c r="D1008" s="58">
        <v>-134.924242424242</v>
      </c>
      <c r="E1008" s="58">
        <v>-134.924242424242</v>
      </c>
      <c r="F1008" s="58">
        <v>0</v>
      </c>
      <c r="G1008" s="58">
        <v>-135.144093024332</v>
      </c>
      <c r="H1008" s="58">
        <v>133.792652094088</v>
      </c>
      <c r="I1008" s="58">
        <v>133.575</v>
      </c>
      <c r="J1008" s="108">
        <v>1802.26580892812</v>
      </c>
      <c r="K1008" s="109">
        <v>0.726739621040078</v>
      </c>
      <c r="L1008" s="109">
        <v>5.96527827642934</v>
      </c>
      <c r="M1008" s="109">
        <v>5.91177299245713</v>
      </c>
      <c r="N1008" s="110">
        <v>0.5173235204864</v>
      </c>
      <c r="O1008" s="10">
        <v>0</v>
      </c>
      <c r="P1008" s="10">
        <v>8.8</v>
      </c>
      <c r="Q1008" s="113">
        <v>-1.5255</v>
      </c>
      <c r="R1008" s="110">
        <v>-0.738274273593601</v>
      </c>
      <c r="S1008" s="58">
        <v>82.4817485636601</v>
      </c>
      <c r="T1008" s="58">
        <v>1638.47269702371</v>
      </c>
      <c r="U1008" s="58">
        <v>113.495598940396</v>
      </c>
      <c r="V1008" s="58">
        <v>-1190.74302691952</v>
      </c>
      <c r="W1008" s="58">
        <v>10.251092624645</v>
      </c>
      <c r="X1008" s="10"/>
      <c r="Y1008" s="109">
        <f t="shared" si="238"/>
        <v>-0.00235497768013726</v>
      </c>
      <c r="Z1008" s="10"/>
      <c r="AA1008" s="10"/>
      <c r="AB1008" s="10"/>
      <c r="AC1008" s="93">
        <f t="shared" si="231"/>
        <v>0</v>
      </c>
      <c r="AD1008" s="10">
        <f t="shared" si="239"/>
        <v>6.5</v>
      </c>
      <c r="AE1008" s="58">
        <f t="shared" si="232"/>
        <v>-133.575</v>
      </c>
      <c r="AF1008" s="58">
        <f t="shared" si="241"/>
        <v>0.217652094088209</v>
      </c>
      <c r="AG1008" s="58">
        <f t="shared" si="242"/>
        <v>0</v>
      </c>
      <c r="AH1008" s="58">
        <f t="shared" si="243"/>
        <v>1</v>
      </c>
      <c r="AI1008" s="64">
        <f t="shared" si="244"/>
        <v>135.144093024332</v>
      </c>
      <c r="AJ1008" s="65"/>
      <c r="AL1008" s="58">
        <f t="shared" si="233"/>
        <v>0</v>
      </c>
      <c r="AM1008" s="58">
        <f t="shared" si="234"/>
        <v>-133.575</v>
      </c>
      <c r="AN1008" s="58">
        <f t="shared" si="245"/>
        <v>133.575</v>
      </c>
      <c r="AO1008" s="58">
        <f t="shared" si="240"/>
        <v>381.008529508606</v>
      </c>
      <c r="AP1008" s="58">
        <f t="shared" si="235"/>
        <v>881.247109537395</v>
      </c>
      <c r="AQ1008" s="58">
        <f t="shared" si="236"/>
        <v>133.575</v>
      </c>
      <c r="AR1008" s="58">
        <f t="shared" si="237"/>
        <v>0</v>
      </c>
    </row>
    <row r="1009" spans="1:44">
      <c r="A1009" s="35" t="s">
        <v>1288</v>
      </c>
      <c r="B1009" s="93">
        <v>2.04</v>
      </c>
      <c r="C1009" s="58">
        <v>0</v>
      </c>
      <c r="D1009" s="58">
        <v>-120.519191919192</v>
      </c>
      <c r="E1009" s="58">
        <v>-120.519191919192</v>
      </c>
      <c r="F1009" s="58">
        <v>0</v>
      </c>
      <c r="G1009" s="58">
        <v>-119.039430579699</v>
      </c>
      <c r="H1009" s="58">
        <v>117.849036273902</v>
      </c>
      <c r="I1009" s="58">
        <v>119.314</v>
      </c>
      <c r="J1009" s="108">
        <v>1770.85499581571</v>
      </c>
      <c r="K1009" s="109">
        <v>0.723095178451408</v>
      </c>
      <c r="L1009" s="109">
        <v>5.91278187957148</v>
      </c>
      <c r="M1009" s="109">
        <v>5.86646518782284</v>
      </c>
      <c r="N1009" s="110">
        <v>0.5173235204864</v>
      </c>
      <c r="O1009" s="10">
        <v>0</v>
      </c>
      <c r="P1009" s="10">
        <v>8.8</v>
      </c>
      <c r="Q1009" s="113">
        <v>-1.422</v>
      </c>
      <c r="R1009" s="110">
        <v>-0.675442420521805</v>
      </c>
      <c r="S1009" s="58">
        <v>82.4817485636601</v>
      </c>
      <c r="T1009" s="58">
        <v>1443.2214720548</v>
      </c>
      <c r="U1009" s="58">
        <v>114.067623490872</v>
      </c>
      <c r="V1009" s="58">
        <v>-1043.58648788037</v>
      </c>
      <c r="W1009" s="58">
        <v>25.3058434271523</v>
      </c>
      <c r="X1009" s="10"/>
      <c r="Y1009" s="109">
        <f t="shared" si="238"/>
        <v>-0.00100888711435143</v>
      </c>
      <c r="Z1009" s="10"/>
      <c r="AA1009" s="10"/>
      <c r="AB1009" s="10"/>
      <c r="AC1009" s="93">
        <f t="shared" si="231"/>
        <v>0</v>
      </c>
      <c r="AD1009" s="10">
        <f t="shared" si="239"/>
        <v>6.5</v>
      </c>
      <c r="AE1009" s="58">
        <f t="shared" si="232"/>
        <v>-119.314</v>
      </c>
      <c r="AF1009" s="58">
        <f t="shared" si="241"/>
        <v>-1.46496372609772</v>
      </c>
      <c r="AG1009" s="58">
        <f t="shared" si="242"/>
        <v>0</v>
      </c>
      <c r="AH1009" s="58">
        <f t="shared" si="243"/>
        <v>1</v>
      </c>
      <c r="AI1009" s="64">
        <f t="shared" si="244"/>
        <v>119.039430579699</v>
      </c>
      <c r="AJ1009" s="65"/>
      <c r="AL1009" s="58">
        <f t="shared" si="233"/>
        <v>0</v>
      </c>
      <c r="AM1009" s="58">
        <f t="shared" si="234"/>
        <v>-119.314</v>
      </c>
      <c r="AN1009" s="58">
        <f t="shared" si="245"/>
        <v>119.314</v>
      </c>
      <c r="AO1009" s="58">
        <f t="shared" si="240"/>
        <v>357.008301675878</v>
      </c>
      <c r="AP1009" s="58">
        <f t="shared" si="235"/>
        <v>857.246881704667</v>
      </c>
      <c r="AQ1009" s="58">
        <f t="shared" si="236"/>
        <v>119.314</v>
      </c>
      <c r="AR1009" s="58">
        <f t="shared" si="237"/>
        <v>0</v>
      </c>
    </row>
    <row r="1010" spans="1:44">
      <c r="A1010" s="35" t="s">
        <v>1289</v>
      </c>
      <c r="B1010" s="93">
        <v>1.88</v>
      </c>
      <c r="C1010" s="58">
        <v>0</v>
      </c>
      <c r="D1010" s="58">
        <v>-105.90404040404</v>
      </c>
      <c r="E1010" s="58">
        <v>-105.90404040404</v>
      </c>
      <c r="F1010" s="58">
        <v>0</v>
      </c>
      <c r="G1010" s="58">
        <v>-107.916128000355</v>
      </c>
      <c r="H1010" s="58">
        <v>106.836966720351</v>
      </c>
      <c r="I1010" s="58">
        <v>104.845</v>
      </c>
      <c r="J1010" s="108">
        <v>1742.31847216553</v>
      </c>
      <c r="K1010" s="109">
        <v>0.720290545160311</v>
      </c>
      <c r="L1010" s="109">
        <v>5.86480992122228</v>
      </c>
      <c r="M1010" s="109">
        <v>5.82519353688362</v>
      </c>
      <c r="N1010" s="110">
        <v>0.5173235204864</v>
      </c>
      <c r="O1010" s="10">
        <v>0</v>
      </c>
      <c r="P1010" s="10">
        <v>8.8</v>
      </c>
      <c r="Q1010" s="113">
        <v>-1.341</v>
      </c>
      <c r="R1010" s="110">
        <v>-0.628318530717959</v>
      </c>
      <c r="S1010" s="58">
        <v>82.4817485636601</v>
      </c>
      <c r="T1010" s="58">
        <v>1308.3637274865</v>
      </c>
      <c r="U1010" s="58">
        <v>114.511774613538</v>
      </c>
      <c r="V1010" s="58">
        <v>-942.402022539228</v>
      </c>
      <c r="W1010" s="58">
        <v>35.4453313734826</v>
      </c>
      <c r="X1010" s="10"/>
      <c r="Y1010" s="109">
        <f t="shared" si="238"/>
        <v>0.00165526660055715</v>
      </c>
      <c r="Z1010" s="10"/>
      <c r="AA1010" s="10"/>
      <c r="AB1010" s="10"/>
      <c r="AC1010" s="93">
        <f t="shared" si="231"/>
        <v>0</v>
      </c>
      <c r="AD1010" s="10">
        <f t="shared" si="239"/>
        <v>6.5</v>
      </c>
      <c r="AE1010" s="58">
        <f t="shared" si="232"/>
        <v>-104.845</v>
      </c>
      <c r="AF1010" s="58">
        <f t="shared" si="241"/>
        <v>1.99196672035119</v>
      </c>
      <c r="AG1010" s="58">
        <f t="shared" si="242"/>
        <v>0</v>
      </c>
      <c r="AH1010" s="58">
        <f t="shared" si="243"/>
        <v>1</v>
      </c>
      <c r="AI1010" s="64">
        <f t="shared" si="244"/>
        <v>107.916128000355</v>
      </c>
      <c r="AJ1010" s="65"/>
      <c r="AL1010" s="58">
        <f t="shared" si="233"/>
        <v>0</v>
      </c>
      <c r="AM1010" s="58">
        <f t="shared" si="234"/>
        <v>-104.845</v>
      </c>
      <c r="AN1010" s="58">
        <f t="shared" si="245"/>
        <v>104.845</v>
      </c>
      <c r="AO1010" s="58">
        <f t="shared" si="240"/>
        <v>335.807519426758</v>
      </c>
      <c r="AP1010" s="58">
        <f t="shared" si="235"/>
        <v>836.046099455546</v>
      </c>
      <c r="AQ1010" s="58">
        <f t="shared" si="236"/>
        <v>104.845</v>
      </c>
      <c r="AR1010" s="58">
        <f t="shared" si="237"/>
        <v>1.56319401867222e-13</v>
      </c>
    </row>
    <row r="1011" s="17" customFormat="1" ht="14.25" spans="1:44">
      <c r="A1011" s="88" t="s">
        <v>1290</v>
      </c>
      <c r="B1011" s="89">
        <v>1.87</v>
      </c>
      <c r="C1011" s="90">
        <v>0</v>
      </c>
      <c r="D1011" s="90">
        <v>-106.254208754209</v>
      </c>
      <c r="E1011" s="90">
        <v>-106.254208754209</v>
      </c>
      <c r="F1011" s="90">
        <v>0</v>
      </c>
      <c r="G1011" s="90">
        <v>-109.011238926652</v>
      </c>
      <c r="H1011" s="90">
        <v>107.921126537385</v>
      </c>
      <c r="I1011" s="90">
        <v>105.191666666667</v>
      </c>
      <c r="J1011" s="100">
        <v>1713.52109391548</v>
      </c>
      <c r="K1011" s="102">
        <v>0.722362351862848</v>
      </c>
      <c r="L1011" s="102">
        <v>5.8253679180347</v>
      </c>
      <c r="M1011" s="102">
        <v>5.7834370176454</v>
      </c>
      <c r="N1011" s="103">
        <v>0.5173235204864</v>
      </c>
      <c r="O1011" s="17">
        <v>0</v>
      </c>
      <c r="P1011" s="17">
        <v>8.8</v>
      </c>
      <c r="Q1011" s="134">
        <v>-1.359</v>
      </c>
      <c r="R1011" s="103">
        <v>-0.636172512351933</v>
      </c>
      <c r="S1011" s="90">
        <v>82.4817485636601</v>
      </c>
      <c r="T1011" s="90">
        <v>1321.64073658691</v>
      </c>
      <c r="U1011" s="90">
        <v>114.183343513064</v>
      </c>
      <c r="V1011" s="90">
        <v>-954.703510798666</v>
      </c>
      <c r="W1011" s="90">
        <v>33.504422021646</v>
      </c>
      <c r="Y1011" s="102">
        <f t="shared" si="238"/>
        <v>-0.00017438115108348</v>
      </c>
      <c r="AC1011" s="89">
        <f t="shared" si="231"/>
        <v>0</v>
      </c>
      <c r="AD1011" s="17">
        <f t="shared" si="239"/>
        <v>6.5</v>
      </c>
      <c r="AE1011" s="90">
        <f t="shared" si="232"/>
        <v>-105.191666666667</v>
      </c>
      <c r="AF1011" s="90">
        <f t="shared" si="241"/>
        <v>2.7294598707187</v>
      </c>
      <c r="AG1011" s="90">
        <f t="shared" si="242"/>
        <v>0</v>
      </c>
      <c r="AH1011" s="90">
        <f t="shared" si="243"/>
        <v>1</v>
      </c>
      <c r="AI1011" s="114">
        <f t="shared" si="244"/>
        <v>109.011238926652</v>
      </c>
      <c r="AJ1011" s="115"/>
      <c r="AL1011" s="90">
        <f t="shared" si="233"/>
        <v>0</v>
      </c>
      <c r="AM1011" s="90">
        <f t="shared" si="234"/>
        <v>-105.191666666667</v>
      </c>
      <c r="AN1011" s="90">
        <f t="shared" si="245"/>
        <v>105.191666666667</v>
      </c>
      <c r="AO1011" s="90">
        <f t="shared" si="240"/>
        <v>314.648543558019</v>
      </c>
      <c r="AP1011" s="90">
        <f t="shared" si="235"/>
        <v>814.887123586808</v>
      </c>
      <c r="AQ1011" s="90">
        <f t="shared" si="236"/>
        <v>105.191666666667</v>
      </c>
      <c r="AR1011" s="90">
        <f t="shared" si="237"/>
        <v>1.4210854715202e-13</v>
      </c>
    </row>
    <row r="1012" ht="14.25" customHeight="1" spans="7:44">
      <c r="G1012" s="34">
        <f>MIN(G4:G1011)</f>
        <v>-184.96683031823</v>
      </c>
      <c r="H1012" s="34">
        <f>SUM(H4:H1011)</f>
        <v>160148.218871328</v>
      </c>
      <c r="I1012" s="34">
        <f>SUM(I4:I1011)</f>
        <v>172480.599666667</v>
      </c>
      <c r="K1012" s="49">
        <f>MAX(K4:K1011)</f>
        <v>2.08725927442974</v>
      </c>
      <c r="M1012" s="49">
        <f>MAX(M4:M1011)</f>
        <v>8</v>
      </c>
      <c r="Y1012" s="49">
        <f>MAX(Y5:Y1011)</f>
        <v>0.0399997370248659</v>
      </c>
      <c r="AC1012" s="34">
        <f>SUM(AC4:AC1011)</f>
        <v>117741.699217819</v>
      </c>
      <c r="AE1012" s="34">
        <f>MAX(AE4:AE1011)</f>
        <v>0</v>
      </c>
      <c r="AF1012" s="34">
        <f>MAX(AF4:AF1011)</f>
        <v>9.52177504503301</v>
      </c>
      <c r="AG1012" s="34">
        <f>SUM(AG4:AG1011)</f>
        <v>179</v>
      </c>
      <c r="AH1012" s="34">
        <f>SUM(AH4:AH1011)</f>
        <v>369</v>
      </c>
      <c r="AQ1012" s="34">
        <f>SUM(AQ4:AQ1011)</f>
        <v>150730.105353662</v>
      </c>
      <c r="AR1012" s="34">
        <f>MAX(AR4:AR1011)</f>
        <v>5.96855898038484e-13</v>
      </c>
    </row>
    <row r="1013" spans="7:44">
      <c r="G1013" s="34">
        <f>MAX(G4:G1012)</f>
        <v>395.767179861252</v>
      </c>
      <c r="K1013" s="49">
        <f>MIN(K4:K1012)</f>
        <v>0.465322798297596</v>
      </c>
      <c r="M1013" s="49">
        <f>MIN(M4:M1012)</f>
        <v>3.00410120074773</v>
      </c>
      <c r="Y1013" s="49">
        <f>MIN(Y5:Y1012)</f>
        <v>-0.0213994145451952</v>
      </c>
      <c r="AE1013" s="34">
        <f>MIN(AE4:AE1012)</f>
        <v>-250</v>
      </c>
      <c r="AF1013" s="34">
        <f>MIN(AF4:AF1012)</f>
        <v>-166.493341632225</v>
      </c>
      <c r="AG1013" s="62">
        <f>AVERAGE(AG4:AG1011)</f>
        <v>0.177579365079365</v>
      </c>
      <c r="AH1013" s="62">
        <f>AVERAGE(AH4:AH1011)</f>
        <v>0.366071428571429</v>
      </c>
      <c r="AI1013" s="21" t="s">
        <v>1291</v>
      </c>
      <c r="AR1013" s="34">
        <f>MIN(AR4:AR1012)</f>
        <v>-250</v>
      </c>
    </row>
    <row r="1014" spans="1:23">
      <c r="A1014" s="10"/>
      <c r="B1014" s="10"/>
      <c r="C1014" s="10"/>
      <c r="D1014" s="10"/>
      <c r="E1014" s="10"/>
      <c r="F1014" s="10"/>
      <c r="G1014" s="10"/>
      <c r="H1014" s="10"/>
      <c r="I1014" s="10"/>
      <c r="J1014" s="10"/>
      <c r="K1014" s="10">
        <f>K1012/K1013</f>
        <v>4.48561575333526</v>
      </c>
      <c r="L1014" s="10"/>
      <c r="M1014" s="10"/>
      <c r="N1014" s="10"/>
      <c r="O1014" s="10"/>
      <c r="P1014" s="10"/>
      <c r="Q1014" s="10"/>
      <c r="R1014" s="10"/>
      <c r="S1014" s="10"/>
      <c r="T1014" s="10"/>
      <c r="U1014" s="10"/>
      <c r="V1014" s="10"/>
      <c r="W1014" s="10"/>
    </row>
  </sheetData>
  <conditionalFormatting sqref="H375:H396">
    <cfRule type="cellIs" dxfId="0" priority="3" operator="lessThan">
      <formula>0</formula>
    </cfRule>
  </conditionalFormatting>
  <conditionalFormatting sqref="I4:I1013">
    <cfRule type="cellIs" dxfId="0" priority="4" operator="lessThan">
      <formula>0</formula>
    </cfRule>
  </conditionalFormatting>
  <conditionalFormatting sqref="K4:K1011">
    <cfRule type="cellIs" dxfId="0" priority="5" operator="lessThan">
      <formula>0.39</formula>
    </cfRule>
  </conditionalFormatting>
  <conditionalFormatting sqref="M4:M171">
    <cfRule type="colorScale" priority="11">
      <colorScale>
        <cfvo type="min"/>
        <cfvo type="max"/>
        <color rgb="FFFCFCFF"/>
        <color rgb="FF63BE7B"/>
      </colorScale>
    </cfRule>
  </conditionalFormatting>
  <conditionalFormatting sqref="M172:M1011">
    <cfRule type="colorScale" priority="7">
      <colorScale>
        <cfvo type="min"/>
        <cfvo type="max"/>
        <color rgb="FFFCFCFF"/>
        <color rgb="FF63BE7B"/>
      </colorScale>
    </cfRule>
  </conditionalFormatting>
  <conditionalFormatting sqref="Y4:Y171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172:Y1011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4:AE1011">
    <cfRule type="colorScale" priority="2">
      <colorScale>
        <cfvo type="min"/>
        <cfvo type="max"/>
        <color rgb="FFF8696B"/>
        <color rgb="FFFCFCFF"/>
      </colorScale>
    </cfRule>
  </conditionalFormatting>
  <conditionalFormatting sqref="AR4:AR1011">
    <cfRule type="colorScale" priority="1">
      <colorScale>
        <cfvo type="min"/>
        <cfvo type="max"/>
        <color rgb="FFF8696B"/>
        <color rgb="FFFCFCFF"/>
      </colorScale>
    </cfRule>
  </conditionalFormatting>
  <conditionalFormatting sqref="AF4:AH171">
    <cfRule type="colorScale" priority="12">
      <colorScale>
        <cfvo type="min"/>
        <cfvo type="max"/>
        <color rgb="FFF8696B"/>
        <color rgb="FFFCFCFF"/>
      </colorScale>
    </cfRule>
  </conditionalFormatting>
  <conditionalFormatting sqref="AF172:AH1011">
    <cfRule type="colorScale" priority="8">
      <colorScale>
        <cfvo type="min"/>
        <cfvo type="max"/>
        <color rgb="FFF8696B"/>
        <color rgb="FFFCFCFF"/>
      </colorScale>
    </cfRule>
  </conditionalFormatting>
  <pageMargins left="0.7" right="0.7" top="0.75" bottom="0.75" header="0.3" footer="0.3"/>
  <pageSetup paperSize="1" orientation="portrait"/>
  <headerFooter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018"/>
  <sheetViews>
    <sheetView zoomScale="70" zoomScaleNormal="70" workbookViewId="0">
      <selection activeCell="N2" sqref="N2:N1007"/>
    </sheetView>
  </sheetViews>
  <sheetFormatPr defaultColWidth="9" defaultRowHeight="13.5"/>
  <cols>
    <col min="2" max="3" width="17.9083333333333" style="1" customWidth="1"/>
    <col min="4" max="5" width="17.9083333333333" style="2" customWidth="1"/>
    <col min="6" max="7" width="23.9083333333333" customWidth="1"/>
    <col min="17" max="17" width="9.36666666666667" customWidth="1"/>
    <col min="18" max="18" width="9.09166666666667" customWidth="1"/>
  </cols>
  <sheetData>
    <row r="1" spans="1:14">
      <c r="A1" t="s">
        <v>1292</v>
      </c>
      <c r="B1" s="3" t="s">
        <v>1293</v>
      </c>
      <c r="C1" s="3" t="s">
        <v>1294</v>
      </c>
      <c r="D1" s="4" t="s">
        <v>1295</v>
      </c>
      <c r="E1" s="4" t="s">
        <v>1296</v>
      </c>
      <c r="F1" s="5" t="s">
        <v>1297</v>
      </c>
      <c r="G1" s="5" t="s">
        <v>1297</v>
      </c>
      <c r="I1" s="9" t="s">
        <v>1298</v>
      </c>
      <c r="J1">
        <f>MAX(C2:C1009)</f>
        <v>89.05</v>
      </c>
      <c r="K1">
        <v>50</v>
      </c>
      <c r="N1" t="s">
        <v>1299</v>
      </c>
    </row>
    <row r="2" spans="2:14">
      <c r="B2" s="6">
        <v>5.68</v>
      </c>
      <c r="C2" s="6">
        <v>22.87</v>
      </c>
      <c r="D2" s="7">
        <f>B2</f>
        <v>5.68</v>
      </c>
      <c r="E2" s="7">
        <f>AVERAGE(C2)/$K$1*250</f>
        <v>114.35</v>
      </c>
      <c r="F2" s="8">
        <v>22.87</v>
      </c>
      <c r="G2" s="8">
        <v>22.87</v>
      </c>
      <c r="N2" s="10">
        <v>7.69240268767915</v>
      </c>
    </row>
    <row r="3" spans="2:14">
      <c r="B3" s="6">
        <v>6.04</v>
      </c>
      <c r="C3" s="6">
        <v>21.87</v>
      </c>
      <c r="D3" s="7">
        <f t="shared" ref="D3:D66" si="0">B3</f>
        <v>6.04</v>
      </c>
      <c r="E3" s="7">
        <f>AVERAGE(C1:C5)/$K$1*250</f>
        <v>110.6</v>
      </c>
      <c r="F3" s="8">
        <v>22.87</v>
      </c>
      <c r="G3" s="8">
        <v>22.87</v>
      </c>
      <c r="N3" s="10">
        <v>7.88782778573875</v>
      </c>
    </row>
    <row r="4" spans="2:14">
      <c r="B4" s="6">
        <v>6.49</v>
      </c>
      <c r="C4" s="6">
        <v>21.87</v>
      </c>
      <c r="D4" s="7">
        <f t="shared" si="0"/>
        <v>6.49</v>
      </c>
      <c r="E4" s="7">
        <f t="shared" ref="E4:E67" si="1">AVERAGE(C2:C6)/$K$1*250</f>
        <v>109.805</v>
      </c>
      <c r="F4" s="8">
        <v>0.06</v>
      </c>
      <c r="G4" s="8">
        <v>21.87</v>
      </c>
      <c r="N4" s="10">
        <v>8.64623750908393</v>
      </c>
    </row>
    <row r="5" spans="2:14">
      <c r="B5" s="6">
        <v>6.68</v>
      </c>
      <c r="C5" s="6">
        <v>21.87</v>
      </c>
      <c r="D5" s="7">
        <f t="shared" si="0"/>
        <v>6.68</v>
      </c>
      <c r="E5" s="7">
        <f t="shared" si="1"/>
        <v>108.24</v>
      </c>
      <c r="F5" s="8">
        <v>0.06</v>
      </c>
      <c r="G5" s="8">
        <v>21.87</v>
      </c>
      <c r="N5" s="10">
        <v>9.01019124801948</v>
      </c>
    </row>
    <row r="6" spans="2:14">
      <c r="B6" s="6">
        <v>7.44</v>
      </c>
      <c r="C6" s="6">
        <v>21.325</v>
      </c>
      <c r="D6" s="7">
        <f t="shared" si="0"/>
        <v>7.44</v>
      </c>
      <c r="E6" s="7">
        <f t="shared" si="1"/>
        <v>106.56</v>
      </c>
      <c r="F6" s="8">
        <v>0.06</v>
      </c>
      <c r="G6" s="8">
        <v>21.87</v>
      </c>
      <c r="N6" s="10">
        <v>8.65135691454044</v>
      </c>
    </row>
    <row r="7" spans="2:14">
      <c r="B7" s="6">
        <v>7.8</v>
      </c>
      <c r="C7" s="6">
        <v>21.305</v>
      </c>
      <c r="D7" s="7">
        <f t="shared" si="0"/>
        <v>7.8</v>
      </c>
      <c r="E7" s="7">
        <f t="shared" si="1"/>
        <v>104.93</v>
      </c>
      <c r="F7" s="8">
        <v>0.06</v>
      </c>
      <c r="G7" s="8">
        <v>21.87</v>
      </c>
      <c r="N7" s="10">
        <v>8.46029359566759</v>
      </c>
    </row>
    <row r="8" spans="2:14">
      <c r="B8" s="6">
        <v>7.43</v>
      </c>
      <c r="C8" s="6">
        <v>20.19</v>
      </c>
      <c r="D8" s="7">
        <f t="shared" si="0"/>
        <v>7.43</v>
      </c>
      <c r="E8" s="7">
        <f t="shared" si="1"/>
        <v>103.31</v>
      </c>
      <c r="F8" s="8">
        <v>0.06</v>
      </c>
      <c r="G8" s="8">
        <v>21.87</v>
      </c>
      <c r="N8" s="10">
        <v>8.21929124427076</v>
      </c>
    </row>
    <row r="9" spans="2:17">
      <c r="B9" s="6">
        <v>7.23</v>
      </c>
      <c r="C9" s="6">
        <v>20.24</v>
      </c>
      <c r="D9" s="7">
        <f t="shared" si="0"/>
        <v>7.23</v>
      </c>
      <c r="E9" s="7">
        <f t="shared" si="1"/>
        <v>101.025</v>
      </c>
      <c r="F9" s="8">
        <v>0.06</v>
      </c>
      <c r="G9" s="8">
        <v>21.87</v>
      </c>
      <c r="N9" s="10">
        <v>8.31419905682499</v>
      </c>
      <c r="P9" t="s">
        <v>1300</v>
      </c>
      <c r="Q9" t="s">
        <v>1301</v>
      </c>
    </row>
    <row r="10" spans="2:18">
      <c r="B10" s="6">
        <v>6.98</v>
      </c>
      <c r="C10" s="6">
        <v>20.25</v>
      </c>
      <c r="D10" s="7">
        <f t="shared" si="0"/>
        <v>6.98</v>
      </c>
      <c r="E10" s="7">
        <f t="shared" si="1"/>
        <v>98.455</v>
      </c>
      <c r="F10" s="8">
        <v>0.06</v>
      </c>
      <c r="G10" s="8">
        <v>21.87</v>
      </c>
      <c r="N10" s="10">
        <v>8.14148200443552</v>
      </c>
      <c r="P10" t="s">
        <v>1302</v>
      </c>
      <c r="Q10" t="s">
        <v>1303</v>
      </c>
      <c r="R10" t="s">
        <v>1304</v>
      </c>
    </row>
    <row r="11" spans="2:18">
      <c r="B11" s="6">
        <v>7.07</v>
      </c>
      <c r="C11" s="6">
        <v>19.04</v>
      </c>
      <c r="D11" s="7">
        <f t="shared" si="0"/>
        <v>7.07</v>
      </c>
      <c r="E11" s="7">
        <f t="shared" si="1"/>
        <v>96.995</v>
      </c>
      <c r="F11" s="8">
        <v>20.78</v>
      </c>
      <c r="G11" s="8">
        <v>20.78</v>
      </c>
      <c r="L11" s="11" t="s">
        <v>1305</v>
      </c>
      <c r="M11" s="11" t="s">
        <v>1306</v>
      </c>
      <c r="N11" s="10">
        <v>8.31482315063148</v>
      </c>
      <c r="P11">
        <v>1</v>
      </c>
      <c r="Q11" s="12">
        <f t="shared" ref="Q11:Q14" si="2">P11/10*1*LN(P11)</f>
        <v>0</v>
      </c>
      <c r="R11" s="12">
        <f t="shared" ref="R11:R14" si="3">Q11*0.277</f>
        <v>0</v>
      </c>
    </row>
    <row r="12" spans="2:18">
      <c r="B12" s="6">
        <v>6.89</v>
      </c>
      <c r="C12" s="6">
        <v>18.735</v>
      </c>
      <c r="D12" s="7">
        <f t="shared" si="0"/>
        <v>6.89</v>
      </c>
      <c r="E12" s="7">
        <f t="shared" si="1"/>
        <v>96.235</v>
      </c>
      <c r="F12" s="8">
        <v>20.78</v>
      </c>
      <c r="G12" s="8">
        <v>20.78</v>
      </c>
      <c r="L12" s="11">
        <v>1</v>
      </c>
      <c r="M12" s="11">
        <f>144*(L12-1)+1</f>
        <v>1</v>
      </c>
      <c r="N12" s="10">
        <v>8.57717461809884</v>
      </c>
      <c r="P12">
        <v>10</v>
      </c>
      <c r="Q12" s="12">
        <f t="shared" si="2"/>
        <v>2.30258509299405</v>
      </c>
      <c r="R12" s="12">
        <f t="shared" si="3"/>
        <v>0.637816070759351</v>
      </c>
    </row>
    <row r="13" spans="2:18">
      <c r="B13" s="6">
        <v>7.06</v>
      </c>
      <c r="C13" s="6">
        <v>18.73</v>
      </c>
      <c r="D13" s="7">
        <f t="shared" si="0"/>
        <v>7.06</v>
      </c>
      <c r="E13" s="7">
        <f t="shared" si="1"/>
        <v>96.215</v>
      </c>
      <c r="F13" s="8">
        <v>21.83</v>
      </c>
      <c r="G13" s="8">
        <v>21.83</v>
      </c>
      <c r="L13" s="11">
        <v>2</v>
      </c>
      <c r="M13" s="11">
        <f t="shared" ref="M13:M18" si="4">144*(L13-1)+1</f>
        <v>145</v>
      </c>
      <c r="N13" s="10">
        <v>9.05776890545893</v>
      </c>
      <c r="P13">
        <v>14</v>
      </c>
      <c r="Q13" s="12">
        <f t="shared" si="2"/>
        <v>3.69468026146136</v>
      </c>
      <c r="R13" s="12">
        <f t="shared" si="3"/>
        <v>1.0234264324248</v>
      </c>
    </row>
    <row r="14" spans="2:18">
      <c r="B14" s="6">
        <v>7.32</v>
      </c>
      <c r="C14" s="6">
        <v>19.48</v>
      </c>
      <c r="D14" s="7">
        <f t="shared" si="0"/>
        <v>7.32</v>
      </c>
      <c r="E14" s="7">
        <f t="shared" si="1"/>
        <v>97.425</v>
      </c>
      <c r="F14" s="8">
        <v>20.19</v>
      </c>
      <c r="G14" s="8">
        <v>20.19</v>
      </c>
      <c r="L14" s="11">
        <v>3</v>
      </c>
      <c r="M14" s="11">
        <f t="shared" si="4"/>
        <v>289</v>
      </c>
      <c r="N14" s="10">
        <v>9.41941448363787</v>
      </c>
      <c r="P14">
        <v>70</v>
      </c>
      <c r="Q14" s="12">
        <f t="shared" si="2"/>
        <v>29.7394666943455</v>
      </c>
      <c r="R14" s="12">
        <f t="shared" si="3"/>
        <v>8.23783227433371</v>
      </c>
    </row>
    <row r="15" spans="2:14">
      <c r="B15" s="6">
        <v>7.8</v>
      </c>
      <c r="C15" s="6">
        <v>20.23</v>
      </c>
      <c r="D15" s="7">
        <f t="shared" si="0"/>
        <v>7.8</v>
      </c>
      <c r="E15" s="7">
        <f t="shared" si="1"/>
        <v>98.96</v>
      </c>
      <c r="F15" s="8">
        <v>20.19</v>
      </c>
      <c r="G15" s="8">
        <v>20.19</v>
      </c>
      <c r="L15" s="11">
        <v>4</v>
      </c>
      <c r="M15" s="11">
        <f t="shared" si="4"/>
        <v>433</v>
      </c>
      <c r="N15" s="10">
        <v>9.50273847428559</v>
      </c>
    </row>
    <row r="16" spans="2:14">
      <c r="B16" s="6">
        <v>8.16</v>
      </c>
      <c r="C16" s="6">
        <v>20.25</v>
      </c>
      <c r="D16" s="7">
        <f t="shared" si="0"/>
        <v>8.16</v>
      </c>
      <c r="E16" s="7">
        <f t="shared" si="1"/>
        <v>100.505</v>
      </c>
      <c r="F16" s="8">
        <v>20.24</v>
      </c>
      <c r="G16" s="8">
        <v>20.24</v>
      </c>
      <c r="L16" s="11">
        <v>5</v>
      </c>
      <c r="M16" s="11">
        <f t="shared" si="4"/>
        <v>577</v>
      </c>
      <c r="N16" s="10">
        <v>9.37699013143711</v>
      </c>
    </row>
    <row r="17" spans="2:14">
      <c r="B17" s="6">
        <v>8.24</v>
      </c>
      <c r="C17" s="6">
        <v>20.27</v>
      </c>
      <c r="D17" s="7">
        <f t="shared" si="0"/>
        <v>8.24</v>
      </c>
      <c r="E17" s="7">
        <f t="shared" si="1"/>
        <v>101.295</v>
      </c>
      <c r="F17" s="8">
        <v>20.24</v>
      </c>
      <c r="G17" s="8">
        <v>20.24</v>
      </c>
      <c r="L17" s="11">
        <v>6</v>
      </c>
      <c r="M17" s="11">
        <f t="shared" si="4"/>
        <v>721</v>
      </c>
      <c r="N17" s="10">
        <v>9.07193419766072</v>
      </c>
    </row>
    <row r="18" spans="2:14">
      <c r="B18" s="6">
        <v>8.11</v>
      </c>
      <c r="C18" s="6">
        <v>20.275</v>
      </c>
      <c r="D18" s="7">
        <f t="shared" si="0"/>
        <v>8.11</v>
      </c>
      <c r="E18" s="7">
        <f t="shared" si="1"/>
        <v>101.36</v>
      </c>
      <c r="F18" s="8">
        <v>20.24</v>
      </c>
      <c r="G18" s="8">
        <v>20.24</v>
      </c>
      <c r="L18" s="11">
        <v>7</v>
      </c>
      <c r="M18" s="11">
        <f t="shared" si="4"/>
        <v>865</v>
      </c>
      <c r="N18" s="10">
        <v>9.24353154775116</v>
      </c>
    </row>
    <row r="19" spans="2:14">
      <c r="B19" s="6">
        <v>7.8</v>
      </c>
      <c r="C19" s="6">
        <v>20.27</v>
      </c>
      <c r="D19" s="7">
        <f t="shared" si="0"/>
        <v>7.8</v>
      </c>
      <c r="E19" s="7">
        <f t="shared" si="1"/>
        <v>102.67</v>
      </c>
      <c r="F19" s="8">
        <v>20.26</v>
      </c>
      <c r="G19" s="8">
        <v>20.26</v>
      </c>
      <c r="N19" s="10">
        <v>9.17621301445699</v>
      </c>
    </row>
    <row r="20" spans="2:14">
      <c r="B20" s="6">
        <v>7.97</v>
      </c>
      <c r="C20" s="6">
        <v>20.295</v>
      </c>
      <c r="D20" s="7">
        <f t="shared" si="0"/>
        <v>7.97</v>
      </c>
      <c r="E20" s="7">
        <f t="shared" si="1"/>
        <v>104.155</v>
      </c>
      <c r="F20" s="8">
        <v>19.04</v>
      </c>
      <c r="G20" s="8">
        <v>19.04</v>
      </c>
      <c r="N20" s="10">
        <v>9.09856740744195</v>
      </c>
    </row>
    <row r="21" spans="2:14">
      <c r="B21" s="6">
        <v>7.9</v>
      </c>
      <c r="C21" s="6">
        <v>21.56</v>
      </c>
      <c r="D21" s="7">
        <f t="shared" si="0"/>
        <v>7.9</v>
      </c>
      <c r="E21" s="7">
        <f t="shared" si="1"/>
        <v>105.845</v>
      </c>
      <c r="F21" s="8">
        <v>19.04</v>
      </c>
      <c r="G21" s="8">
        <v>19.04</v>
      </c>
      <c r="N21" s="10">
        <v>8.90119935758491</v>
      </c>
    </row>
    <row r="22" spans="2:14">
      <c r="B22" s="6">
        <v>7.82</v>
      </c>
      <c r="C22" s="6">
        <v>21.755</v>
      </c>
      <c r="D22" s="7">
        <f t="shared" si="0"/>
        <v>7.82</v>
      </c>
      <c r="E22" s="7">
        <f t="shared" si="1"/>
        <v>107.555</v>
      </c>
      <c r="F22" s="8">
        <v>19.04</v>
      </c>
      <c r="G22" s="8">
        <v>19.04</v>
      </c>
      <c r="N22" s="10">
        <v>8.89241685379578</v>
      </c>
    </row>
    <row r="23" spans="2:14">
      <c r="B23" s="6">
        <v>7.62</v>
      </c>
      <c r="C23" s="6">
        <v>21.965</v>
      </c>
      <c r="D23" s="7">
        <f t="shared" si="0"/>
        <v>7.62</v>
      </c>
      <c r="E23" s="7">
        <f t="shared" si="1"/>
        <v>109.21</v>
      </c>
      <c r="F23" s="8">
        <v>18.43</v>
      </c>
      <c r="G23" s="8">
        <v>18.43</v>
      </c>
      <c r="N23" s="10">
        <v>8.99274723753738</v>
      </c>
    </row>
    <row r="24" spans="2:14">
      <c r="B24" s="6">
        <v>7.61</v>
      </c>
      <c r="C24" s="6">
        <v>21.98</v>
      </c>
      <c r="D24" s="7">
        <f t="shared" si="0"/>
        <v>7.61</v>
      </c>
      <c r="E24" s="7">
        <f t="shared" si="1"/>
        <v>110.725</v>
      </c>
      <c r="F24" s="8">
        <v>18.73</v>
      </c>
      <c r="G24" s="8">
        <v>18.73</v>
      </c>
      <c r="N24" s="10">
        <v>8.93356483731969</v>
      </c>
    </row>
    <row r="25" spans="2:14">
      <c r="B25" s="6">
        <v>7.71</v>
      </c>
      <c r="C25" s="6">
        <v>21.95</v>
      </c>
      <c r="D25" s="7">
        <f t="shared" si="0"/>
        <v>7.71</v>
      </c>
      <c r="E25" s="7">
        <f t="shared" si="1"/>
        <v>114.12</v>
      </c>
      <c r="F25" s="8">
        <v>18.73</v>
      </c>
      <c r="G25" s="8">
        <v>18.73</v>
      </c>
      <c r="N25" s="10">
        <v>9.01340346154628</v>
      </c>
    </row>
    <row r="26" spans="2:14">
      <c r="B26" s="6">
        <v>7.65</v>
      </c>
      <c r="C26" s="6">
        <v>23.075</v>
      </c>
      <c r="D26" s="7">
        <f t="shared" si="0"/>
        <v>7.65</v>
      </c>
      <c r="E26" s="7">
        <f t="shared" si="1"/>
        <v>115.275</v>
      </c>
      <c r="F26" s="8">
        <v>18.73</v>
      </c>
      <c r="G26" s="8">
        <v>18.73</v>
      </c>
      <c r="N26" s="10">
        <v>8.94361868869249</v>
      </c>
    </row>
    <row r="27" spans="2:14">
      <c r="B27" s="6">
        <v>7.73</v>
      </c>
      <c r="C27" s="6">
        <v>25.15</v>
      </c>
      <c r="D27" s="7">
        <f t="shared" si="0"/>
        <v>7.73</v>
      </c>
      <c r="E27" s="7">
        <f t="shared" si="1"/>
        <v>120.63</v>
      </c>
      <c r="F27" s="8">
        <v>20.23</v>
      </c>
      <c r="G27" s="8">
        <v>20.23</v>
      </c>
      <c r="N27" s="10">
        <v>8.94321593244333</v>
      </c>
    </row>
    <row r="28" spans="2:14">
      <c r="B28" s="6">
        <v>7.66</v>
      </c>
      <c r="C28" s="6">
        <v>23.12</v>
      </c>
      <c r="D28" s="7">
        <f t="shared" si="0"/>
        <v>7.66</v>
      </c>
      <c r="E28" s="7">
        <f t="shared" si="1"/>
        <v>129.25</v>
      </c>
      <c r="F28" s="8">
        <v>20.23</v>
      </c>
      <c r="G28" s="8">
        <v>20.23</v>
      </c>
      <c r="N28" s="10">
        <v>9.00228388782248</v>
      </c>
    </row>
    <row r="29" spans="2:14">
      <c r="B29" s="6">
        <v>7.66</v>
      </c>
      <c r="C29" s="6">
        <v>27.335</v>
      </c>
      <c r="D29" s="7">
        <f t="shared" si="0"/>
        <v>7.66</v>
      </c>
      <c r="E29" s="7">
        <f t="shared" si="1"/>
        <v>149</v>
      </c>
      <c r="F29" s="8">
        <v>20.23</v>
      </c>
      <c r="G29" s="8">
        <v>20.23</v>
      </c>
      <c r="N29" s="10">
        <v>8.98139173619456</v>
      </c>
    </row>
    <row r="30" spans="2:14">
      <c r="B30" s="6">
        <v>7.72</v>
      </c>
      <c r="C30" s="6">
        <v>30.57</v>
      </c>
      <c r="D30" s="7">
        <f t="shared" si="0"/>
        <v>7.72</v>
      </c>
      <c r="E30" s="7">
        <f t="shared" si="1"/>
        <v>152.93</v>
      </c>
      <c r="F30" s="8">
        <v>20.23</v>
      </c>
      <c r="G30" s="8">
        <v>20.23</v>
      </c>
      <c r="N30" s="10">
        <v>8.86058156246935</v>
      </c>
    </row>
    <row r="31" spans="2:14">
      <c r="B31" s="6">
        <v>7.7</v>
      </c>
      <c r="C31" s="6">
        <v>42.825</v>
      </c>
      <c r="D31" s="7">
        <f t="shared" si="0"/>
        <v>7.7</v>
      </c>
      <c r="E31" s="7">
        <f t="shared" si="1"/>
        <v>158.89</v>
      </c>
      <c r="F31" s="8">
        <v>20.27</v>
      </c>
      <c r="G31" s="8">
        <v>20.27</v>
      </c>
      <c r="N31" s="10">
        <v>8.83911714177371</v>
      </c>
    </row>
    <row r="32" spans="2:14">
      <c r="B32" s="6">
        <v>7.58</v>
      </c>
      <c r="C32" s="6">
        <v>29.08</v>
      </c>
      <c r="D32" s="7">
        <f t="shared" si="0"/>
        <v>7.58</v>
      </c>
      <c r="E32" s="7">
        <f t="shared" si="1"/>
        <v>167.565</v>
      </c>
      <c r="F32" s="8">
        <v>20.27</v>
      </c>
      <c r="G32" s="8">
        <v>20.27</v>
      </c>
      <c r="N32" s="10">
        <v>9.07653541721842</v>
      </c>
    </row>
    <row r="33" spans="2:14">
      <c r="B33" s="6">
        <v>7.56</v>
      </c>
      <c r="C33" s="6">
        <v>29.08</v>
      </c>
      <c r="D33" s="7">
        <f t="shared" si="0"/>
        <v>7.56</v>
      </c>
      <c r="E33" s="7">
        <f t="shared" si="1"/>
        <v>167.065</v>
      </c>
      <c r="F33" s="8">
        <v>20.27</v>
      </c>
      <c r="G33" s="8">
        <v>20.27</v>
      </c>
      <c r="N33" s="10">
        <v>9.08449680406525</v>
      </c>
    </row>
    <row r="34" spans="2:14">
      <c r="B34" s="6">
        <v>7.8</v>
      </c>
      <c r="C34" s="6">
        <v>36.01</v>
      </c>
      <c r="D34" s="7">
        <f t="shared" si="0"/>
        <v>7.8</v>
      </c>
      <c r="E34" s="7">
        <f t="shared" si="1"/>
        <v>155.995</v>
      </c>
      <c r="F34" s="8">
        <v>20.28</v>
      </c>
      <c r="G34" s="8">
        <v>20.28</v>
      </c>
      <c r="N34" s="10">
        <v>8.55386739702016</v>
      </c>
    </row>
    <row r="35" spans="2:14">
      <c r="B35" s="6">
        <v>7.81</v>
      </c>
      <c r="C35" s="6">
        <v>30.07</v>
      </c>
      <c r="D35" s="7">
        <f t="shared" si="0"/>
        <v>7.81</v>
      </c>
      <c r="E35" s="7">
        <f t="shared" si="1"/>
        <v>160.955</v>
      </c>
      <c r="F35" s="8">
        <v>20.27</v>
      </c>
      <c r="G35" s="8">
        <v>20.27</v>
      </c>
      <c r="N35" s="10">
        <v>7.51495860932813</v>
      </c>
    </row>
    <row r="36" spans="2:14">
      <c r="B36" s="6">
        <v>7.28</v>
      </c>
      <c r="C36" s="6">
        <v>31.755</v>
      </c>
      <c r="D36" s="7">
        <f t="shared" si="0"/>
        <v>7.28</v>
      </c>
      <c r="E36" s="7">
        <f t="shared" si="1"/>
        <v>166.085</v>
      </c>
      <c r="F36" s="8">
        <v>20.27</v>
      </c>
      <c r="G36" s="8">
        <v>20.27</v>
      </c>
      <c r="N36" s="10">
        <v>6.97420537229983</v>
      </c>
    </row>
    <row r="37" spans="2:14">
      <c r="B37" s="6">
        <v>6.24</v>
      </c>
      <c r="C37" s="6">
        <v>34.04</v>
      </c>
      <c r="D37" s="7">
        <f t="shared" si="0"/>
        <v>6.24</v>
      </c>
      <c r="E37" s="7">
        <f t="shared" si="1"/>
        <v>168.42</v>
      </c>
      <c r="F37" s="8">
        <v>20.27</v>
      </c>
      <c r="G37" s="8">
        <v>20.27</v>
      </c>
      <c r="N37" s="10">
        <v>6.99084144180927</v>
      </c>
    </row>
    <row r="38" spans="2:14">
      <c r="B38" s="6">
        <v>5.7</v>
      </c>
      <c r="C38" s="6">
        <v>34.21</v>
      </c>
      <c r="D38" s="7">
        <f t="shared" si="0"/>
        <v>5.7</v>
      </c>
      <c r="E38" s="7">
        <f t="shared" si="1"/>
        <v>185.67</v>
      </c>
      <c r="F38" s="8">
        <v>20.27</v>
      </c>
      <c r="G38" s="8">
        <v>20.27</v>
      </c>
      <c r="N38" s="10">
        <v>7.16667775680582</v>
      </c>
    </row>
    <row r="39" spans="2:14">
      <c r="B39" s="6">
        <v>5.72</v>
      </c>
      <c r="C39" s="6">
        <v>38.345</v>
      </c>
      <c r="D39" s="7">
        <f t="shared" si="0"/>
        <v>5.72</v>
      </c>
      <c r="E39" s="7">
        <f t="shared" si="1"/>
        <v>201.815</v>
      </c>
      <c r="F39" s="8">
        <v>20.32</v>
      </c>
      <c r="G39" s="8">
        <v>20.32</v>
      </c>
      <c r="N39" s="10">
        <v>7.12320395161104</v>
      </c>
    </row>
    <row r="40" spans="2:14">
      <c r="B40" s="6">
        <v>5.9</v>
      </c>
      <c r="C40" s="6">
        <v>47.32</v>
      </c>
      <c r="D40" s="7">
        <f t="shared" si="0"/>
        <v>5.9</v>
      </c>
      <c r="E40" s="7">
        <f t="shared" si="1"/>
        <v>234.665</v>
      </c>
      <c r="F40" s="8">
        <v>21.56</v>
      </c>
      <c r="G40" s="8">
        <v>21.56</v>
      </c>
      <c r="N40" s="10">
        <v>6.94999977005067</v>
      </c>
    </row>
    <row r="41" spans="2:14">
      <c r="B41" s="6">
        <v>5.86</v>
      </c>
      <c r="C41" s="6">
        <v>47.9</v>
      </c>
      <c r="D41" s="7">
        <f t="shared" si="0"/>
        <v>5.86</v>
      </c>
      <c r="E41" s="7">
        <f t="shared" si="1"/>
        <v>248.405</v>
      </c>
      <c r="F41" s="8">
        <v>21.56</v>
      </c>
      <c r="G41" s="8">
        <v>21.56</v>
      </c>
      <c r="N41" s="10">
        <v>7.42446479093529</v>
      </c>
    </row>
    <row r="42" spans="2:14">
      <c r="B42" s="6">
        <v>5.69</v>
      </c>
      <c r="C42" s="6">
        <v>66.89</v>
      </c>
      <c r="D42" s="7">
        <f t="shared" si="0"/>
        <v>5.69</v>
      </c>
      <c r="E42" s="7">
        <f t="shared" si="1"/>
        <v>258.105</v>
      </c>
      <c r="F42" s="8">
        <v>21.56</v>
      </c>
      <c r="G42" s="8">
        <v>21.56</v>
      </c>
      <c r="N42" s="10">
        <v>7.49018889683413</v>
      </c>
    </row>
    <row r="43" spans="2:14">
      <c r="B43" s="6">
        <v>6.17</v>
      </c>
      <c r="C43" s="6">
        <v>47.95</v>
      </c>
      <c r="D43" s="7">
        <f t="shared" si="0"/>
        <v>6.17</v>
      </c>
      <c r="E43" s="7">
        <f t="shared" si="1"/>
        <v>253.805</v>
      </c>
      <c r="F43" s="8">
        <v>21.95</v>
      </c>
      <c r="G43" s="8">
        <v>21.95</v>
      </c>
      <c r="N43" s="10">
        <v>6.32959000094611</v>
      </c>
    </row>
    <row r="44" spans="2:14">
      <c r="B44" s="6">
        <v>6.24</v>
      </c>
      <c r="C44" s="6">
        <v>48.045</v>
      </c>
      <c r="D44" s="7">
        <f t="shared" si="0"/>
        <v>6.24</v>
      </c>
      <c r="E44" s="7">
        <f t="shared" si="1"/>
        <v>249.47</v>
      </c>
      <c r="F44" s="8">
        <v>21.95</v>
      </c>
      <c r="G44" s="8">
        <v>21.95</v>
      </c>
      <c r="N44" s="10">
        <v>6.19550063957554</v>
      </c>
    </row>
    <row r="45" spans="2:14">
      <c r="B45" s="6">
        <v>5.08</v>
      </c>
      <c r="C45" s="6">
        <v>43.02</v>
      </c>
      <c r="D45" s="7">
        <f t="shared" si="0"/>
        <v>5.08</v>
      </c>
      <c r="E45" s="7">
        <f t="shared" si="1"/>
        <v>226.595</v>
      </c>
      <c r="F45" s="8">
        <v>21.98</v>
      </c>
      <c r="G45" s="8">
        <v>21.98</v>
      </c>
      <c r="N45" s="10">
        <v>7.29753782029023</v>
      </c>
    </row>
    <row r="46" spans="2:14">
      <c r="B46" s="6">
        <v>4.95</v>
      </c>
      <c r="C46" s="6">
        <v>43.565</v>
      </c>
      <c r="D46" s="7">
        <f t="shared" si="0"/>
        <v>4.95</v>
      </c>
      <c r="E46" s="7">
        <f t="shared" si="1"/>
        <v>222.565</v>
      </c>
      <c r="F46" s="8">
        <v>21.98</v>
      </c>
      <c r="G46" s="8">
        <v>21.98</v>
      </c>
      <c r="N46" s="10">
        <v>7.77182547843372</v>
      </c>
    </row>
    <row r="47" spans="2:14">
      <c r="B47" s="6">
        <v>6.06</v>
      </c>
      <c r="C47" s="6">
        <v>44.015</v>
      </c>
      <c r="D47" s="7">
        <f t="shared" si="0"/>
        <v>6.06</v>
      </c>
      <c r="E47" s="7">
        <f t="shared" si="1"/>
        <v>217.9</v>
      </c>
      <c r="F47" s="8">
        <v>21.98</v>
      </c>
      <c r="G47" s="8">
        <v>21.98</v>
      </c>
      <c r="N47" s="10">
        <v>6.21095200550236</v>
      </c>
    </row>
    <row r="48" spans="2:14">
      <c r="B48" s="6">
        <v>6.54</v>
      </c>
      <c r="C48" s="6">
        <v>43.92</v>
      </c>
      <c r="D48" s="7">
        <f t="shared" si="0"/>
        <v>6.54</v>
      </c>
      <c r="E48" s="7">
        <f t="shared" si="1"/>
        <v>217.75</v>
      </c>
      <c r="F48" s="8">
        <v>21.95</v>
      </c>
      <c r="G48" s="8">
        <v>21.95</v>
      </c>
      <c r="N48" s="10">
        <v>5.78724061293588</v>
      </c>
    </row>
    <row r="49" spans="2:14">
      <c r="B49" s="6">
        <v>4.98</v>
      </c>
      <c r="C49" s="6">
        <v>43.38</v>
      </c>
      <c r="D49" s="7">
        <f t="shared" si="0"/>
        <v>4.98</v>
      </c>
      <c r="E49" s="7">
        <f t="shared" si="1"/>
        <v>217.53</v>
      </c>
      <c r="F49" s="8">
        <v>21.95</v>
      </c>
      <c r="G49" s="8">
        <v>21.95</v>
      </c>
      <c r="N49" s="10">
        <v>5.54285099195039</v>
      </c>
    </row>
    <row r="50" spans="2:14">
      <c r="B50" s="6">
        <v>4.56</v>
      </c>
      <c r="C50" s="6">
        <v>42.87</v>
      </c>
      <c r="D50" s="7">
        <f t="shared" si="0"/>
        <v>4.56</v>
      </c>
      <c r="E50" s="7">
        <f t="shared" si="1"/>
        <v>218.82</v>
      </c>
      <c r="F50" s="8">
        <v>21.95</v>
      </c>
      <c r="G50" s="8">
        <v>21.95</v>
      </c>
      <c r="N50" s="10">
        <v>5.12899381153468</v>
      </c>
    </row>
    <row r="51" spans="2:14">
      <c r="B51" s="6">
        <v>4.32</v>
      </c>
      <c r="C51" s="6">
        <v>43.345</v>
      </c>
      <c r="D51" s="7">
        <f t="shared" si="0"/>
        <v>4.32</v>
      </c>
      <c r="E51" s="7">
        <f t="shared" si="1"/>
        <v>222.65</v>
      </c>
      <c r="F51" s="8">
        <v>24.2</v>
      </c>
      <c r="G51" s="8">
        <v>24.2</v>
      </c>
      <c r="N51" s="10">
        <v>4.52599685217867</v>
      </c>
    </row>
    <row r="52" spans="2:14">
      <c r="B52" s="6">
        <v>3.91</v>
      </c>
      <c r="C52" s="6">
        <v>45.305</v>
      </c>
      <c r="D52" s="7">
        <f t="shared" si="0"/>
        <v>3.91</v>
      </c>
      <c r="E52" s="7">
        <f t="shared" si="1"/>
        <v>222.09</v>
      </c>
      <c r="F52" s="8">
        <v>24.2</v>
      </c>
      <c r="G52" s="8">
        <v>24.2</v>
      </c>
      <c r="N52" s="10">
        <v>4.43076390354552</v>
      </c>
    </row>
    <row r="53" spans="2:14">
      <c r="B53" s="6">
        <v>3.31</v>
      </c>
      <c r="C53" s="6">
        <v>47.75</v>
      </c>
      <c r="D53" s="7">
        <f t="shared" si="0"/>
        <v>3.31</v>
      </c>
      <c r="E53" s="7">
        <f t="shared" si="1"/>
        <v>221.99</v>
      </c>
      <c r="F53" s="8">
        <v>26.1</v>
      </c>
      <c r="G53" s="8">
        <v>26.1</v>
      </c>
      <c r="N53" s="10">
        <v>4.57443974845322</v>
      </c>
    </row>
    <row r="54" spans="2:14">
      <c r="B54" s="6">
        <v>3.22</v>
      </c>
      <c r="C54" s="6">
        <v>42.82</v>
      </c>
      <c r="D54" s="7">
        <f t="shared" si="0"/>
        <v>3.22</v>
      </c>
      <c r="E54" s="7">
        <f t="shared" si="1"/>
        <v>228.32</v>
      </c>
      <c r="F54" s="8">
        <v>22.14</v>
      </c>
      <c r="G54" s="8">
        <v>22.14</v>
      </c>
      <c r="N54" s="10">
        <v>4.47909618255044</v>
      </c>
    </row>
    <row r="55" spans="2:14">
      <c r="B55" s="6">
        <v>3.37</v>
      </c>
      <c r="C55" s="6">
        <v>42.77</v>
      </c>
      <c r="D55" s="7">
        <f t="shared" si="0"/>
        <v>3.37</v>
      </c>
      <c r="E55" s="7">
        <f t="shared" si="1"/>
        <v>235.655</v>
      </c>
      <c r="F55" s="8">
        <v>24.1</v>
      </c>
      <c r="G55" s="8">
        <v>24.1</v>
      </c>
      <c r="N55" s="10">
        <v>4.15465722487574</v>
      </c>
    </row>
    <row r="56" spans="2:14">
      <c r="B56" s="6">
        <v>3.28</v>
      </c>
      <c r="C56" s="6">
        <v>49.675</v>
      </c>
      <c r="D56" s="7">
        <f t="shared" si="0"/>
        <v>3.28</v>
      </c>
      <c r="E56" s="7">
        <f t="shared" si="1"/>
        <v>216.935</v>
      </c>
      <c r="F56" s="8">
        <v>24.1</v>
      </c>
      <c r="G56" s="8">
        <v>24.1</v>
      </c>
      <c r="N56" s="10">
        <v>3.7805159817473</v>
      </c>
    </row>
    <row r="57" spans="2:14">
      <c r="B57" s="6">
        <v>2.96</v>
      </c>
      <c r="C57" s="6">
        <v>52.64</v>
      </c>
      <c r="D57" s="7">
        <f t="shared" si="0"/>
        <v>2.96</v>
      </c>
      <c r="E57" s="7">
        <f t="shared" si="1"/>
        <v>204.375</v>
      </c>
      <c r="F57" s="8">
        <v>30.57</v>
      </c>
      <c r="G57" s="8">
        <v>30.57</v>
      </c>
      <c r="N57" s="10">
        <v>3.37671406757479</v>
      </c>
    </row>
    <row r="58" spans="2:14">
      <c r="B58" s="6">
        <v>2.59</v>
      </c>
      <c r="C58" s="6">
        <v>29.03</v>
      </c>
      <c r="D58" s="7">
        <f t="shared" si="0"/>
        <v>2.59</v>
      </c>
      <c r="E58" s="7">
        <f t="shared" si="1"/>
        <v>191.835</v>
      </c>
      <c r="F58" s="8">
        <v>30.57</v>
      </c>
      <c r="G58" s="8">
        <v>30.57</v>
      </c>
      <c r="N58" s="10">
        <v>3.11227325228384</v>
      </c>
    </row>
    <row r="59" spans="2:14">
      <c r="B59" s="6">
        <v>2.19</v>
      </c>
      <c r="C59" s="6">
        <v>30.26</v>
      </c>
      <c r="D59" s="7">
        <f t="shared" si="0"/>
        <v>2.19</v>
      </c>
      <c r="E59" s="7">
        <f t="shared" si="1"/>
        <v>172.41</v>
      </c>
      <c r="F59" s="8">
        <v>30.57</v>
      </c>
      <c r="G59" s="8">
        <v>30.57</v>
      </c>
      <c r="N59" s="10">
        <v>3.09625745717715</v>
      </c>
    </row>
    <row r="60" spans="2:14">
      <c r="B60" s="6">
        <v>1.93</v>
      </c>
      <c r="C60" s="6">
        <v>30.23</v>
      </c>
      <c r="D60" s="7">
        <f t="shared" si="0"/>
        <v>1.93</v>
      </c>
      <c r="E60" s="7">
        <f t="shared" si="1"/>
        <v>152.795</v>
      </c>
      <c r="F60" s="8">
        <v>42.77</v>
      </c>
      <c r="G60" s="8">
        <v>42.77</v>
      </c>
      <c r="N60" s="10">
        <v>3.11009173032099</v>
      </c>
    </row>
    <row r="61" spans="2:14">
      <c r="B61" s="6">
        <v>1.92</v>
      </c>
      <c r="C61" s="6">
        <v>30.25</v>
      </c>
      <c r="D61" s="7">
        <f t="shared" si="0"/>
        <v>1.92</v>
      </c>
      <c r="E61" s="7">
        <f t="shared" si="1"/>
        <v>156.825</v>
      </c>
      <c r="F61" s="8">
        <v>42.88</v>
      </c>
      <c r="G61" s="8">
        <v>42.88</v>
      </c>
      <c r="N61" s="10">
        <v>3.05437461697749</v>
      </c>
    </row>
    <row r="62" spans="2:14">
      <c r="B62" s="6">
        <v>1.94</v>
      </c>
      <c r="C62" s="6">
        <v>33.025</v>
      </c>
      <c r="D62" s="7">
        <f t="shared" si="0"/>
        <v>1.94</v>
      </c>
      <c r="E62" s="7">
        <f t="shared" si="1"/>
        <v>164.265</v>
      </c>
      <c r="F62" s="8">
        <v>29.08</v>
      </c>
      <c r="G62" s="8">
        <v>29.08</v>
      </c>
      <c r="N62" s="10">
        <v>2.85951357588973</v>
      </c>
    </row>
    <row r="63" spans="2:14">
      <c r="B63" s="6">
        <v>1.89</v>
      </c>
      <c r="C63" s="6">
        <v>33.06</v>
      </c>
      <c r="D63" s="7">
        <f t="shared" si="0"/>
        <v>1.89</v>
      </c>
      <c r="E63" s="7">
        <f t="shared" si="1"/>
        <v>164.455</v>
      </c>
      <c r="F63" s="8">
        <v>29.08</v>
      </c>
      <c r="G63" s="8">
        <v>29.08</v>
      </c>
      <c r="N63" s="10">
        <v>2.62501932253074</v>
      </c>
    </row>
    <row r="64" spans="2:14">
      <c r="B64" s="6">
        <v>1.7</v>
      </c>
      <c r="C64" s="6">
        <v>37.7</v>
      </c>
      <c r="D64" s="7">
        <f t="shared" si="0"/>
        <v>1.7</v>
      </c>
      <c r="E64" s="7">
        <f t="shared" si="1"/>
        <v>168.245</v>
      </c>
      <c r="F64" s="8">
        <v>29.08</v>
      </c>
      <c r="G64" s="8">
        <v>29.08</v>
      </c>
      <c r="N64" s="10">
        <v>2.42047576658803</v>
      </c>
    </row>
    <row r="65" spans="2:14">
      <c r="B65" s="6">
        <v>1.47</v>
      </c>
      <c r="C65" s="6">
        <v>30.42</v>
      </c>
      <c r="D65" s="7">
        <f t="shared" si="0"/>
        <v>1.47</v>
      </c>
      <c r="E65" s="7">
        <f t="shared" si="1"/>
        <v>163.28</v>
      </c>
      <c r="F65" s="8">
        <v>29.08</v>
      </c>
      <c r="G65" s="8">
        <v>29.08</v>
      </c>
      <c r="N65" s="10">
        <v>2.29543626828186</v>
      </c>
    </row>
    <row r="66" spans="2:14">
      <c r="B66" s="6">
        <v>1.27</v>
      </c>
      <c r="C66" s="6">
        <v>34.04</v>
      </c>
      <c r="D66" s="7">
        <f t="shared" si="0"/>
        <v>1.27</v>
      </c>
      <c r="E66" s="7">
        <f t="shared" si="1"/>
        <v>162.165</v>
      </c>
      <c r="F66" s="8">
        <v>36.04</v>
      </c>
      <c r="G66" s="8">
        <v>36.04</v>
      </c>
      <c r="N66" s="10">
        <v>2.29943196911832</v>
      </c>
    </row>
    <row r="67" spans="2:14">
      <c r="B67" s="6">
        <v>1.15</v>
      </c>
      <c r="C67" s="6">
        <v>28.06</v>
      </c>
      <c r="D67" s="7">
        <f t="shared" ref="D67:D130" si="5">B67</f>
        <v>1.15</v>
      </c>
      <c r="E67" s="7">
        <f t="shared" si="1"/>
        <v>165.585</v>
      </c>
      <c r="F67" s="8">
        <v>35.98</v>
      </c>
      <c r="G67" s="8">
        <v>35.98</v>
      </c>
      <c r="N67" s="10">
        <v>2.33331758110247</v>
      </c>
    </row>
    <row r="68" spans="2:14">
      <c r="B68" s="6">
        <v>1.16</v>
      </c>
      <c r="C68" s="6">
        <v>31.945</v>
      </c>
      <c r="D68" s="7">
        <f t="shared" si="5"/>
        <v>1.16</v>
      </c>
      <c r="E68" s="7">
        <f t="shared" ref="E68:E131" si="6">AVERAGE(C66:C70)/$K$1*250</f>
        <v>181.625</v>
      </c>
      <c r="F68" s="8">
        <v>28.29</v>
      </c>
      <c r="G68" s="8">
        <v>28.29</v>
      </c>
      <c r="N68" s="10">
        <v>2.26802105780333</v>
      </c>
    </row>
    <row r="69" spans="2:14">
      <c r="B69" s="6">
        <v>1.2</v>
      </c>
      <c r="C69" s="6">
        <v>41.12</v>
      </c>
      <c r="D69" s="7">
        <f t="shared" si="5"/>
        <v>1.2</v>
      </c>
      <c r="E69" s="7">
        <f t="shared" si="6"/>
        <v>189.65</v>
      </c>
      <c r="F69" s="8">
        <v>31.85</v>
      </c>
      <c r="G69" s="8">
        <v>31.85</v>
      </c>
      <c r="N69" s="10">
        <v>2.22267311519237</v>
      </c>
    </row>
    <row r="70" spans="2:14">
      <c r="B70" s="6">
        <v>1.14</v>
      </c>
      <c r="C70" s="6">
        <v>46.46</v>
      </c>
      <c r="D70" s="7">
        <f t="shared" si="5"/>
        <v>1.14</v>
      </c>
      <c r="E70" s="7">
        <f t="shared" si="6"/>
        <v>204.86</v>
      </c>
      <c r="F70" s="8">
        <v>31.85</v>
      </c>
      <c r="G70" s="8">
        <v>31.85</v>
      </c>
      <c r="N70" s="10">
        <v>2.22708609334114</v>
      </c>
    </row>
    <row r="71" spans="2:14">
      <c r="B71" s="6">
        <v>1.1</v>
      </c>
      <c r="C71" s="6">
        <v>42.065</v>
      </c>
      <c r="D71" s="7">
        <f t="shared" si="5"/>
        <v>1.1</v>
      </c>
      <c r="E71" s="7">
        <f t="shared" si="6"/>
        <v>208.505</v>
      </c>
      <c r="F71" s="8">
        <v>31.66</v>
      </c>
      <c r="G71" s="8">
        <v>31.66</v>
      </c>
      <c r="N71" s="10">
        <v>2.19188156716462</v>
      </c>
    </row>
    <row r="72" spans="2:14">
      <c r="B72" s="6">
        <v>1.11</v>
      </c>
      <c r="C72" s="6">
        <v>43.27</v>
      </c>
      <c r="D72" s="7">
        <f t="shared" si="5"/>
        <v>1.11</v>
      </c>
      <c r="E72" s="7">
        <f t="shared" si="6"/>
        <v>204.03</v>
      </c>
      <c r="F72" s="8">
        <v>34.04</v>
      </c>
      <c r="G72" s="8">
        <v>34.04</v>
      </c>
      <c r="N72" s="10">
        <v>2.80361980490383</v>
      </c>
    </row>
    <row r="73" spans="2:14">
      <c r="B73" s="6">
        <v>1.08</v>
      </c>
      <c r="C73" s="6">
        <v>35.59</v>
      </c>
      <c r="D73" s="7">
        <f t="shared" si="5"/>
        <v>1.08</v>
      </c>
      <c r="E73" s="7">
        <f t="shared" si="6"/>
        <v>195.27</v>
      </c>
      <c r="F73" s="8">
        <v>34.04</v>
      </c>
      <c r="G73" s="8">
        <v>34.04</v>
      </c>
      <c r="N73" s="10">
        <v>3.60636322010088</v>
      </c>
    </row>
    <row r="74" spans="2:14">
      <c r="B74" s="6">
        <v>1.7</v>
      </c>
      <c r="C74" s="6">
        <v>36.645</v>
      </c>
      <c r="D74" s="7">
        <f t="shared" si="5"/>
        <v>1.7</v>
      </c>
      <c r="E74" s="7">
        <f t="shared" si="6"/>
        <v>179.835</v>
      </c>
      <c r="F74" s="8">
        <v>34.21</v>
      </c>
      <c r="G74" s="8">
        <v>34.21</v>
      </c>
      <c r="N74" s="10">
        <v>4.36029996343448</v>
      </c>
    </row>
    <row r="75" spans="2:14">
      <c r="B75" s="6">
        <v>2.51</v>
      </c>
      <c r="C75" s="6">
        <v>37.7</v>
      </c>
      <c r="D75" s="7">
        <f t="shared" si="5"/>
        <v>2.51</v>
      </c>
      <c r="E75" s="7">
        <f t="shared" si="6"/>
        <v>167.075</v>
      </c>
      <c r="F75" s="8">
        <v>34.21</v>
      </c>
      <c r="G75" s="8">
        <v>34.21</v>
      </c>
      <c r="N75" s="10">
        <v>5.09486980657864</v>
      </c>
    </row>
    <row r="76" spans="2:14">
      <c r="B76" s="6">
        <v>3.27</v>
      </c>
      <c r="C76" s="6">
        <v>26.63</v>
      </c>
      <c r="D76" s="7">
        <f t="shared" si="5"/>
        <v>3.27</v>
      </c>
      <c r="E76" s="7">
        <f t="shared" si="6"/>
        <v>157.495</v>
      </c>
      <c r="F76" s="8">
        <v>34.21</v>
      </c>
      <c r="G76" s="8">
        <v>34.21</v>
      </c>
      <c r="N76" s="10">
        <v>5.90979800417469</v>
      </c>
    </row>
    <row r="77" spans="2:14">
      <c r="B77" s="6">
        <v>4.01</v>
      </c>
      <c r="C77" s="6">
        <v>30.51</v>
      </c>
      <c r="D77" s="7">
        <f t="shared" si="5"/>
        <v>4.01</v>
      </c>
      <c r="E77" s="7">
        <f t="shared" si="6"/>
        <v>145.48</v>
      </c>
      <c r="F77" s="8">
        <v>42.48</v>
      </c>
      <c r="G77" s="8">
        <v>42.48</v>
      </c>
      <c r="N77" s="10">
        <v>6.64511666092302</v>
      </c>
    </row>
    <row r="78" spans="2:14">
      <c r="B78" s="6">
        <v>4.83</v>
      </c>
      <c r="C78" s="6">
        <v>26.01</v>
      </c>
      <c r="D78" s="7">
        <f t="shared" si="5"/>
        <v>4.83</v>
      </c>
      <c r="E78" s="7">
        <f t="shared" si="6"/>
        <v>135.37</v>
      </c>
      <c r="F78" s="8">
        <v>46.81</v>
      </c>
      <c r="G78" s="8">
        <v>46.81</v>
      </c>
      <c r="N78" s="10">
        <v>6.98086908024166</v>
      </c>
    </row>
    <row r="79" spans="2:14">
      <c r="B79" s="6">
        <v>5.57</v>
      </c>
      <c r="C79" s="6">
        <v>24.63</v>
      </c>
      <c r="D79" s="7">
        <f t="shared" si="5"/>
        <v>5.57</v>
      </c>
      <c r="E79" s="7">
        <f t="shared" si="6"/>
        <v>139.29</v>
      </c>
      <c r="F79" s="8">
        <v>47.83</v>
      </c>
      <c r="G79" s="8">
        <v>47.83</v>
      </c>
      <c r="N79" s="10">
        <v>7.21683608503415</v>
      </c>
    </row>
    <row r="80" spans="2:14">
      <c r="B80" s="6">
        <v>5.91</v>
      </c>
      <c r="C80" s="6">
        <v>27.59</v>
      </c>
      <c r="D80" s="7">
        <f t="shared" si="5"/>
        <v>5.91</v>
      </c>
      <c r="E80" s="7">
        <f t="shared" si="6"/>
        <v>132.97</v>
      </c>
      <c r="F80" s="8">
        <v>47.9</v>
      </c>
      <c r="G80" s="8">
        <v>47.9</v>
      </c>
      <c r="N80" s="10">
        <v>7.70288229341278</v>
      </c>
    </row>
    <row r="81" spans="2:14">
      <c r="B81" s="6">
        <v>6.15</v>
      </c>
      <c r="C81" s="6">
        <v>30.55</v>
      </c>
      <c r="D81" s="7">
        <f t="shared" si="5"/>
        <v>6.15</v>
      </c>
      <c r="E81" s="7">
        <f t="shared" si="6"/>
        <v>131.97</v>
      </c>
      <c r="F81" s="8">
        <v>47.9</v>
      </c>
      <c r="G81" s="8">
        <v>47.9</v>
      </c>
      <c r="N81" s="10">
        <v>8.18912137701032</v>
      </c>
    </row>
    <row r="82" spans="2:14">
      <c r="B82" s="6">
        <v>6.64</v>
      </c>
      <c r="C82" s="6">
        <v>24.19</v>
      </c>
      <c r="D82" s="7">
        <f t="shared" si="5"/>
        <v>6.64</v>
      </c>
      <c r="E82" s="7">
        <f t="shared" si="6"/>
        <v>132.47</v>
      </c>
      <c r="F82" s="8">
        <v>66.89</v>
      </c>
      <c r="G82" s="8">
        <v>66.89</v>
      </c>
      <c r="N82" s="10">
        <v>9.14544250630682</v>
      </c>
    </row>
    <row r="83" spans="2:14">
      <c r="B83" s="6">
        <v>7.13</v>
      </c>
      <c r="C83" s="6">
        <v>25.01</v>
      </c>
      <c r="D83" s="7">
        <f t="shared" si="5"/>
        <v>7.13</v>
      </c>
      <c r="E83" s="7">
        <f t="shared" si="6"/>
        <v>130.195</v>
      </c>
      <c r="F83" s="8">
        <v>66.89</v>
      </c>
      <c r="G83" s="8">
        <v>66.89</v>
      </c>
      <c r="N83" s="10">
        <v>9.89203122670991</v>
      </c>
    </row>
    <row r="84" spans="2:14">
      <c r="B84" s="6">
        <v>8.09</v>
      </c>
      <c r="C84" s="6">
        <v>25.13</v>
      </c>
      <c r="D84" s="7">
        <f t="shared" si="5"/>
        <v>8.09</v>
      </c>
      <c r="E84" s="7">
        <f t="shared" si="6"/>
        <v>125.22</v>
      </c>
      <c r="F84" s="8">
        <v>47.95</v>
      </c>
      <c r="G84" s="8">
        <v>47.95</v>
      </c>
      <c r="N84" s="10">
        <v>9.67898326091528</v>
      </c>
    </row>
    <row r="85" spans="2:14">
      <c r="B85" s="6">
        <v>8.84</v>
      </c>
      <c r="C85" s="6">
        <v>25.315</v>
      </c>
      <c r="D85" s="7">
        <f t="shared" si="5"/>
        <v>8.84</v>
      </c>
      <c r="E85" s="7">
        <f t="shared" si="6"/>
        <v>126.535</v>
      </c>
      <c r="F85" s="8">
        <v>47.95</v>
      </c>
      <c r="G85" s="8">
        <v>47.95</v>
      </c>
      <c r="N85" s="10">
        <v>9.5960886860082</v>
      </c>
    </row>
    <row r="86" spans="2:14">
      <c r="B86" s="6">
        <v>8.63</v>
      </c>
      <c r="C86" s="6">
        <v>25.575</v>
      </c>
      <c r="D86" s="7">
        <f t="shared" si="5"/>
        <v>8.63</v>
      </c>
      <c r="E86" s="7">
        <f t="shared" si="6"/>
        <v>133</v>
      </c>
      <c r="F86" s="8">
        <v>49.1</v>
      </c>
      <c r="G86" s="8">
        <v>49.1</v>
      </c>
      <c r="N86" s="10">
        <v>9.73333897713785</v>
      </c>
    </row>
    <row r="87" spans="2:14">
      <c r="B87" s="6">
        <v>8.55</v>
      </c>
      <c r="C87" s="6">
        <v>25.505</v>
      </c>
      <c r="D87" s="7">
        <f t="shared" si="5"/>
        <v>8.55</v>
      </c>
      <c r="E87" s="7">
        <f t="shared" si="6"/>
        <v>139.79</v>
      </c>
      <c r="F87" s="8">
        <v>46.99</v>
      </c>
      <c r="G87" s="8">
        <v>46.99</v>
      </c>
      <c r="N87" s="10">
        <v>9.6008229194872</v>
      </c>
    </row>
    <row r="88" spans="2:14">
      <c r="B88" s="6">
        <v>8.69</v>
      </c>
      <c r="C88" s="6">
        <v>31.475</v>
      </c>
      <c r="D88" s="7">
        <f t="shared" si="5"/>
        <v>8.69</v>
      </c>
      <c r="E88" s="7">
        <f t="shared" si="6"/>
        <v>139.875</v>
      </c>
      <c r="F88" s="8">
        <v>43.02</v>
      </c>
      <c r="G88" s="8">
        <v>43.02</v>
      </c>
      <c r="N88" s="10">
        <v>9.35851664062765</v>
      </c>
    </row>
    <row r="89" spans="2:14">
      <c r="B89" s="6">
        <v>8.56</v>
      </c>
      <c r="C89" s="6">
        <v>31.92</v>
      </c>
      <c r="D89" s="7">
        <f t="shared" si="5"/>
        <v>8.56</v>
      </c>
      <c r="E89" s="7">
        <f t="shared" si="6"/>
        <v>139.05</v>
      </c>
      <c r="F89" s="8">
        <v>43.02</v>
      </c>
      <c r="G89" s="8">
        <v>43.02</v>
      </c>
      <c r="N89" s="10">
        <v>8.96643253153965</v>
      </c>
    </row>
    <row r="90" spans="2:14">
      <c r="B90" s="6">
        <v>8.32</v>
      </c>
      <c r="C90" s="6">
        <v>25.4</v>
      </c>
      <c r="D90" s="7">
        <f t="shared" si="5"/>
        <v>8.32</v>
      </c>
      <c r="E90" s="7">
        <f t="shared" si="6"/>
        <v>136.895</v>
      </c>
      <c r="F90" s="8">
        <v>43.02</v>
      </c>
      <c r="G90" s="8">
        <v>43.02</v>
      </c>
      <c r="N90" s="10">
        <v>8.30460279067749</v>
      </c>
    </row>
    <row r="91" spans="2:14">
      <c r="B91" s="6">
        <v>7.93</v>
      </c>
      <c r="C91" s="6">
        <v>24.75</v>
      </c>
      <c r="D91" s="7">
        <f t="shared" si="5"/>
        <v>7.93</v>
      </c>
      <c r="E91" s="7">
        <f t="shared" si="6"/>
        <v>128.98</v>
      </c>
      <c r="F91" s="8">
        <v>44.11</v>
      </c>
      <c r="G91" s="8">
        <v>44.11</v>
      </c>
      <c r="N91" s="10">
        <v>7.76296360091647</v>
      </c>
    </row>
    <row r="92" spans="2:14">
      <c r="B92" s="6">
        <v>7.27</v>
      </c>
      <c r="C92" s="6">
        <v>23.35</v>
      </c>
      <c r="D92" s="7">
        <f t="shared" si="5"/>
        <v>7.27</v>
      </c>
      <c r="E92" s="7">
        <f t="shared" si="6"/>
        <v>121.98</v>
      </c>
      <c r="F92" s="8">
        <v>44.11</v>
      </c>
      <c r="G92" s="8">
        <v>44.11</v>
      </c>
      <c r="N92" s="10">
        <v>7.13156459868083</v>
      </c>
    </row>
    <row r="93" spans="2:14">
      <c r="B93" s="6">
        <v>6.73</v>
      </c>
      <c r="C93" s="6">
        <v>23.56</v>
      </c>
      <c r="D93" s="7">
        <f t="shared" si="5"/>
        <v>6.73</v>
      </c>
      <c r="E93" s="7">
        <f t="shared" si="6"/>
        <v>121.595</v>
      </c>
      <c r="F93" s="8">
        <v>43.92</v>
      </c>
      <c r="G93" s="8">
        <v>43.92</v>
      </c>
      <c r="N93" s="10">
        <v>7.02025428747225</v>
      </c>
    </row>
    <row r="94" spans="2:14">
      <c r="B94" s="6">
        <v>6.1</v>
      </c>
      <c r="C94" s="6">
        <v>24.92</v>
      </c>
      <c r="D94" s="7">
        <f t="shared" si="5"/>
        <v>6.1</v>
      </c>
      <c r="E94" s="7">
        <f t="shared" si="6"/>
        <v>122.685</v>
      </c>
      <c r="F94" s="8">
        <v>43.92</v>
      </c>
      <c r="G94" s="8">
        <v>43.92</v>
      </c>
      <c r="N94" s="10">
        <v>7.14909969028275</v>
      </c>
    </row>
    <row r="95" spans="2:14">
      <c r="B95" s="6">
        <v>5.99</v>
      </c>
      <c r="C95" s="6">
        <v>25.015</v>
      </c>
      <c r="D95" s="7">
        <f t="shared" si="5"/>
        <v>5.99</v>
      </c>
      <c r="E95" s="7">
        <f t="shared" si="6"/>
        <v>138.81</v>
      </c>
      <c r="F95" s="8">
        <v>43.92</v>
      </c>
      <c r="G95" s="8">
        <v>43.92</v>
      </c>
      <c r="N95" s="10">
        <v>7.44812913805478</v>
      </c>
    </row>
    <row r="96" spans="2:14">
      <c r="B96" s="6">
        <v>6.12</v>
      </c>
      <c r="C96" s="6">
        <v>25.84</v>
      </c>
      <c r="D96" s="7">
        <f t="shared" si="5"/>
        <v>6.12</v>
      </c>
      <c r="E96" s="7">
        <f t="shared" si="6"/>
        <v>164.34</v>
      </c>
      <c r="F96" s="8">
        <v>43.89</v>
      </c>
      <c r="G96" s="8">
        <v>43.89</v>
      </c>
      <c r="N96" s="10">
        <v>6.93755913542157</v>
      </c>
    </row>
    <row r="97" spans="2:14">
      <c r="B97" s="6">
        <v>6.42</v>
      </c>
      <c r="C97" s="6">
        <v>39.475</v>
      </c>
      <c r="D97" s="7">
        <f t="shared" si="5"/>
        <v>6.42</v>
      </c>
      <c r="E97" s="7">
        <f t="shared" si="6"/>
        <v>179.985</v>
      </c>
      <c r="F97" s="8">
        <v>42.87</v>
      </c>
      <c r="G97" s="8">
        <v>42.87</v>
      </c>
      <c r="N97" s="10">
        <v>5.8174028370329</v>
      </c>
    </row>
    <row r="98" spans="2:14">
      <c r="B98" s="6">
        <v>5.91</v>
      </c>
      <c r="C98" s="6">
        <v>49.09</v>
      </c>
      <c r="D98" s="7">
        <f t="shared" si="5"/>
        <v>5.91</v>
      </c>
      <c r="E98" s="7">
        <f t="shared" si="6"/>
        <v>200.635</v>
      </c>
      <c r="F98" s="8">
        <v>42.87</v>
      </c>
      <c r="G98" s="8">
        <v>42.87</v>
      </c>
      <c r="N98" s="10">
        <v>5.2073718031702</v>
      </c>
    </row>
    <row r="99" spans="2:14">
      <c r="B99" s="6">
        <v>4.79</v>
      </c>
      <c r="C99" s="6">
        <v>40.565</v>
      </c>
      <c r="D99" s="7">
        <f t="shared" si="5"/>
        <v>4.79</v>
      </c>
      <c r="E99" s="7">
        <f t="shared" si="6"/>
        <v>220.785</v>
      </c>
      <c r="F99" s="8">
        <v>42.87</v>
      </c>
      <c r="G99" s="8">
        <v>42.87</v>
      </c>
      <c r="N99" s="10">
        <v>5.20734451624779</v>
      </c>
    </row>
    <row r="100" spans="2:14">
      <c r="B100" s="6">
        <v>4.18</v>
      </c>
      <c r="C100" s="6">
        <v>45.665</v>
      </c>
      <c r="D100" s="7">
        <f t="shared" si="5"/>
        <v>4.18</v>
      </c>
      <c r="E100" s="7">
        <f t="shared" si="6"/>
        <v>227.5</v>
      </c>
      <c r="F100" s="8">
        <v>43.83</v>
      </c>
      <c r="G100" s="8">
        <v>43.83</v>
      </c>
      <c r="N100" s="10">
        <v>5.27751903009738</v>
      </c>
    </row>
    <row r="101" spans="2:14">
      <c r="B101" s="6">
        <v>4.18</v>
      </c>
      <c r="C101" s="6">
        <v>45.99</v>
      </c>
      <c r="D101" s="7">
        <f t="shared" si="5"/>
        <v>4.18</v>
      </c>
      <c r="E101" s="7">
        <f t="shared" si="6"/>
        <v>225.725</v>
      </c>
      <c r="F101" s="8">
        <v>42.86</v>
      </c>
      <c r="G101" s="8">
        <v>42.86</v>
      </c>
      <c r="N101" s="10">
        <v>5.36791741620626</v>
      </c>
    </row>
    <row r="102" spans="2:14">
      <c r="B102" s="6">
        <v>4.25</v>
      </c>
      <c r="C102" s="6">
        <v>46.19</v>
      </c>
      <c r="D102" s="7">
        <f t="shared" si="5"/>
        <v>4.25</v>
      </c>
      <c r="E102" s="7">
        <f t="shared" si="6"/>
        <v>232.69</v>
      </c>
      <c r="F102" s="8">
        <v>42.86</v>
      </c>
      <c r="G102" s="8">
        <v>42.86</v>
      </c>
      <c r="N102" s="10">
        <v>4.78879412530546</v>
      </c>
    </row>
    <row r="103" spans="2:14">
      <c r="B103" s="6">
        <v>4.34</v>
      </c>
      <c r="C103" s="6">
        <v>47.315</v>
      </c>
      <c r="D103" s="7">
        <f t="shared" si="5"/>
        <v>4.34</v>
      </c>
      <c r="E103" s="7">
        <f t="shared" si="6"/>
        <v>239.635</v>
      </c>
      <c r="F103" s="8">
        <v>47.75</v>
      </c>
      <c r="G103" s="8">
        <v>47.75</v>
      </c>
      <c r="N103" s="10">
        <v>4.87964180125877</v>
      </c>
    </row>
    <row r="104" spans="2:14">
      <c r="B104" s="6">
        <v>3.76</v>
      </c>
      <c r="C104" s="6">
        <v>47.53</v>
      </c>
      <c r="D104" s="7">
        <f t="shared" si="5"/>
        <v>3.76</v>
      </c>
      <c r="E104" s="7">
        <f t="shared" si="6"/>
        <v>239.005</v>
      </c>
      <c r="F104" s="8">
        <v>47.75</v>
      </c>
      <c r="G104" s="8">
        <v>47.75</v>
      </c>
      <c r="N104" s="10">
        <v>5.94042478723406</v>
      </c>
    </row>
    <row r="105" spans="2:14">
      <c r="B105" s="6">
        <v>3.85</v>
      </c>
      <c r="C105" s="6">
        <v>52.61</v>
      </c>
      <c r="D105" s="7">
        <f t="shared" si="5"/>
        <v>3.85</v>
      </c>
      <c r="E105" s="7">
        <f t="shared" si="6"/>
        <v>234.545</v>
      </c>
      <c r="F105" s="8">
        <v>47.75</v>
      </c>
      <c r="G105" s="8">
        <v>47.75</v>
      </c>
      <c r="N105" s="10">
        <v>6.4216682310205</v>
      </c>
    </row>
    <row r="106" spans="2:14">
      <c r="B106" s="6">
        <v>4.91</v>
      </c>
      <c r="C106" s="6">
        <v>45.36</v>
      </c>
      <c r="D106" s="7">
        <f t="shared" si="5"/>
        <v>4.91</v>
      </c>
      <c r="E106" s="7">
        <f t="shared" si="6"/>
        <v>224.925</v>
      </c>
      <c r="F106" s="8">
        <v>42.82</v>
      </c>
      <c r="G106" s="8">
        <v>42.82</v>
      </c>
      <c r="N106" s="10">
        <v>5.89337498877085</v>
      </c>
    </row>
    <row r="107" spans="2:14">
      <c r="B107" s="6">
        <v>5.39</v>
      </c>
      <c r="C107" s="6">
        <v>41.73</v>
      </c>
      <c r="D107" s="7">
        <f t="shared" si="5"/>
        <v>5.39</v>
      </c>
      <c r="E107" s="7">
        <f t="shared" si="6"/>
        <v>215.085</v>
      </c>
      <c r="F107" s="8">
        <v>42.82</v>
      </c>
      <c r="G107" s="8">
        <v>42.82</v>
      </c>
      <c r="N107" s="10">
        <v>5.19537663059501</v>
      </c>
    </row>
    <row r="108" spans="2:14">
      <c r="B108" s="6">
        <v>4.86</v>
      </c>
      <c r="C108" s="6">
        <v>37.695</v>
      </c>
      <c r="D108" s="7">
        <f t="shared" si="5"/>
        <v>4.86</v>
      </c>
      <c r="E108" s="7">
        <f t="shared" si="6"/>
        <v>200.165</v>
      </c>
      <c r="F108" s="8">
        <v>42.77</v>
      </c>
      <c r="G108" s="8">
        <v>42.77</v>
      </c>
      <c r="N108" s="10">
        <v>5.31737570687422</v>
      </c>
    </row>
    <row r="109" spans="2:14">
      <c r="B109" s="6">
        <v>4.16</v>
      </c>
      <c r="C109" s="6">
        <v>37.69</v>
      </c>
      <c r="D109" s="7">
        <f t="shared" si="5"/>
        <v>4.16</v>
      </c>
      <c r="E109" s="7">
        <f t="shared" si="6"/>
        <v>192.475</v>
      </c>
      <c r="F109" s="8">
        <v>42.77</v>
      </c>
      <c r="G109" s="8">
        <v>42.77</v>
      </c>
      <c r="N109" s="10">
        <v>5.54957695946189</v>
      </c>
    </row>
    <row r="110" spans="2:14">
      <c r="B110" s="6">
        <v>4.28</v>
      </c>
      <c r="C110" s="6">
        <v>37.69</v>
      </c>
      <c r="D110" s="7">
        <f t="shared" si="5"/>
        <v>4.28</v>
      </c>
      <c r="E110" s="7">
        <f t="shared" si="6"/>
        <v>188.395</v>
      </c>
      <c r="F110" s="8">
        <v>46.71</v>
      </c>
      <c r="G110" s="8">
        <v>46.71</v>
      </c>
      <c r="N110" s="10">
        <v>5.26214059900045</v>
      </c>
    </row>
    <row r="111" spans="2:14">
      <c r="B111" s="6">
        <v>4.51</v>
      </c>
      <c r="C111" s="6">
        <v>37.67</v>
      </c>
      <c r="D111" s="7">
        <f t="shared" si="5"/>
        <v>4.51</v>
      </c>
      <c r="E111" s="7">
        <f t="shared" si="6"/>
        <v>192.77</v>
      </c>
      <c r="F111" s="8">
        <v>52.64</v>
      </c>
      <c r="G111" s="8">
        <v>52.64</v>
      </c>
      <c r="N111" s="10">
        <v>5.00492196869979</v>
      </c>
    </row>
    <row r="112" spans="2:14">
      <c r="B112" s="6">
        <v>4.22</v>
      </c>
      <c r="C112" s="6">
        <v>37.65</v>
      </c>
      <c r="D112" s="7">
        <f t="shared" si="5"/>
        <v>4.22</v>
      </c>
      <c r="E112" s="7">
        <f t="shared" si="6"/>
        <v>202.56</v>
      </c>
      <c r="F112" s="8">
        <v>52.64</v>
      </c>
      <c r="G112" s="8">
        <v>52.64</v>
      </c>
      <c r="N112" s="10">
        <v>5.12781807570046</v>
      </c>
    </row>
    <row r="113" spans="2:14">
      <c r="B113" s="6">
        <v>3.96</v>
      </c>
      <c r="C113" s="6">
        <v>42.07</v>
      </c>
      <c r="D113" s="7">
        <f t="shared" si="5"/>
        <v>3.96</v>
      </c>
      <c r="E113" s="7">
        <f t="shared" si="6"/>
        <v>216.82</v>
      </c>
      <c r="F113" s="8">
        <v>52.64</v>
      </c>
      <c r="G113" s="8">
        <v>52.64</v>
      </c>
      <c r="N113" s="10">
        <v>5.21094724916386</v>
      </c>
    </row>
    <row r="114" spans="2:14">
      <c r="B114" s="6">
        <v>4.08</v>
      </c>
      <c r="C114" s="6">
        <v>47.48</v>
      </c>
      <c r="D114" s="7">
        <f t="shared" si="5"/>
        <v>4.08</v>
      </c>
      <c r="E114" s="7">
        <f t="shared" si="6"/>
        <v>231.42</v>
      </c>
      <c r="F114" s="8">
        <v>27.77</v>
      </c>
      <c r="G114" s="8">
        <v>27.77</v>
      </c>
      <c r="N114" s="10">
        <v>4.73443878889535</v>
      </c>
    </row>
    <row r="115" spans="2:14">
      <c r="B115" s="6">
        <v>4.16</v>
      </c>
      <c r="C115" s="6">
        <v>51.95</v>
      </c>
      <c r="D115" s="7">
        <f t="shared" si="5"/>
        <v>4.16</v>
      </c>
      <c r="E115" s="7">
        <f t="shared" si="6"/>
        <v>241.36</v>
      </c>
      <c r="F115" s="8">
        <v>30.29</v>
      </c>
      <c r="G115" s="8">
        <v>30.29</v>
      </c>
      <c r="N115" s="10">
        <v>4.15819436047658</v>
      </c>
    </row>
    <row r="116" spans="2:14">
      <c r="B116" s="6">
        <v>3.68</v>
      </c>
      <c r="C116" s="6">
        <v>52.27</v>
      </c>
      <c r="D116" s="7">
        <f t="shared" si="5"/>
        <v>3.68</v>
      </c>
      <c r="E116" s="7">
        <f t="shared" si="6"/>
        <v>236.92</v>
      </c>
      <c r="F116" s="8">
        <v>30.29</v>
      </c>
      <c r="G116" s="8">
        <v>30.29</v>
      </c>
      <c r="N116" s="10">
        <v>4.1119885113382</v>
      </c>
    </row>
    <row r="117" spans="2:14">
      <c r="B117" s="6">
        <v>3.1</v>
      </c>
      <c r="C117" s="6">
        <v>47.59</v>
      </c>
      <c r="D117" s="7">
        <f t="shared" si="5"/>
        <v>3.1</v>
      </c>
      <c r="E117" s="7">
        <f t="shared" si="6"/>
        <v>221.09</v>
      </c>
      <c r="F117" s="8">
        <v>30.23</v>
      </c>
      <c r="G117" s="8">
        <v>30.23</v>
      </c>
      <c r="N117" s="10">
        <v>4.0459954745706</v>
      </c>
    </row>
    <row r="118" spans="2:14">
      <c r="B118" s="6">
        <v>3.05</v>
      </c>
      <c r="C118" s="6">
        <v>37.63</v>
      </c>
      <c r="D118" s="7">
        <f t="shared" si="5"/>
        <v>3.05</v>
      </c>
      <c r="E118" s="7">
        <f t="shared" si="6"/>
        <v>195.4</v>
      </c>
      <c r="F118" s="8">
        <v>30.23</v>
      </c>
      <c r="G118" s="8">
        <v>30.23</v>
      </c>
      <c r="N118" s="10">
        <v>3.73029290036302</v>
      </c>
    </row>
    <row r="119" spans="2:14">
      <c r="B119" s="6">
        <v>2.98</v>
      </c>
      <c r="C119" s="6">
        <v>31.65</v>
      </c>
      <c r="D119" s="7">
        <f t="shared" si="5"/>
        <v>2.98</v>
      </c>
      <c r="E119" s="7">
        <f t="shared" si="6"/>
        <v>168.03</v>
      </c>
      <c r="F119" s="8">
        <v>30.23</v>
      </c>
      <c r="G119" s="8">
        <v>30.23</v>
      </c>
      <c r="N119" s="10">
        <v>3.31484035995533</v>
      </c>
    </row>
    <row r="120" spans="2:14">
      <c r="B120" s="6">
        <v>2.66</v>
      </c>
      <c r="C120" s="6">
        <v>26.26</v>
      </c>
      <c r="D120" s="7">
        <f t="shared" si="5"/>
        <v>2.66</v>
      </c>
      <c r="E120" s="7">
        <f t="shared" si="6"/>
        <v>147.04</v>
      </c>
      <c r="F120" s="8">
        <v>30.25</v>
      </c>
      <c r="G120" s="8">
        <v>30.25</v>
      </c>
      <c r="N120" s="10">
        <v>2.92959119702391</v>
      </c>
    </row>
    <row r="121" spans="2:14">
      <c r="B121" s="6">
        <v>2.24</v>
      </c>
      <c r="C121" s="6">
        <v>24.9</v>
      </c>
      <c r="D121" s="7">
        <f t="shared" si="5"/>
        <v>2.24</v>
      </c>
      <c r="E121" s="7">
        <f t="shared" si="6"/>
        <v>134.5</v>
      </c>
      <c r="F121" s="8">
        <v>30.25</v>
      </c>
      <c r="G121" s="8">
        <v>30.25</v>
      </c>
      <c r="N121" s="10">
        <v>2.56454741106131</v>
      </c>
    </row>
    <row r="122" spans="2:14">
      <c r="B122" s="6">
        <v>1.85</v>
      </c>
      <c r="C122" s="6">
        <v>26.6</v>
      </c>
      <c r="D122" s="7">
        <f t="shared" si="5"/>
        <v>1.85</v>
      </c>
      <c r="E122" s="7">
        <f t="shared" si="6"/>
        <v>130.24</v>
      </c>
      <c r="F122" s="8">
        <v>30.29</v>
      </c>
      <c r="G122" s="8">
        <v>30.29</v>
      </c>
      <c r="N122" s="10">
        <v>2.31963037833273</v>
      </c>
    </row>
    <row r="123" spans="2:14">
      <c r="B123" s="6">
        <v>1.48</v>
      </c>
      <c r="C123" s="6">
        <v>25.09</v>
      </c>
      <c r="D123" s="7">
        <f t="shared" si="5"/>
        <v>1.48</v>
      </c>
      <c r="E123" s="7">
        <f t="shared" si="6"/>
        <v>131.37</v>
      </c>
      <c r="F123" s="8">
        <v>35.76</v>
      </c>
      <c r="G123" s="8">
        <v>35.76</v>
      </c>
      <c r="N123" s="10">
        <v>2.18481601111681</v>
      </c>
    </row>
    <row r="124" spans="2:14">
      <c r="B124" s="6">
        <v>1.23</v>
      </c>
      <c r="C124" s="6">
        <v>27.39</v>
      </c>
      <c r="D124" s="7">
        <f t="shared" si="5"/>
        <v>1.23</v>
      </c>
      <c r="E124" s="7">
        <f t="shared" si="6"/>
        <v>133.89</v>
      </c>
      <c r="F124" s="8">
        <v>35.76</v>
      </c>
      <c r="G124" s="8">
        <v>35.76</v>
      </c>
      <c r="N124" s="10">
        <v>2.18007646319234</v>
      </c>
    </row>
    <row r="125" spans="2:14">
      <c r="B125" s="6">
        <v>1.09</v>
      </c>
      <c r="C125" s="6">
        <v>27.39</v>
      </c>
      <c r="D125" s="7">
        <f t="shared" si="5"/>
        <v>1.09</v>
      </c>
      <c r="E125" s="7">
        <f t="shared" si="6"/>
        <v>132.585</v>
      </c>
      <c r="F125" s="8">
        <v>30.36</v>
      </c>
      <c r="G125" s="8">
        <v>30.36</v>
      </c>
      <c r="N125" s="10">
        <v>2.31542501002781</v>
      </c>
    </row>
    <row r="126" spans="2:14">
      <c r="B126" s="6">
        <v>1.08</v>
      </c>
      <c r="C126" s="6">
        <v>27.42</v>
      </c>
      <c r="D126" s="7">
        <f t="shared" si="5"/>
        <v>1.08</v>
      </c>
      <c r="E126" s="7">
        <f t="shared" si="6"/>
        <v>133.055</v>
      </c>
      <c r="F126" s="8">
        <v>37.7</v>
      </c>
      <c r="G126" s="8">
        <v>37.7</v>
      </c>
      <c r="N126" s="10">
        <v>2.7808354218675</v>
      </c>
    </row>
    <row r="127" spans="2:14">
      <c r="B127" s="6">
        <v>1.21</v>
      </c>
      <c r="C127" s="6">
        <v>25.295</v>
      </c>
      <c r="D127" s="7">
        <f t="shared" si="5"/>
        <v>1.21</v>
      </c>
      <c r="E127" s="7">
        <f t="shared" si="6"/>
        <v>129.245</v>
      </c>
      <c r="F127" s="8">
        <v>37.7</v>
      </c>
      <c r="G127" s="8">
        <v>37.7</v>
      </c>
      <c r="N127" s="10">
        <v>3.65642160493147</v>
      </c>
    </row>
    <row r="128" spans="2:14">
      <c r="B128" s="6">
        <v>1.67</v>
      </c>
      <c r="C128" s="6">
        <v>25.56</v>
      </c>
      <c r="D128" s="7">
        <f t="shared" si="5"/>
        <v>1.67</v>
      </c>
      <c r="E128" s="7">
        <f t="shared" si="6"/>
        <v>124.745</v>
      </c>
      <c r="F128" s="8">
        <v>30.45</v>
      </c>
      <c r="G128" s="8">
        <v>30.45</v>
      </c>
      <c r="N128" s="10">
        <v>4.79226358868371</v>
      </c>
    </row>
    <row r="129" spans="2:14">
      <c r="B129" s="6">
        <v>2.54</v>
      </c>
      <c r="C129" s="6">
        <v>23.58</v>
      </c>
      <c r="D129" s="7">
        <f t="shared" si="5"/>
        <v>2.54</v>
      </c>
      <c r="E129" s="7">
        <f t="shared" si="6"/>
        <v>117.53</v>
      </c>
      <c r="F129" s="8">
        <v>30.39</v>
      </c>
      <c r="G129" s="8">
        <v>30.39</v>
      </c>
      <c r="N129" s="10">
        <v>5.78834826234494</v>
      </c>
    </row>
    <row r="130" spans="2:14">
      <c r="B130" s="6">
        <v>3.67</v>
      </c>
      <c r="C130" s="6">
        <v>22.89</v>
      </c>
      <c r="D130" s="7">
        <f t="shared" si="5"/>
        <v>3.67</v>
      </c>
      <c r="E130" s="7">
        <f t="shared" si="6"/>
        <v>110.445</v>
      </c>
      <c r="F130" s="8">
        <v>30.39</v>
      </c>
      <c r="G130" s="8">
        <v>30.39</v>
      </c>
      <c r="N130" s="10">
        <v>6.29463220115101</v>
      </c>
    </row>
    <row r="131" spans="2:14">
      <c r="B131" s="6">
        <v>4.66</v>
      </c>
      <c r="C131" s="6">
        <v>20.205</v>
      </c>
      <c r="D131" s="7">
        <f t="shared" ref="D131:D194" si="7">B131</f>
        <v>4.66</v>
      </c>
      <c r="E131" s="7">
        <f t="shared" si="6"/>
        <v>99.965</v>
      </c>
      <c r="F131" s="8">
        <v>37.69</v>
      </c>
      <c r="G131" s="8">
        <v>37.69</v>
      </c>
      <c r="N131" s="10">
        <v>6.25108098017372</v>
      </c>
    </row>
    <row r="132" spans="2:14">
      <c r="B132" s="6">
        <v>5.16</v>
      </c>
      <c r="C132" s="6">
        <v>18.21</v>
      </c>
      <c r="D132" s="7">
        <f t="shared" si="7"/>
        <v>5.16</v>
      </c>
      <c r="E132" s="7">
        <f t="shared" ref="E132:E195" si="8">AVERAGE(C130:C134)/$K$1*250</f>
        <v>96.06</v>
      </c>
      <c r="F132" s="8">
        <v>28.06</v>
      </c>
      <c r="G132" s="8">
        <v>28.06</v>
      </c>
      <c r="N132" s="10">
        <v>5.79767240477167</v>
      </c>
    </row>
    <row r="133" spans="2:14">
      <c r="B133" s="6">
        <v>5.11</v>
      </c>
      <c r="C133" s="6">
        <v>15.08</v>
      </c>
      <c r="D133" s="7">
        <f t="shared" si="7"/>
        <v>5.11</v>
      </c>
      <c r="E133" s="7">
        <f t="shared" si="8"/>
        <v>96.435</v>
      </c>
      <c r="F133" s="8">
        <v>28.06</v>
      </c>
      <c r="G133" s="8">
        <v>28.06</v>
      </c>
      <c r="N133" s="10">
        <v>5.35438477979223</v>
      </c>
    </row>
    <row r="134" spans="2:14">
      <c r="B134" s="6">
        <v>4.65</v>
      </c>
      <c r="C134" s="6">
        <v>19.675</v>
      </c>
      <c r="D134" s="7">
        <f t="shared" si="7"/>
        <v>4.65</v>
      </c>
      <c r="E134" s="7">
        <f t="shared" si="8"/>
        <v>99.485</v>
      </c>
      <c r="F134" s="8">
        <v>28.06</v>
      </c>
      <c r="G134" s="8">
        <v>28.06</v>
      </c>
      <c r="N134" s="10">
        <v>5.27120433341651</v>
      </c>
    </row>
    <row r="135" spans="2:14">
      <c r="B135" s="6">
        <v>4.2</v>
      </c>
      <c r="C135" s="6">
        <v>23.265</v>
      </c>
      <c r="D135" s="7">
        <f t="shared" si="7"/>
        <v>4.2</v>
      </c>
      <c r="E135" s="7">
        <f t="shared" si="8"/>
        <v>103.12</v>
      </c>
      <c r="F135" s="8">
        <v>35.83</v>
      </c>
      <c r="G135" s="8">
        <v>35.83</v>
      </c>
      <c r="N135" s="10">
        <v>5.34813366292858</v>
      </c>
    </row>
    <row r="136" spans="2:14">
      <c r="B136" s="6">
        <v>4.11</v>
      </c>
      <c r="C136" s="6">
        <v>23.255</v>
      </c>
      <c r="D136" s="7">
        <f t="shared" si="7"/>
        <v>4.11</v>
      </c>
      <c r="E136" s="7">
        <f t="shared" si="8"/>
        <v>108.63</v>
      </c>
      <c r="F136" s="8">
        <v>35.69</v>
      </c>
      <c r="G136" s="8">
        <v>35.69</v>
      </c>
      <c r="N136" s="10">
        <v>5.47516951887598</v>
      </c>
    </row>
    <row r="137" spans="2:14">
      <c r="B137" s="6">
        <v>4.18</v>
      </c>
      <c r="C137" s="6">
        <v>21.845</v>
      </c>
      <c r="D137" s="7">
        <f t="shared" si="7"/>
        <v>4.18</v>
      </c>
      <c r="E137" s="7">
        <f t="shared" si="8"/>
        <v>110.635</v>
      </c>
      <c r="F137" s="8">
        <v>46.55</v>
      </c>
      <c r="G137" s="8">
        <v>46.55</v>
      </c>
      <c r="N137" s="10">
        <v>5.60230528951764</v>
      </c>
    </row>
    <row r="138" spans="2:14">
      <c r="B138" s="6">
        <v>4.3</v>
      </c>
      <c r="C138" s="6">
        <v>20.59</v>
      </c>
      <c r="D138" s="7">
        <f t="shared" si="7"/>
        <v>4.3</v>
      </c>
      <c r="E138" s="7">
        <f t="shared" si="8"/>
        <v>105</v>
      </c>
      <c r="F138" s="8">
        <v>46.48</v>
      </c>
      <c r="G138" s="8">
        <v>46.48</v>
      </c>
      <c r="N138" s="10">
        <v>5.76953323938172</v>
      </c>
    </row>
    <row r="139" spans="2:14">
      <c r="B139" s="6">
        <v>4.42</v>
      </c>
      <c r="C139" s="6">
        <v>21.68</v>
      </c>
      <c r="D139" s="7">
        <f t="shared" si="7"/>
        <v>4.42</v>
      </c>
      <c r="E139" s="7">
        <f t="shared" si="8"/>
        <v>98.345</v>
      </c>
      <c r="F139" s="8">
        <v>46.44</v>
      </c>
      <c r="G139" s="8">
        <v>46.44</v>
      </c>
      <c r="N139" s="10">
        <v>5.95684556640921</v>
      </c>
    </row>
    <row r="140" spans="2:14">
      <c r="B140" s="6">
        <v>4.58</v>
      </c>
      <c r="C140" s="6">
        <v>17.63</v>
      </c>
      <c r="D140" s="7">
        <f t="shared" si="7"/>
        <v>4.58</v>
      </c>
      <c r="E140" s="7">
        <f t="shared" si="8"/>
        <v>90.765</v>
      </c>
      <c r="F140" s="8">
        <v>46.44</v>
      </c>
      <c r="G140" s="8">
        <v>46.44</v>
      </c>
      <c r="N140" s="10">
        <v>6.08423410255181</v>
      </c>
    </row>
    <row r="141" spans="2:14">
      <c r="B141" s="6">
        <v>4.76</v>
      </c>
      <c r="C141" s="6">
        <v>16.6</v>
      </c>
      <c r="D141" s="7">
        <f t="shared" si="7"/>
        <v>4.76</v>
      </c>
      <c r="E141" s="7">
        <f t="shared" si="8"/>
        <v>86.215</v>
      </c>
      <c r="F141" s="8">
        <v>37.69</v>
      </c>
      <c r="G141" s="8">
        <v>37.69</v>
      </c>
      <c r="N141" s="10">
        <v>6.26169049534706</v>
      </c>
    </row>
    <row r="142" spans="2:14">
      <c r="B142" s="6">
        <v>4.88</v>
      </c>
      <c r="C142" s="6">
        <v>14.265</v>
      </c>
      <c r="D142" s="7">
        <f t="shared" si="7"/>
        <v>4.88</v>
      </c>
      <c r="E142" s="7">
        <f t="shared" si="8"/>
        <v>80.875</v>
      </c>
      <c r="F142" s="8">
        <v>43.27</v>
      </c>
      <c r="G142" s="8">
        <v>43.27</v>
      </c>
      <c r="N142" s="10">
        <v>6.51920565493668</v>
      </c>
    </row>
    <row r="143" spans="2:14">
      <c r="B143" s="6">
        <v>5.05</v>
      </c>
      <c r="C143" s="6">
        <v>16.04</v>
      </c>
      <c r="D143" s="7">
        <f t="shared" si="7"/>
        <v>5.05</v>
      </c>
      <c r="E143" s="7">
        <f t="shared" si="8"/>
        <v>81.075</v>
      </c>
      <c r="F143" s="8">
        <v>43.27</v>
      </c>
      <c r="G143" s="8">
        <v>43.27</v>
      </c>
      <c r="N143" s="10">
        <v>6.85676979293916</v>
      </c>
    </row>
    <row r="144" spans="2:14">
      <c r="B144" s="6">
        <v>5.3</v>
      </c>
      <c r="C144" s="6">
        <v>16.34</v>
      </c>
      <c r="D144" s="7">
        <f t="shared" si="7"/>
        <v>5.3</v>
      </c>
      <c r="E144" s="7">
        <f t="shared" si="8"/>
        <v>80.34</v>
      </c>
      <c r="F144" s="8">
        <v>35.59</v>
      </c>
      <c r="G144" s="8">
        <v>35.59</v>
      </c>
      <c r="N144" s="10">
        <v>7.57436774727863</v>
      </c>
    </row>
    <row r="145" spans="2:14">
      <c r="B145" s="6">
        <v>5.63</v>
      </c>
      <c r="C145" s="6">
        <v>17.83</v>
      </c>
      <c r="D145" s="7">
        <f t="shared" si="7"/>
        <v>5.63</v>
      </c>
      <c r="E145" s="7">
        <f t="shared" si="8"/>
        <v>82.355</v>
      </c>
      <c r="F145" s="8">
        <v>35.59</v>
      </c>
      <c r="G145" s="8">
        <v>35.59</v>
      </c>
      <c r="N145" s="10">
        <v>8.19199486643783</v>
      </c>
    </row>
    <row r="146" spans="2:14">
      <c r="B146" s="6">
        <v>6.34</v>
      </c>
      <c r="C146" s="6">
        <v>15.865</v>
      </c>
      <c r="D146" s="7">
        <f t="shared" si="7"/>
        <v>6.34</v>
      </c>
      <c r="E146" s="7">
        <f t="shared" si="8"/>
        <v>82.595</v>
      </c>
      <c r="F146" s="8">
        <v>35.59</v>
      </c>
      <c r="G146" s="8">
        <v>35.59</v>
      </c>
      <c r="N146" s="10">
        <v>8.85963924455199</v>
      </c>
    </row>
    <row r="147" spans="2:14">
      <c r="B147" s="6">
        <v>6.95</v>
      </c>
      <c r="C147" s="6">
        <v>16.28</v>
      </c>
      <c r="D147" s="7">
        <f t="shared" si="7"/>
        <v>6.95</v>
      </c>
      <c r="E147" s="7">
        <f t="shared" si="8"/>
        <v>82.365</v>
      </c>
      <c r="F147" s="8">
        <v>37.7</v>
      </c>
      <c r="G147" s="8">
        <v>37.7</v>
      </c>
      <c r="N147" s="10">
        <v>9.45729403001337</v>
      </c>
    </row>
    <row r="148" spans="2:14">
      <c r="B148" s="6">
        <v>7.61</v>
      </c>
      <c r="C148" s="6">
        <v>16.28</v>
      </c>
      <c r="D148" s="7">
        <f t="shared" si="7"/>
        <v>7.61</v>
      </c>
      <c r="E148" s="7">
        <f t="shared" si="8"/>
        <v>80.755</v>
      </c>
      <c r="F148" s="8">
        <v>37.7</v>
      </c>
      <c r="G148" s="8">
        <v>37.7</v>
      </c>
      <c r="N148" s="10">
        <v>10.2549419864427</v>
      </c>
    </row>
    <row r="149" spans="2:14">
      <c r="B149" s="6">
        <v>8.2</v>
      </c>
      <c r="C149" s="6">
        <v>16.11</v>
      </c>
      <c r="D149" s="7">
        <f t="shared" si="7"/>
        <v>8.2</v>
      </c>
      <c r="E149" s="7">
        <f t="shared" si="8"/>
        <v>81.105</v>
      </c>
      <c r="F149" s="8">
        <v>37.7</v>
      </c>
      <c r="G149" s="8">
        <v>37.7</v>
      </c>
      <c r="N149" s="10">
        <v>10.9225827126738</v>
      </c>
    </row>
    <row r="150" spans="2:14">
      <c r="B150" s="6">
        <v>8.99</v>
      </c>
      <c r="C150" s="6">
        <v>16.22</v>
      </c>
      <c r="D150" s="7">
        <f t="shared" si="7"/>
        <v>8.99</v>
      </c>
      <c r="E150" s="7">
        <f t="shared" si="8"/>
        <v>81.035</v>
      </c>
      <c r="F150" s="8">
        <v>26.63</v>
      </c>
      <c r="G150" s="8">
        <v>26.63</v>
      </c>
      <c r="N150" s="10">
        <v>11.2302171160574</v>
      </c>
    </row>
    <row r="151" spans="2:14">
      <c r="B151" s="6">
        <v>9.65</v>
      </c>
      <c r="C151" s="6">
        <v>16.215</v>
      </c>
      <c r="D151" s="7">
        <f t="shared" si="7"/>
        <v>9.65</v>
      </c>
      <c r="E151" s="7">
        <f t="shared" si="8"/>
        <v>80.965</v>
      </c>
      <c r="F151" s="8">
        <v>26.63</v>
      </c>
      <c r="G151" s="8">
        <v>26.63</v>
      </c>
      <c r="N151" s="10">
        <v>11.1678429711215</v>
      </c>
    </row>
    <row r="152" spans="2:14">
      <c r="B152" s="6">
        <v>9.95</v>
      </c>
      <c r="C152" s="6">
        <v>16.21</v>
      </c>
      <c r="D152" s="7">
        <f t="shared" si="7"/>
        <v>9.95</v>
      </c>
      <c r="E152" s="7">
        <f t="shared" si="8"/>
        <v>81.545</v>
      </c>
      <c r="F152" s="8">
        <v>30.51</v>
      </c>
      <c r="G152" s="8">
        <v>30.51</v>
      </c>
      <c r="N152" s="10">
        <v>10.9454492475195</v>
      </c>
    </row>
    <row r="153" spans="2:14">
      <c r="B153" s="6">
        <v>9.88</v>
      </c>
      <c r="C153" s="6">
        <v>16.21</v>
      </c>
      <c r="D153" s="7">
        <f t="shared" si="7"/>
        <v>9.88</v>
      </c>
      <c r="E153" s="7">
        <f t="shared" si="8"/>
        <v>82.02</v>
      </c>
      <c r="F153" s="8">
        <v>30.51</v>
      </c>
      <c r="G153" s="8">
        <v>30.51</v>
      </c>
      <c r="N153" s="10">
        <v>10.4530436986667</v>
      </c>
    </row>
    <row r="154" spans="2:14">
      <c r="B154" s="6">
        <v>9.65</v>
      </c>
      <c r="C154" s="6">
        <v>16.69</v>
      </c>
      <c r="D154" s="7">
        <f t="shared" si="7"/>
        <v>9.65</v>
      </c>
      <c r="E154" s="7">
        <f t="shared" si="8"/>
        <v>82.505</v>
      </c>
      <c r="F154" s="8">
        <v>27.39</v>
      </c>
      <c r="G154" s="8">
        <v>27.39</v>
      </c>
      <c r="N154" s="10">
        <v>10.1205913990214</v>
      </c>
    </row>
    <row r="155" spans="2:14">
      <c r="B155" s="6">
        <v>9.15</v>
      </c>
      <c r="C155" s="6">
        <v>16.695</v>
      </c>
      <c r="D155" s="7">
        <f t="shared" si="7"/>
        <v>9.15</v>
      </c>
      <c r="E155" s="7">
        <f t="shared" si="8"/>
        <v>82.77</v>
      </c>
      <c r="F155" s="8">
        <v>24.63</v>
      </c>
      <c r="G155" s="8">
        <v>24.63</v>
      </c>
      <c r="N155" s="10">
        <v>10.6279944347699</v>
      </c>
    </row>
    <row r="156" spans="2:14">
      <c r="B156" s="6">
        <v>8.81</v>
      </c>
      <c r="C156" s="6">
        <v>16.7</v>
      </c>
      <c r="D156" s="7">
        <f t="shared" si="7"/>
        <v>8.81</v>
      </c>
      <c r="E156" s="7">
        <f t="shared" si="8"/>
        <v>83.46</v>
      </c>
      <c r="F156" s="8">
        <v>24.63</v>
      </c>
      <c r="G156" s="8">
        <v>24.63</v>
      </c>
      <c r="N156" s="10">
        <v>10.7953606358089</v>
      </c>
    </row>
    <row r="157" spans="2:14">
      <c r="B157" s="6">
        <v>9.31</v>
      </c>
      <c r="C157" s="6">
        <v>16.475</v>
      </c>
      <c r="D157" s="7">
        <f t="shared" si="7"/>
        <v>9.31</v>
      </c>
      <c r="E157" s="7">
        <f t="shared" si="8"/>
        <v>83.67</v>
      </c>
      <c r="F157" s="8">
        <v>24.63</v>
      </c>
      <c r="G157" s="8">
        <v>24.63</v>
      </c>
      <c r="N157" s="10">
        <v>10.3727339189722</v>
      </c>
    </row>
    <row r="158" spans="2:14">
      <c r="B158" s="6">
        <v>9.47</v>
      </c>
      <c r="C158" s="6">
        <v>16.9</v>
      </c>
      <c r="D158" s="7">
        <f t="shared" si="7"/>
        <v>9.47</v>
      </c>
      <c r="E158" s="7">
        <f t="shared" si="8"/>
        <v>83.665</v>
      </c>
      <c r="F158" s="8">
        <v>24.63</v>
      </c>
      <c r="G158" s="8">
        <v>24.63</v>
      </c>
      <c r="N158" s="10">
        <v>10.2399921180887</v>
      </c>
    </row>
    <row r="159" spans="2:14">
      <c r="B159" s="6">
        <v>9.04</v>
      </c>
      <c r="C159" s="6">
        <v>16.9</v>
      </c>
      <c r="D159" s="7">
        <f t="shared" si="7"/>
        <v>9.04</v>
      </c>
      <c r="E159" s="7">
        <f t="shared" si="8"/>
        <v>83.445</v>
      </c>
      <c r="F159" s="8">
        <v>30.55</v>
      </c>
      <c r="G159" s="8">
        <v>30.55</v>
      </c>
      <c r="N159" s="10">
        <v>10.087169385532</v>
      </c>
    </row>
    <row r="160" spans="2:14">
      <c r="B160" s="6">
        <v>8.9</v>
      </c>
      <c r="C160" s="6">
        <v>16.69</v>
      </c>
      <c r="D160" s="7">
        <f t="shared" si="7"/>
        <v>8.9</v>
      </c>
      <c r="E160" s="7">
        <f t="shared" si="8"/>
        <v>83.295</v>
      </c>
      <c r="F160" s="8">
        <v>30.55</v>
      </c>
      <c r="G160" s="8">
        <v>30.55</v>
      </c>
      <c r="N160" s="10">
        <v>9.54435920946314</v>
      </c>
    </row>
    <row r="161" spans="2:14">
      <c r="B161" s="6">
        <v>8.74</v>
      </c>
      <c r="C161" s="6">
        <v>16.48</v>
      </c>
      <c r="D161" s="7">
        <f t="shared" si="7"/>
        <v>8.74</v>
      </c>
      <c r="E161" s="7">
        <f t="shared" si="8"/>
        <v>82.56</v>
      </c>
      <c r="F161" s="8">
        <v>30.55</v>
      </c>
      <c r="G161" s="8">
        <v>30.55</v>
      </c>
      <c r="N161" s="10">
        <v>9.07147070803279</v>
      </c>
    </row>
    <row r="162" spans="2:14">
      <c r="B162" s="6">
        <v>8.19</v>
      </c>
      <c r="C162" s="6">
        <v>16.325</v>
      </c>
      <c r="D162" s="7">
        <f t="shared" si="7"/>
        <v>8.19</v>
      </c>
      <c r="E162" s="7">
        <f t="shared" si="8"/>
        <v>80.055</v>
      </c>
      <c r="F162" s="8">
        <v>24.19</v>
      </c>
      <c r="G162" s="8">
        <v>24.19</v>
      </c>
      <c r="N162" s="10">
        <v>8.9783644195626</v>
      </c>
    </row>
    <row r="163" spans="2:14">
      <c r="B163" s="6">
        <v>7.71</v>
      </c>
      <c r="C163" s="6">
        <v>16.165</v>
      </c>
      <c r="D163" s="7">
        <f t="shared" si="7"/>
        <v>7.71</v>
      </c>
      <c r="E163" s="7">
        <f t="shared" si="8"/>
        <v>79.24</v>
      </c>
      <c r="F163" s="8">
        <v>24.19</v>
      </c>
      <c r="G163" s="8">
        <v>24.19</v>
      </c>
      <c r="N163" s="10">
        <v>8.63526025113624</v>
      </c>
    </row>
    <row r="164" spans="2:14">
      <c r="B164" s="6">
        <v>7.61</v>
      </c>
      <c r="C164" s="6">
        <v>14.395</v>
      </c>
      <c r="D164" s="7">
        <f t="shared" si="7"/>
        <v>7.61</v>
      </c>
      <c r="E164" s="7">
        <f t="shared" si="8"/>
        <v>78.865</v>
      </c>
      <c r="F164" s="8">
        <v>25.31</v>
      </c>
      <c r="G164" s="8">
        <v>25.31</v>
      </c>
      <c r="N164" s="10">
        <v>8.03223130408521</v>
      </c>
    </row>
    <row r="165" spans="2:14">
      <c r="B165" s="6">
        <v>7.26</v>
      </c>
      <c r="C165" s="6">
        <v>15.875</v>
      </c>
      <c r="D165" s="7">
        <f t="shared" si="7"/>
        <v>7.26</v>
      </c>
      <c r="E165" s="7">
        <f t="shared" si="8"/>
        <v>78.72</v>
      </c>
      <c r="F165" s="8">
        <v>24.71</v>
      </c>
      <c r="G165" s="8">
        <v>24.71</v>
      </c>
      <c r="N165" s="10">
        <v>7.30930180591782</v>
      </c>
    </row>
    <row r="166" spans="2:14">
      <c r="B166" s="6">
        <v>6.65</v>
      </c>
      <c r="C166" s="6">
        <v>16.105</v>
      </c>
      <c r="D166" s="7">
        <f t="shared" si="7"/>
        <v>6.65</v>
      </c>
      <c r="E166" s="7">
        <f t="shared" si="8"/>
        <v>78.805</v>
      </c>
      <c r="F166" s="8">
        <v>24.71</v>
      </c>
      <c r="G166" s="8">
        <v>24.71</v>
      </c>
      <c r="N166" s="10">
        <v>6.55651352562308</v>
      </c>
    </row>
    <row r="167" spans="2:14">
      <c r="B167" s="6">
        <v>5.92</v>
      </c>
      <c r="C167" s="6">
        <v>16.18</v>
      </c>
      <c r="D167" s="7">
        <f t="shared" si="7"/>
        <v>5.92</v>
      </c>
      <c r="E167" s="7">
        <f t="shared" si="8"/>
        <v>80.645</v>
      </c>
      <c r="F167" s="8">
        <v>25.55</v>
      </c>
      <c r="G167" s="8">
        <v>25.55</v>
      </c>
      <c r="N167" s="10">
        <v>5.70412660999412</v>
      </c>
    </row>
    <row r="168" spans="2:14">
      <c r="B168" s="6">
        <v>5.16</v>
      </c>
      <c r="C168" s="6">
        <v>16.25</v>
      </c>
      <c r="D168" s="7">
        <f t="shared" si="7"/>
        <v>5.16</v>
      </c>
      <c r="E168" s="7">
        <f t="shared" si="8"/>
        <v>80.255</v>
      </c>
      <c r="F168" s="8">
        <v>25.55</v>
      </c>
      <c r="G168" s="8">
        <v>25.55</v>
      </c>
      <c r="N168" s="10">
        <v>4.63291469612641</v>
      </c>
    </row>
    <row r="169" spans="2:14">
      <c r="B169" s="6">
        <v>4.3</v>
      </c>
      <c r="C169" s="6">
        <v>16.235</v>
      </c>
      <c r="D169" s="7">
        <f t="shared" si="7"/>
        <v>4.3</v>
      </c>
      <c r="E169" s="7">
        <f t="shared" si="8"/>
        <v>78.9</v>
      </c>
      <c r="F169" s="8">
        <v>25.08</v>
      </c>
      <c r="G169" s="8">
        <v>25.08</v>
      </c>
      <c r="N169" s="10">
        <v>3.61339616241841</v>
      </c>
    </row>
    <row r="170" spans="2:14">
      <c r="B170" s="6">
        <v>3.22</v>
      </c>
      <c r="C170" s="6">
        <v>15.485</v>
      </c>
      <c r="D170" s="7">
        <f t="shared" si="7"/>
        <v>3.22</v>
      </c>
      <c r="E170" s="7">
        <f t="shared" si="8"/>
        <v>77.51</v>
      </c>
      <c r="F170" s="8">
        <v>25.08</v>
      </c>
      <c r="G170" s="8">
        <v>25.08</v>
      </c>
      <c r="N170" s="10">
        <v>3.21259532048109</v>
      </c>
    </row>
    <row r="171" spans="2:14">
      <c r="B171" s="6">
        <v>2.19</v>
      </c>
      <c r="C171" s="6">
        <v>14.75</v>
      </c>
      <c r="D171" s="7">
        <f t="shared" si="7"/>
        <v>2.19</v>
      </c>
      <c r="E171" s="7">
        <f t="shared" si="8"/>
        <v>76.495</v>
      </c>
      <c r="F171" s="8">
        <v>26.07</v>
      </c>
      <c r="G171" s="8">
        <v>26.07</v>
      </c>
      <c r="N171" s="10">
        <v>3.37815722325481</v>
      </c>
    </row>
    <row r="172" spans="2:14">
      <c r="B172" s="6">
        <v>1.78</v>
      </c>
      <c r="C172" s="6">
        <v>14.79</v>
      </c>
      <c r="D172" s="7">
        <f t="shared" si="7"/>
        <v>1.78</v>
      </c>
      <c r="E172" s="7">
        <f t="shared" si="8"/>
        <v>82.1</v>
      </c>
      <c r="F172" s="8">
        <v>25.86</v>
      </c>
      <c r="G172" s="8">
        <v>25.86</v>
      </c>
      <c r="N172" s="10">
        <v>3.67264195471309</v>
      </c>
    </row>
    <row r="173" spans="2:14">
      <c r="B173" s="6">
        <v>1.94</v>
      </c>
      <c r="C173" s="6">
        <v>15.235</v>
      </c>
      <c r="D173" s="7">
        <f t="shared" si="7"/>
        <v>1.94</v>
      </c>
      <c r="E173" s="7">
        <f t="shared" si="8"/>
        <v>94.565</v>
      </c>
      <c r="F173" s="8">
        <v>25.15</v>
      </c>
      <c r="G173" s="8">
        <v>25.15</v>
      </c>
      <c r="N173" s="10">
        <v>3.91727290801261</v>
      </c>
    </row>
    <row r="174" spans="2:14">
      <c r="B174" s="6">
        <v>2.23</v>
      </c>
      <c r="C174" s="6">
        <v>21.84</v>
      </c>
      <c r="D174" s="7">
        <f t="shared" si="7"/>
        <v>2.23</v>
      </c>
      <c r="E174" s="7">
        <f t="shared" si="8"/>
        <v>94.8</v>
      </c>
      <c r="F174" s="8">
        <v>25.15</v>
      </c>
      <c r="G174" s="8">
        <v>25.15</v>
      </c>
      <c r="N174" s="10">
        <v>4.19151359139833</v>
      </c>
    </row>
    <row r="175" spans="2:14">
      <c r="B175" s="6">
        <v>2.47</v>
      </c>
      <c r="C175" s="6">
        <v>27.95</v>
      </c>
      <c r="D175" s="7">
        <f t="shared" si="7"/>
        <v>2.47</v>
      </c>
      <c r="E175" s="7">
        <f t="shared" si="8"/>
        <v>104.24</v>
      </c>
      <c r="F175" s="8">
        <v>37.8</v>
      </c>
      <c r="G175" s="8">
        <v>37.8</v>
      </c>
      <c r="N175" s="10">
        <v>4.45559389399237</v>
      </c>
    </row>
    <row r="176" spans="2:14">
      <c r="B176" s="6">
        <v>2.74</v>
      </c>
      <c r="C176" s="6">
        <v>14.985</v>
      </c>
      <c r="D176" s="7">
        <f t="shared" si="7"/>
        <v>2.74</v>
      </c>
      <c r="E176" s="7">
        <f t="shared" si="8"/>
        <v>122.455</v>
      </c>
      <c r="F176" s="8">
        <v>37.8</v>
      </c>
      <c r="G176" s="8">
        <v>37.8</v>
      </c>
      <c r="N176" s="10">
        <v>4.39134318557894</v>
      </c>
    </row>
    <row r="177" spans="2:14">
      <c r="B177" s="6">
        <v>3</v>
      </c>
      <c r="C177" s="6">
        <v>24.23</v>
      </c>
      <c r="D177" s="7">
        <f t="shared" si="7"/>
        <v>3</v>
      </c>
      <c r="E177" s="7">
        <f t="shared" si="8"/>
        <v>131.985</v>
      </c>
      <c r="F177" s="8">
        <v>26.04</v>
      </c>
      <c r="G177" s="8">
        <v>26.04</v>
      </c>
      <c r="N177" s="10">
        <v>4.33691341962519</v>
      </c>
    </row>
    <row r="178" spans="2:14">
      <c r="B178" s="6">
        <v>2.93</v>
      </c>
      <c r="C178" s="6">
        <v>33.45</v>
      </c>
      <c r="D178" s="7">
        <f t="shared" si="7"/>
        <v>2.93</v>
      </c>
      <c r="E178" s="7">
        <f t="shared" si="8"/>
        <v>133.525</v>
      </c>
      <c r="F178" s="8">
        <v>26.04</v>
      </c>
      <c r="G178" s="8">
        <v>26.04</v>
      </c>
      <c r="N178" s="10">
        <v>4.09387154922232</v>
      </c>
    </row>
    <row r="179" spans="2:14">
      <c r="B179" s="6">
        <v>2.87</v>
      </c>
      <c r="C179" s="6">
        <v>31.37</v>
      </c>
      <c r="D179" s="7">
        <f t="shared" si="7"/>
        <v>2.87</v>
      </c>
      <c r="E179" s="7">
        <f t="shared" si="8"/>
        <v>150.32</v>
      </c>
      <c r="F179" s="8">
        <v>24.76</v>
      </c>
      <c r="G179" s="8">
        <v>24.76</v>
      </c>
      <c r="N179" s="10">
        <v>3.76211981915731</v>
      </c>
    </row>
    <row r="180" spans="2:14">
      <c r="B180" s="6">
        <v>2.62</v>
      </c>
      <c r="C180" s="6">
        <v>29.49</v>
      </c>
      <c r="D180" s="7">
        <f t="shared" si="7"/>
        <v>2.62</v>
      </c>
      <c r="E180" s="7">
        <f t="shared" si="8"/>
        <v>165.505</v>
      </c>
      <c r="F180" s="8">
        <v>24.75</v>
      </c>
      <c r="G180" s="8">
        <v>24.75</v>
      </c>
      <c r="N180" s="10">
        <v>3.60899397246348</v>
      </c>
    </row>
    <row r="181" spans="2:14">
      <c r="B181" s="6">
        <v>2.28</v>
      </c>
      <c r="C181" s="6">
        <v>31.78</v>
      </c>
      <c r="D181" s="7">
        <f t="shared" si="7"/>
        <v>2.28</v>
      </c>
      <c r="E181" s="7">
        <f t="shared" si="8"/>
        <v>177.015</v>
      </c>
      <c r="F181" s="8">
        <v>24.75</v>
      </c>
      <c r="G181" s="8">
        <v>24.75</v>
      </c>
      <c r="N181" s="10">
        <v>3.69287238101373</v>
      </c>
    </row>
    <row r="182" spans="2:14">
      <c r="B182" s="6">
        <v>2.12</v>
      </c>
      <c r="C182" s="6">
        <v>39.415</v>
      </c>
      <c r="D182" s="7">
        <f t="shared" si="7"/>
        <v>2.12</v>
      </c>
      <c r="E182" s="7">
        <f t="shared" si="8"/>
        <v>181.245</v>
      </c>
      <c r="F182" s="8">
        <v>23.35</v>
      </c>
      <c r="G182" s="8">
        <v>23.35</v>
      </c>
      <c r="N182" s="10">
        <v>3.87519885940585</v>
      </c>
    </row>
    <row r="183" spans="2:14">
      <c r="B183" s="6">
        <v>2.2</v>
      </c>
      <c r="C183" s="6">
        <v>44.96</v>
      </c>
      <c r="D183" s="7">
        <f t="shared" si="7"/>
        <v>2.2</v>
      </c>
      <c r="E183" s="7">
        <f t="shared" si="8"/>
        <v>190.745</v>
      </c>
      <c r="F183" s="8">
        <v>23.35</v>
      </c>
      <c r="G183" s="8">
        <v>23.35</v>
      </c>
      <c r="N183" s="10">
        <v>4.0868743571315</v>
      </c>
    </row>
    <row r="184" spans="2:14">
      <c r="B184" s="6">
        <v>2.38</v>
      </c>
      <c r="C184" s="6">
        <v>35.6</v>
      </c>
      <c r="D184" s="7">
        <f t="shared" si="7"/>
        <v>2.38</v>
      </c>
      <c r="E184" s="7">
        <f t="shared" si="8"/>
        <v>201.345</v>
      </c>
      <c r="F184" s="8">
        <v>23.56</v>
      </c>
      <c r="G184" s="8">
        <v>23.56</v>
      </c>
      <c r="N184" s="10">
        <v>4.26860834797497</v>
      </c>
    </row>
    <row r="185" spans="2:14">
      <c r="B185" s="6">
        <v>2.59</v>
      </c>
      <c r="C185" s="6">
        <v>38.99</v>
      </c>
      <c r="D185" s="7">
        <f t="shared" si="7"/>
        <v>2.59</v>
      </c>
      <c r="E185" s="7">
        <f t="shared" si="8"/>
        <v>194.95</v>
      </c>
      <c r="F185" s="8">
        <v>23.56</v>
      </c>
      <c r="G185" s="8">
        <v>23.56</v>
      </c>
      <c r="N185" s="10">
        <v>4.41047957737217</v>
      </c>
    </row>
    <row r="186" spans="2:14">
      <c r="B186" s="6">
        <v>2.77</v>
      </c>
      <c r="C186" s="6">
        <v>42.38</v>
      </c>
      <c r="D186" s="7">
        <f t="shared" si="7"/>
        <v>2.77</v>
      </c>
      <c r="E186" s="7">
        <f t="shared" si="8"/>
        <v>182.955</v>
      </c>
      <c r="F186" s="8">
        <v>24.83</v>
      </c>
      <c r="G186" s="8">
        <v>24.83</v>
      </c>
      <c r="N186" s="10">
        <v>4.35442229986041</v>
      </c>
    </row>
    <row r="187" spans="2:14">
      <c r="B187" s="6">
        <v>2.91</v>
      </c>
      <c r="C187" s="6">
        <v>33.02</v>
      </c>
      <c r="D187" s="7">
        <f t="shared" si="7"/>
        <v>2.91</v>
      </c>
      <c r="E187" s="7">
        <f t="shared" si="8"/>
        <v>180.265</v>
      </c>
      <c r="F187" s="8">
        <v>25.01</v>
      </c>
      <c r="G187" s="8">
        <v>25.01</v>
      </c>
      <c r="N187" s="10">
        <v>3.9829858571239</v>
      </c>
    </row>
    <row r="188" spans="2:14">
      <c r="B188" s="6">
        <v>2.85</v>
      </c>
      <c r="C188" s="6">
        <v>32.965</v>
      </c>
      <c r="D188" s="7">
        <f t="shared" si="7"/>
        <v>2.85</v>
      </c>
      <c r="E188" s="7">
        <f t="shared" si="8"/>
        <v>173.795</v>
      </c>
      <c r="F188" s="8">
        <v>25.01</v>
      </c>
      <c r="G188" s="8">
        <v>25.01</v>
      </c>
      <c r="N188" s="10">
        <v>4.11392051383444</v>
      </c>
    </row>
    <row r="189" spans="2:14">
      <c r="B189" s="6">
        <v>2.47</v>
      </c>
      <c r="C189" s="6">
        <v>32.91</v>
      </c>
      <c r="D189" s="7">
        <f t="shared" si="7"/>
        <v>2.47</v>
      </c>
      <c r="E189" s="7">
        <f t="shared" si="8"/>
        <v>164.1</v>
      </c>
      <c r="F189" s="8">
        <v>25.02</v>
      </c>
      <c r="G189" s="8">
        <v>25.02</v>
      </c>
      <c r="N189" s="10">
        <v>4.46116878476936</v>
      </c>
    </row>
    <row r="190" spans="2:14">
      <c r="B190" s="6">
        <v>2.6</v>
      </c>
      <c r="C190" s="6">
        <v>32.52</v>
      </c>
      <c r="D190" s="7">
        <f t="shared" si="7"/>
        <v>2.6</v>
      </c>
      <c r="E190" s="7">
        <f t="shared" si="8"/>
        <v>163.93</v>
      </c>
      <c r="F190" s="8">
        <v>25.84</v>
      </c>
      <c r="G190" s="8">
        <v>25.84</v>
      </c>
      <c r="N190" s="10">
        <v>4.33533994482635</v>
      </c>
    </row>
    <row r="191" spans="2:14">
      <c r="B191" s="6">
        <v>2.95</v>
      </c>
      <c r="C191" s="6">
        <v>32.685</v>
      </c>
      <c r="D191" s="7">
        <f t="shared" si="7"/>
        <v>2.95</v>
      </c>
      <c r="E191" s="7">
        <f t="shared" si="8"/>
        <v>167.505</v>
      </c>
      <c r="F191" s="8">
        <v>25.84</v>
      </c>
      <c r="G191" s="8">
        <v>25.84</v>
      </c>
      <c r="N191" s="10">
        <v>3.97421232168856</v>
      </c>
    </row>
    <row r="192" spans="2:14">
      <c r="B192" s="6">
        <v>2.82</v>
      </c>
      <c r="C192" s="6">
        <v>32.85</v>
      </c>
      <c r="D192" s="7">
        <f t="shared" si="7"/>
        <v>2.82</v>
      </c>
      <c r="E192" s="7">
        <f t="shared" si="8"/>
        <v>169.32</v>
      </c>
      <c r="F192" s="8">
        <v>26.18</v>
      </c>
      <c r="G192" s="8">
        <v>26.18</v>
      </c>
      <c r="N192" s="10">
        <v>4.57492689851982</v>
      </c>
    </row>
    <row r="193" spans="2:14">
      <c r="B193" s="6">
        <v>2.45</v>
      </c>
      <c r="C193" s="6">
        <v>36.54</v>
      </c>
      <c r="D193" s="7">
        <f t="shared" si="7"/>
        <v>2.45</v>
      </c>
      <c r="E193" s="7">
        <f t="shared" si="8"/>
        <v>169.71</v>
      </c>
      <c r="F193" s="8">
        <v>52.77</v>
      </c>
      <c r="G193" s="8">
        <v>52.77</v>
      </c>
      <c r="N193" s="10">
        <v>5.37436354625836</v>
      </c>
    </row>
    <row r="194" spans="2:14">
      <c r="B194" s="6">
        <v>3.06</v>
      </c>
      <c r="C194" s="6">
        <v>34.725</v>
      </c>
      <c r="D194" s="7">
        <f t="shared" si="7"/>
        <v>3.06</v>
      </c>
      <c r="E194" s="7">
        <f t="shared" si="8"/>
        <v>173.515</v>
      </c>
      <c r="F194" s="8">
        <v>52.77</v>
      </c>
      <c r="G194" s="8">
        <v>52.77</v>
      </c>
      <c r="N194" s="10">
        <v>5.54249241811189</v>
      </c>
    </row>
    <row r="195" spans="2:14">
      <c r="B195" s="6">
        <v>3.87</v>
      </c>
      <c r="C195" s="6">
        <v>32.91</v>
      </c>
      <c r="D195" s="7">
        <f t="shared" ref="D195:D258" si="9">B195</f>
        <v>3.87</v>
      </c>
      <c r="E195" s="7">
        <f t="shared" si="8"/>
        <v>177.87</v>
      </c>
      <c r="F195" s="8">
        <v>45.41</v>
      </c>
      <c r="G195" s="8">
        <v>45.41</v>
      </c>
      <c r="N195" s="10">
        <v>5.40418748383195</v>
      </c>
    </row>
    <row r="196" spans="2:14">
      <c r="B196" s="6">
        <v>4.04</v>
      </c>
      <c r="C196" s="6">
        <v>36.49</v>
      </c>
      <c r="D196" s="7">
        <f t="shared" si="9"/>
        <v>4.04</v>
      </c>
      <c r="E196" s="7">
        <f t="shared" ref="E196:E259" si="10">AVERAGE(C194:C198)/$K$1*250</f>
        <v>179.25</v>
      </c>
      <c r="F196" s="8">
        <v>45.41</v>
      </c>
      <c r="G196" s="8">
        <v>45.41</v>
      </c>
      <c r="N196" s="10">
        <v>6.19384427168135</v>
      </c>
    </row>
    <row r="197" spans="2:14">
      <c r="B197" s="6">
        <v>3.9</v>
      </c>
      <c r="C197" s="6">
        <v>37.205</v>
      </c>
      <c r="D197" s="7">
        <f t="shared" si="9"/>
        <v>3.9</v>
      </c>
      <c r="E197" s="7">
        <f t="shared" si="10"/>
        <v>189.295</v>
      </c>
      <c r="F197" s="8">
        <v>35.72</v>
      </c>
      <c r="G197" s="8">
        <v>35.72</v>
      </c>
      <c r="N197" s="10">
        <v>6.97462091088248</v>
      </c>
    </row>
    <row r="198" spans="2:14">
      <c r="B198" s="6">
        <v>4.7</v>
      </c>
      <c r="C198" s="6">
        <v>37.92</v>
      </c>
      <c r="D198" s="7">
        <f t="shared" si="9"/>
        <v>4.7</v>
      </c>
      <c r="E198" s="7">
        <f t="shared" si="10"/>
        <v>200.53</v>
      </c>
      <c r="F198" s="8">
        <v>46.19</v>
      </c>
      <c r="G198" s="8">
        <v>46.19</v>
      </c>
      <c r="N198" s="10">
        <v>6.97263964625842</v>
      </c>
    </row>
    <row r="199" spans="2:14">
      <c r="B199" s="6">
        <v>5.49</v>
      </c>
      <c r="C199" s="6">
        <v>44.77</v>
      </c>
      <c r="D199" s="7">
        <f t="shared" si="9"/>
        <v>5.49</v>
      </c>
      <c r="E199" s="7">
        <f t="shared" si="10"/>
        <v>207.56</v>
      </c>
      <c r="F199" s="8">
        <v>45.14</v>
      </c>
      <c r="G199" s="8">
        <v>45.14</v>
      </c>
      <c r="N199" s="10">
        <v>6.84160230485882</v>
      </c>
    </row>
    <row r="200" spans="2:14">
      <c r="B200" s="6">
        <v>5.49</v>
      </c>
      <c r="C200" s="6">
        <v>44.145</v>
      </c>
      <c r="D200" s="7">
        <f t="shared" si="9"/>
        <v>5.49</v>
      </c>
      <c r="E200" s="7">
        <f t="shared" si="10"/>
        <v>210.915</v>
      </c>
      <c r="F200" s="8">
        <v>46.24</v>
      </c>
      <c r="G200" s="8">
        <v>46.24</v>
      </c>
      <c r="N200" s="10">
        <v>6.69059789164811</v>
      </c>
    </row>
    <row r="201" spans="2:14">
      <c r="B201" s="6">
        <v>5.36</v>
      </c>
      <c r="C201" s="6">
        <v>43.52</v>
      </c>
      <c r="D201" s="7">
        <f t="shared" si="9"/>
        <v>5.36</v>
      </c>
      <c r="E201" s="7">
        <f t="shared" si="10"/>
        <v>210.595</v>
      </c>
      <c r="F201" s="8">
        <v>45.74</v>
      </c>
      <c r="G201" s="8">
        <v>45.74</v>
      </c>
      <c r="N201" s="10">
        <v>6.82602413541425</v>
      </c>
    </row>
    <row r="202" spans="2:14">
      <c r="B202" s="6">
        <v>5.21</v>
      </c>
      <c r="C202" s="6">
        <v>40.56</v>
      </c>
      <c r="D202" s="7">
        <f t="shared" si="9"/>
        <v>5.21</v>
      </c>
      <c r="E202" s="7">
        <f t="shared" si="10"/>
        <v>205.795</v>
      </c>
      <c r="F202" s="8">
        <v>46.19</v>
      </c>
      <c r="G202" s="8">
        <v>46.19</v>
      </c>
      <c r="N202" s="10">
        <v>6.71394247530112</v>
      </c>
    </row>
    <row r="203" spans="2:14">
      <c r="B203" s="6">
        <v>5.35</v>
      </c>
      <c r="C203" s="6">
        <v>37.6</v>
      </c>
      <c r="D203" s="7">
        <f t="shared" si="9"/>
        <v>5.35</v>
      </c>
      <c r="E203" s="7">
        <f t="shared" si="10"/>
        <v>188.03</v>
      </c>
      <c r="F203" s="8">
        <v>46.19</v>
      </c>
      <c r="G203" s="8">
        <v>46.19</v>
      </c>
      <c r="N203" s="10">
        <v>6.15804075837868</v>
      </c>
    </row>
    <row r="204" spans="2:14">
      <c r="B204" s="6">
        <v>5.24</v>
      </c>
      <c r="C204" s="6">
        <v>39.97</v>
      </c>
      <c r="D204" s="7">
        <f t="shared" si="9"/>
        <v>5.24</v>
      </c>
      <c r="E204" s="7">
        <f t="shared" si="10"/>
        <v>175.88</v>
      </c>
      <c r="F204" s="8">
        <v>47.29</v>
      </c>
      <c r="G204" s="8">
        <v>47.29</v>
      </c>
      <c r="N204" s="10">
        <v>5.46685258468529</v>
      </c>
    </row>
    <row r="205" spans="2:14">
      <c r="B205" s="6">
        <v>4.68</v>
      </c>
      <c r="C205" s="6">
        <v>26.38</v>
      </c>
      <c r="D205" s="7">
        <f t="shared" si="9"/>
        <v>4.68</v>
      </c>
      <c r="E205" s="7">
        <f t="shared" si="10"/>
        <v>171.68</v>
      </c>
      <c r="F205" s="8">
        <v>47.34</v>
      </c>
      <c r="G205" s="8">
        <v>47.34</v>
      </c>
      <c r="N205" s="10">
        <v>4.96515514082002</v>
      </c>
    </row>
    <row r="206" spans="2:14">
      <c r="B206" s="6">
        <v>3.98</v>
      </c>
      <c r="C206" s="6">
        <v>31.37</v>
      </c>
      <c r="D206" s="7">
        <f t="shared" si="9"/>
        <v>3.98</v>
      </c>
      <c r="E206" s="7">
        <f t="shared" si="10"/>
        <v>170.435</v>
      </c>
      <c r="F206" s="8">
        <v>47.34</v>
      </c>
      <c r="G206" s="8">
        <v>47.34</v>
      </c>
      <c r="N206" s="10">
        <v>4.76731110319416</v>
      </c>
    </row>
    <row r="207" spans="2:14">
      <c r="B207" s="6">
        <v>3.47</v>
      </c>
      <c r="C207" s="6">
        <v>36.36</v>
      </c>
      <c r="D207" s="7">
        <f t="shared" si="9"/>
        <v>3.47</v>
      </c>
      <c r="E207" s="7">
        <f t="shared" si="10"/>
        <v>166.815</v>
      </c>
      <c r="F207" s="8">
        <v>47.72</v>
      </c>
      <c r="G207" s="8">
        <v>47.72</v>
      </c>
      <c r="N207" s="10">
        <v>4.41556166380888</v>
      </c>
    </row>
    <row r="208" spans="2:14">
      <c r="B208" s="6">
        <v>3.27</v>
      </c>
      <c r="C208" s="6">
        <v>36.355</v>
      </c>
      <c r="D208" s="7">
        <f t="shared" si="9"/>
        <v>3.27</v>
      </c>
      <c r="E208" s="7">
        <f t="shared" si="10"/>
        <v>176.855</v>
      </c>
      <c r="F208" s="8">
        <v>52.61</v>
      </c>
      <c r="G208" s="8">
        <v>52.61</v>
      </c>
      <c r="N208" s="10">
        <v>3.93291878640399</v>
      </c>
    </row>
    <row r="209" spans="2:14">
      <c r="B209" s="6">
        <v>2.91</v>
      </c>
      <c r="C209" s="6">
        <v>36.35</v>
      </c>
      <c r="D209" s="7">
        <f t="shared" si="9"/>
        <v>2.91</v>
      </c>
      <c r="E209" s="7">
        <f t="shared" si="10"/>
        <v>181.905</v>
      </c>
      <c r="F209" s="8">
        <v>52.61</v>
      </c>
      <c r="G209" s="8">
        <v>52.61</v>
      </c>
      <c r="N209" s="10">
        <v>3.74028631234378</v>
      </c>
    </row>
    <row r="210" spans="2:14">
      <c r="B210" s="6">
        <v>2.41</v>
      </c>
      <c r="C210" s="6">
        <v>36.42</v>
      </c>
      <c r="D210" s="7">
        <f t="shared" si="9"/>
        <v>2.41</v>
      </c>
      <c r="E210" s="7">
        <f t="shared" si="10"/>
        <v>176.9</v>
      </c>
      <c r="F210" s="8">
        <v>44.96</v>
      </c>
      <c r="G210" s="8">
        <v>44.96</v>
      </c>
      <c r="N210" s="10">
        <v>3.59626830885732</v>
      </c>
    </row>
    <row r="211" spans="2:14">
      <c r="B211" s="6">
        <v>2.21</v>
      </c>
      <c r="C211" s="6">
        <v>36.42</v>
      </c>
      <c r="D211" s="7">
        <f t="shared" si="9"/>
        <v>2.21</v>
      </c>
      <c r="E211" s="7">
        <f t="shared" si="10"/>
        <v>166.835</v>
      </c>
      <c r="F211" s="8">
        <v>45.76</v>
      </c>
      <c r="G211" s="8">
        <v>45.76</v>
      </c>
      <c r="N211" s="10">
        <v>3.26794304738412</v>
      </c>
    </row>
    <row r="212" spans="2:14">
      <c r="B212" s="6">
        <v>2.06</v>
      </c>
      <c r="C212" s="6">
        <v>31.355</v>
      </c>
      <c r="D212" s="7">
        <f t="shared" si="9"/>
        <v>2.06</v>
      </c>
      <c r="E212" s="7">
        <f t="shared" si="10"/>
        <v>156.66</v>
      </c>
      <c r="F212" s="8">
        <v>45.76</v>
      </c>
      <c r="G212" s="8">
        <v>45.76</v>
      </c>
      <c r="N212" s="10">
        <v>2.61002064817922</v>
      </c>
    </row>
    <row r="213" spans="2:14">
      <c r="B213" s="6">
        <v>1.71</v>
      </c>
      <c r="C213" s="6">
        <v>26.29</v>
      </c>
      <c r="D213" s="7">
        <f t="shared" si="9"/>
        <v>1.71</v>
      </c>
      <c r="E213" s="7">
        <f t="shared" si="10"/>
        <v>149.53</v>
      </c>
      <c r="F213" s="8">
        <v>37.7</v>
      </c>
      <c r="G213" s="8">
        <v>37.7</v>
      </c>
      <c r="N213" s="10">
        <v>2.57598150892804</v>
      </c>
    </row>
    <row r="214" spans="2:14">
      <c r="B214" s="6">
        <v>0.98</v>
      </c>
      <c r="C214" s="6">
        <v>26.175</v>
      </c>
      <c r="D214" s="7">
        <f t="shared" si="9"/>
        <v>0.98</v>
      </c>
      <c r="E214" s="7">
        <f t="shared" si="10"/>
        <v>139.58</v>
      </c>
      <c r="F214" s="8">
        <v>37.7</v>
      </c>
      <c r="G214" s="8">
        <v>37.7</v>
      </c>
      <c r="N214" s="10">
        <v>3.20616094554306</v>
      </c>
    </row>
    <row r="215" spans="2:14">
      <c r="B215" s="6">
        <v>0.94</v>
      </c>
      <c r="C215" s="6">
        <v>29.29</v>
      </c>
      <c r="D215" s="7">
        <f t="shared" si="9"/>
        <v>0.94</v>
      </c>
      <c r="E215" s="7">
        <f t="shared" si="10"/>
        <v>129.785</v>
      </c>
      <c r="F215" s="8">
        <v>37.69</v>
      </c>
      <c r="G215" s="8">
        <v>37.69</v>
      </c>
      <c r="N215" s="10">
        <v>3.41341908918714</v>
      </c>
    </row>
    <row r="216" spans="2:14">
      <c r="B216" s="6">
        <v>1.65</v>
      </c>
      <c r="C216" s="6">
        <v>26.47</v>
      </c>
      <c r="D216" s="7">
        <f t="shared" si="9"/>
        <v>1.65</v>
      </c>
      <c r="E216" s="7">
        <f t="shared" si="10"/>
        <v>130.415</v>
      </c>
      <c r="F216" s="8">
        <v>37.69</v>
      </c>
      <c r="G216" s="8">
        <v>37.69</v>
      </c>
      <c r="N216" s="10">
        <v>4.2112300894881</v>
      </c>
    </row>
    <row r="217" spans="2:14">
      <c r="B217" s="6">
        <v>1.88</v>
      </c>
      <c r="C217" s="6">
        <v>21.56</v>
      </c>
      <c r="D217" s="7">
        <f t="shared" si="9"/>
        <v>1.88</v>
      </c>
      <c r="E217" s="7">
        <f t="shared" si="10"/>
        <v>136.52</v>
      </c>
      <c r="F217" s="8">
        <v>37.69</v>
      </c>
      <c r="G217" s="8">
        <v>37.69</v>
      </c>
      <c r="N217" s="10">
        <v>4.91882625118634</v>
      </c>
    </row>
    <row r="218" spans="2:14">
      <c r="B218" s="6">
        <v>2.74</v>
      </c>
      <c r="C218" s="6">
        <v>26.92</v>
      </c>
      <c r="D218" s="7">
        <f t="shared" si="9"/>
        <v>2.74</v>
      </c>
      <c r="E218" s="7">
        <f t="shared" si="10"/>
        <v>132.37</v>
      </c>
      <c r="F218" s="8">
        <v>37.69</v>
      </c>
      <c r="G218" s="8">
        <v>37.69</v>
      </c>
      <c r="N218" s="10">
        <v>5.72998171977127</v>
      </c>
    </row>
    <row r="219" spans="2:14">
      <c r="B219" s="6">
        <v>3.49</v>
      </c>
      <c r="C219" s="6">
        <v>32.28</v>
      </c>
      <c r="D219" s="7">
        <f t="shared" si="9"/>
        <v>3.49</v>
      </c>
      <c r="E219" s="7">
        <f t="shared" si="10"/>
        <v>129.28</v>
      </c>
      <c r="F219" s="8">
        <v>37.69</v>
      </c>
      <c r="G219" s="8">
        <v>37.69</v>
      </c>
      <c r="N219" s="10">
        <v>6.46866235102825</v>
      </c>
    </row>
    <row r="220" spans="2:14">
      <c r="B220" s="6">
        <v>4.34</v>
      </c>
      <c r="C220" s="6">
        <v>25.14</v>
      </c>
      <c r="D220" s="7">
        <f t="shared" si="9"/>
        <v>4.34</v>
      </c>
      <c r="E220" s="7">
        <f t="shared" si="10"/>
        <v>129.34</v>
      </c>
      <c r="F220" s="8">
        <v>37.67</v>
      </c>
      <c r="G220" s="8">
        <v>37.67</v>
      </c>
      <c r="N220" s="10">
        <v>7.28851603358493</v>
      </c>
    </row>
    <row r="221" spans="2:14">
      <c r="B221" s="6">
        <v>5.11</v>
      </c>
      <c r="C221" s="6">
        <v>23.38</v>
      </c>
      <c r="D221" s="7">
        <f t="shared" si="9"/>
        <v>5.11</v>
      </c>
      <c r="E221" s="7">
        <f t="shared" si="10"/>
        <v>125.94</v>
      </c>
      <c r="F221" s="8">
        <v>37.67</v>
      </c>
      <c r="G221" s="8">
        <v>37.67</v>
      </c>
      <c r="N221" s="10">
        <v>8.14027908449792</v>
      </c>
    </row>
    <row r="222" spans="2:14">
      <c r="B222" s="6">
        <v>5.96</v>
      </c>
      <c r="C222" s="6">
        <v>21.62</v>
      </c>
      <c r="D222" s="7">
        <f t="shared" si="9"/>
        <v>5.96</v>
      </c>
      <c r="E222" s="7">
        <f t="shared" si="10"/>
        <v>117.18</v>
      </c>
      <c r="F222" s="8">
        <v>37.65</v>
      </c>
      <c r="G222" s="8">
        <v>37.65</v>
      </c>
      <c r="N222" s="10">
        <v>8.24549135193122</v>
      </c>
    </row>
    <row r="223" spans="2:14">
      <c r="B223" s="6">
        <v>6.84</v>
      </c>
      <c r="C223" s="6">
        <v>23.52</v>
      </c>
      <c r="D223" s="7">
        <f t="shared" si="9"/>
        <v>6.84</v>
      </c>
      <c r="E223" s="7">
        <f t="shared" si="10"/>
        <v>116.08</v>
      </c>
      <c r="F223" s="8">
        <v>37.65</v>
      </c>
      <c r="G223" s="8">
        <v>37.65</v>
      </c>
      <c r="N223" s="10">
        <v>8.1045141752082</v>
      </c>
    </row>
    <row r="224" spans="2:14">
      <c r="B224" s="6">
        <v>6.96</v>
      </c>
      <c r="C224" s="6">
        <v>23.52</v>
      </c>
      <c r="D224" s="7">
        <f t="shared" si="9"/>
        <v>6.96</v>
      </c>
      <c r="E224" s="7">
        <f t="shared" si="10"/>
        <v>116.585</v>
      </c>
      <c r="F224" s="8">
        <v>37.65</v>
      </c>
      <c r="G224" s="8">
        <v>37.65</v>
      </c>
      <c r="N224" s="10">
        <v>7.44411576199078</v>
      </c>
    </row>
    <row r="225" spans="2:14">
      <c r="B225" s="6">
        <v>6.83</v>
      </c>
      <c r="C225" s="6">
        <v>24.04</v>
      </c>
      <c r="D225" s="7">
        <f t="shared" si="9"/>
        <v>6.83</v>
      </c>
      <c r="E225" s="7">
        <f t="shared" si="10"/>
        <v>118.415</v>
      </c>
      <c r="F225" s="8">
        <v>46.49</v>
      </c>
      <c r="G225" s="8">
        <v>46.49</v>
      </c>
      <c r="N225" s="10">
        <v>7.09844878046715</v>
      </c>
    </row>
    <row r="226" spans="2:14">
      <c r="B226" s="6">
        <v>6.17</v>
      </c>
      <c r="C226" s="6">
        <v>23.885</v>
      </c>
      <c r="D226" s="7">
        <f t="shared" si="9"/>
        <v>6.17</v>
      </c>
      <c r="E226" s="7">
        <f t="shared" si="10"/>
        <v>118.065</v>
      </c>
      <c r="F226" s="8">
        <v>47.48</v>
      </c>
      <c r="G226" s="8">
        <v>47.48</v>
      </c>
      <c r="N226" s="10">
        <v>7.07481145790875</v>
      </c>
    </row>
    <row r="227" spans="2:14">
      <c r="B227" s="6">
        <v>5.83</v>
      </c>
      <c r="C227" s="6">
        <v>23.45</v>
      </c>
      <c r="D227" s="7">
        <f t="shared" si="9"/>
        <v>5.83</v>
      </c>
      <c r="E227" s="7">
        <f t="shared" si="10"/>
        <v>138.655</v>
      </c>
      <c r="F227" s="8">
        <v>47.48</v>
      </c>
      <c r="G227" s="8">
        <v>47.48</v>
      </c>
      <c r="N227" s="10">
        <v>7.42121100166857</v>
      </c>
    </row>
    <row r="228" spans="2:14">
      <c r="B228" s="6">
        <v>5.82</v>
      </c>
      <c r="C228" s="6">
        <v>23.17</v>
      </c>
      <c r="D228" s="7">
        <f t="shared" si="9"/>
        <v>5.82</v>
      </c>
      <c r="E228" s="7">
        <f t="shared" si="10"/>
        <v>153.05</v>
      </c>
      <c r="F228" s="8">
        <v>51.63</v>
      </c>
      <c r="G228" s="8">
        <v>51.63</v>
      </c>
      <c r="N228" s="10">
        <v>7.85552054326193</v>
      </c>
    </row>
    <row r="229" spans="2:14">
      <c r="B229" s="6">
        <v>6.19</v>
      </c>
      <c r="C229" s="6">
        <v>44.11</v>
      </c>
      <c r="D229" s="7">
        <f t="shared" si="9"/>
        <v>6.19</v>
      </c>
      <c r="E229" s="7">
        <f t="shared" si="10"/>
        <v>161.925</v>
      </c>
      <c r="F229" s="8">
        <v>52.27</v>
      </c>
      <c r="G229" s="8">
        <v>52.27</v>
      </c>
      <c r="N229" s="10">
        <v>8.3879762136607</v>
      </c>
    </row>
    <row r="230" spans="2:14">
      <c r="B230" s="6">
        <v>6.65</v>
      </c>
      <c r="C230" s="6">
        <v>38.435</v>
      </c>
      <c r="D230" s="7">
        <f t="shared" si="9"/>
        <v>6.65</v>
      </c>
      <c r="E230" s="7">
        <f t="shared" si="10"/>
        <v>168.155</v>
      </c>
      <c r="F230" s="8">
        <v>52.27</v>
      </c>
      <c r="G230" s="8">
        <v>52.27</v>
      </c>
      <c r="N230" s="10">
        <v>8.96009982108394</v>
      </c>
    </row>
    <row r="231" spans="2:14">
      <c r="B231" s="6">
        <v>7.21</v>
      </c>
      <c r="C231" s="6">
        <v>32.76</v>
      </c>
      <c r="D231" s="7">
        <f t="shared" si="9"/>
        <v>7.21</v>
      </c>
      <c r="E231" s="7">
        <f t="shared" si="10"/>
        <v>171.005</v>
      </c>
      <c r="F231" s="8">
        <v>52.27</v>
      </c>
      <c r="G231" s="8">
        <v>52.27</v>
      </c>
      <c r="N231" s="10">
        <v>9.56210889428322</v>
      </c>
    </row>
    <row r="232" spans="2:14">
      <c r="B232" s="6">
        <v>7.81</v>
      </c>
      <c r="C232" s="6">
        <v>29.68</v>
      </c>
      <c r="D232" s="7">
        <f t="shared" si="9"/>
        <v>7.81</v>
      </c>
      <c r="E232" s="7">
        <f t="shared" si="10"/>
        <v>152.335</v>
      </c>
      <c r="F232" s="8">
        <v>47.59</v>
      </c>
      <c r="G232" s="8">
        <v>47.59</v>
      </c>
      <c r="N232" s="10">
        <v>10.1348520074017</v>
      </c>
    </row>
    <row r="233" spans="2:14">
      <c r="B233" s="6">
        <v>8.44</v>
      </c>
      <c r="C233" s="6">
        <v>26.02</v>
      </c>
      <c r="D233" s="7">
        <f t="shared" si="9"/>
        <v>8.44</v>
      </c>
      <c r="E233" s="7">
        <f t="shared" si="10"/>
        <v>140.16</v>
      </c>
      <c r="F233" s="8">
        <v>47.59</v>
      </c>
      <c r="G233" s="8">
        <v>47.59</v>
      </c>
      <c r="N233" s="10">
        <v>10.2737064755184</v>
      </c>
    </row>
    <row r="234" spans="2:14">
      <c r="B234" s="6">
        <v>9.04</v>
      </c>
      <c r="C234" s="6">
        <v>25.44</v>
      </c>
      <c r="D234" s="7">
        <f t="shared" si="9"/>
        <v>9.04</v>
      </c>
      <c r="E234" s="7">
        <f t="shared" si="10"/>
        <v>132.445</v>
      </c>
      <c r="F234" s="8">
        <v>37.63</v>
      </c>
      <c r="G234" s="8">
        <v>37.63</v>
      </c>
      <c r="N234" s="10">
        <v>10.1656821943585</v>
      </c>
    </row>
    <row r="235" spans="2:14">
      <c r="B235" s="6">
        <v>9.2</v>
      </c>
      <c r="C235" s="6">
        <v>26.26</v>
      </c>
      <c r="D235" s="7">
        <f t="shared" si="9"/>
        <v>9.2</v>
      </c>
      <c r="E235" s="7">
        <f t="shared" si="10"/>
        <v>126.595</v>
      </c>
      <c r="F235" s="8">
        <v>37.63</v>
      </c>
      <c r="G235" s="8">
        <v>37.63</v>
      </c>
      <c r="N235" s="10">
        <v>10.0277578784468</v>
      </c>
    </row>
    <row r="236" spans="2:14">
      <c r="B236" s="6">
        <v>9.11</v>
      </c>
      <c r="C236" s="6">
        <v>25.045</v>
      </c>
      <c r="D236" s="7">
        <f t="shared" si="9"/>
        <v>9.11</v>
      </c>
      <c r="E236" s="7">
        <f t="shared" si="10"/>
        <v>122.755</v>
      </c>
      <c r="F236" s="8">
        <v>35.68</v>
      </c>
      <c r="G236" s="8">
        <v>35.68</v>
      </c>
      <c r="N236" s="10">
        <v>10.1355240767035</v>
      </c>
    </row>
    <row r="237" spans="2:14">
      <c r="B237" s="6">
        <v>8.99</v>
      </c>
      <c r="C237" s="6">
        <v>23.83</v>
      </c>
      <c r="D237" s="7">
        <f t="shared" si="9"/>
        <v>8.99</v>
      </c>
      <c r="E237" s="7">
        <f t="shared" si="10"/>
        <v>119.58</v>
      </c>
      <c r="F237" s="8">
        <v>27.62</v>
      </c>
      <c r="G237" s="8">
        <v>27.62</v>
      </c>
      <c r="N237" s="10">
        <v>10.2329488534422</v>
      </c>
    </row>
    <row r="238" spans="2:14">
      <c r="B238" s="6">
        <v>9.12</v>
      </c>
      <c r="C238" s="6">
        <v>22.18</v>
      </c>
      <c r="D238" s="7">
        <f t="shared" si="9"/>
        <v>9.12</v>
      </c>
      <c r="E238" s="7">
        <f t="shared" si="10"/>
        <v>115.67</v>
      </c>
      <c r="F238" s="8">
        <v>27.62</v>
      </c>
      <c r="G238" s="8">
        <v>27.62</v>
      </c>
      <c r="N238" s="10">
        <v>10.0150247168865</v>
      </c>
    </row>
    <row r="239" spans="2:14">
      <c r="B239" s="6">
        <v>9.24</v>
      </c>
      <c r="C239" s="6">
        <v>22.265</v>
      </c>
      <c r="D239" s="7">
        <f t="shared" si="9"/>
        <v>9.24</v>
      </c>
      <c r="E239" s="7">
        <f t="shared" si="10"/>
        <v>113.325</v>
      </c>
      <c r="F239" s="8">
        <v>24.9</v>
      </c>
      <c r="G239" s="8">
        <v>24.9</v>
      </c>
      <c r="N239" s="10">
        <v>9.68890358456227</v>
      </c>
    </row>
    <row r="240" spans="2:14">
      <c r="B240" s="6">
        <v>9.04</v>
      </c>
      <c r="C240" s="6">
        <v>22.35</v>
      </c>
      <c r="D240" s="7">
        <f t="shared" si="9"/>
        <v>9.04</v>
      </c>
      <c r="E240" s="7">
        <f t="shared" si="10"/>
        <v>112.195</v>
      </c>
      <c r="F240" s="8">
        <v>24.9</v>
      </c>
      <c r="G240" s="8">
        <v>24.9</v>
      </c>
      <c r="N240" s="10">
        <v>9.22574842111359</v>
      </c>
    </row>
    <row r="241" spans="2:14">
      <c r="B241" s="6">
        <v>8.73</v>
      </c>
      <c r="C241" s="6">
        <v>22.7</v>
      </c>
      <c r="D241" s="7">
        <f t="shared" si="9"/>
        <v>8.73</v>
      </c>
      <c r="E241" s="7">
        <f t="shared" si="10"/>
        <v>110.685</v>
      </c>
      <c r="F241" s="8">
        <v>24.9</v>
      </c>
      <c r="G241" s="8">
        <v>24.9</v>
      </c>
      <c r="N241" s="10">
        <v>8.75367662817542</v>
      </c>
    </row>
    <row r="242" spans="2:14">
      <c r="B242" s="6">
        <v>8.28</v>
      </c>
      <c r="C242" s="6">
        <v>22.7</v>
      </c>
      <c r="D242" s="7">
        <f t="shared" si="9"/>
        <v>8.28</v>
      </c>
      <c r="E242" s="7">
        <f t="shared" si="10"/>
        <v>109</v>
      </c>
      <c r="F242" s="8">
        <v>26.52</v>
      </c>
      <c r="G242" s="8">
        <v>26.52</v>
      </c>
      <c r="N242" s="10">
        <v>8.55566262180547</v>
      </c>
    </row>
    <row r="243" spans="2:14">
      <c r="B243" s="6">
        <v>7.82</v>
      </c>
      <c r="C243" s="6">
        <v>20.67</v>
      </c>
      <c r="D243" s="7">
        <f t="shared" si="9"/>
        <v>7.82</v>
      </c>
      <c r="E243" s="7">
        <f t="shared" si="10"/>
        <v>107.69</v>
      </c>
      <c r="F243" s="8">
        <v>26.68</v>
      </c>
      <c r="G243" s="8">
        <v>26.68</v>
      </c>
      <c r="N243" s="10">
        <v>8.29916571728511</v>
      </c>
    </row>
    <row r="244" spans="2:14">
      <c r="B244" s="6">
        <v>7.64</v>
      </c>
      <c r="C244" s="6">
        <v>20.58</v>
      </c>
      <c r="D244" s="7">
        <f t="shared" si="9"/>
        <v>7.64</v>
      </c>
      <c r="E244" s="7">
        <f t="shared" si="10"/>
        <v>106.49</v>
      </c>
      <c r="F244" s="8">
        <v>25.09</v>
      </c>
      <c r="G244" s="8">
        <v>25.09</v>
      </c>
      <c r="N244" s="10">
        <v>8.10117096844581</v>
      </c>
    </row>
    <row r="245" spans="2:14">
      <c r="B245" s="6">
        <v>7.4</v>
      </c>
      <c r="C245" s="6">
        <v>21.04</v>
      </c>
      <c r="D245" s="7">
        <f t="shared" si="9"/>
        <v>7.4</v>
      </c>
      <c r="E245" s="7">
        <f t="shared" si="10"/>
        <v>106.88</v>
      </c>
      <c r="F245" s="8">
        <v>25.09</v>
      </c>
      <c r="G245" s="8">
        <v>25.09</v>
      </c>
      <c r="N245" s="10">
        <v>8.35983411483032</v>
      </c>
    </row>
    <row r="246" spans="2:14">
      <c r="B246" s="6">
        <v>7.22</v>
      </c>
      <c r="C246" s="6">
        <v>21.5</v>
      </c>
      <c r="D246" s="7">
        <f t="shared" si="9"/>
        <v>7.22</v>
      </c>
      <c r="E246" s="7">
        <f t="shared" si="10"/>
        <v>108.015</v>
      </c>
      <c r="F246" s="8">
        <v>27.39</v>
      </c>
      <c r="G246" s="8">
        <v>27.39</v>
      </c>
      <c r="N246" s="10">
        <v>8.71576617537607</v>
      </c>
    </row>
    <row r="247" spans="2:14">
      <c r="B247" s="6">
        <v>7.51</v>
      </c>
      <c r="C247" s="6">
        <v>23.09</v>
      </c>
      <c r="D247" s="7">
        <f t="shared" si="9"/>
        <v>7.51</v>
      </c>
      <c r="E247" s="7">
        <f t="shared" si="10"/>
        <v>107.955</v>
      </c>
      <c r="F247" s="8">
        <v>27.39</v>
      </c>
      <c r="G247" s="8">
        <v>27.39</v>
      </c>
      <c r="N247" s="10">
        <v>8.93509137859583</v>
      </c>
    </row>
    <row r="248" spans="2:14">
      <c r="B248" s="6">
        <v>7.9</v>
      </c>
      <c r="C248" s="6">
        <v>21.805</v>
      </c>
      <c r="D248" s="7">
        <f t="shared" si="9"/>
        <v>7.9</v>
      </c>
      <c r="E248" s="7">
        <f t="shared" si="10"/>
        <v>107.335</v>
      </c>
      <c r="F248" s="8">
        <v>27.39</v>
      </c>
      <c r="G248" s="8">
        <v>27.39</v>
      </c>
      <c r="N248" s="10">
        <v>8.88083078481593</v>
      </c>
    </row>
    <row r="249" spans="2:14">
      <c r="B249" s="6">
        <v>8.15</v>
      </c>
      <c r="C249" s="6">
        <v>20.52</v>
      </c>
      <c r="D249" s="7">
        <f t="shared" si="9"/>
        <v>8.15</v>
      </c>
      <c r="E249" s="7">
        <f t="shared" si="10"/>
        <v>106.265</v>
      </c>
      <c r="F249" s="8">
        <v>27.39</v>
      </c>
      <c r="G249" s="8">
        <v>27.39</v>
      </c>
      <c r="N249" s="10">
        <v>8.50488929470645</v>
      </c>
    </row>
    <row r="250" spans="2:14">
      <c r="B250" s="6">
        <v>8.12</v>
      </c>
      <c r="C250" s="6">
        <v>20.42</v>
      </c>
      <c r="D250" s="7">
        <f t="shared" si="9"/>
        <v>8.12</v>
      </c>
      <c r="E250" s="7">
        <f t="shared" si="10"/>
        <v>103.615</v>
      </c>
      <c r="F250" s="8">
        <v>27.42</v>
      </c>
      <c r="G250" s="8">
        <v>27.42</v>
      </c>
      <c r="N250" s="10">
        <v>8.20733034054358</v>
      </c>
    </row>
    <row r="251" spans="2:14">
      <c r="B251" s="6">
        <v>7.76</v>
      </c>
      <c r="C251" s="6">
        <v>20.43</v>
      </c>
      <c r="D251" s="7">
        <f t="shared" si="9"/>
        <v>7.76</v>
      </c>
      <c r="E251" s="7">
        <f t="shared" si="10"/>
        <v>102.285</v>
      </c>
      <c r="F251" s="8">
        <v>27.42</v>
      </c>
      <c r="G251" s="8">
        <v>27.42</v>
      </c>
      <c r="N251" s="10">
        <v>8.00703562336186</v>
      </c>
    </row>
    <row r="252" spans="2:14">
      <c r="B252" s="6">
        <v>7.48</v>
      </c>
      <c r="C252" s="6">
        <v>20.44</v>
      </c>
      <c r="D252" s="7">
        <f t="shared" si="9"/>
        <v>7.48</v>
      </c>
      <c r="E252" s="7">
        <f t="shared" si="10"/>
        <v>102.675</v>
      </c>
      <c r="F252" s="8">
        <v>27.42</v>
      </c>
      <c r="G252" s="8">
        <v>27.42</v>
      </c>
      <c r="N252" s="10">
        <v>7.67160006313352</v>
      </c>
    </row>
    <row r="253" spans="2:14">
      <c r="B253" s="6">
        <v>7.3</v>
      </c>
      <c r="C253" s="6">
        <v>20.475</v>
      </c>
      <c r="D253" s="7">
        <f t="shared" si="9"/>
        <v>7.3</v>
      </c>
      <c r="E253" s="7">
        <f t="shared" si="10"/>
        <v>103.795</v>
      </c>
      <c r="F253" s="8">
        <v>23.17</v>
      </c>
      <c r="G253" s="8">
        <v>23.17</v>
      </c>
      <c r="N253" s="10">
        <v>6.9725249572626</v>
      </c>
    </row>
    <row r="254" spans="2:14">
      <c r="B254" s="6">
        <v>6.98</v>
      </c>
      <c r="C254" s="6">
        <v>20.91</v>
      </c>
      <c r="D254" s="7">
        <f t="shared" si="9"/>
        <v>6.98</v>
      </c>
      <c r="E254" s="7">
        <f t="shared" si="10"/>
        <v>106.43</v>
      </c>
      <c r="F254" s="8">
        <v>25.98</v>
      </c>
      <c r="G254" s="8">
        <v>25.98</v>
      </c>
      <c r="N254" s="10">
        <v>6.70754463334619</v>
      </c>
    </row>
    <row r="255" spans="2:14">
      <c r="B255" s="6">
        <v>6.28</v>
      </c>
      <c r="C255" s="6">
        <v>21.54</v>
      </c>
      <c r="D255" s="7">
        <f t="shared" si="9"/>
        <v>6.28</v>
      </c>
      <c r="E255" s="7">
        <f t="shared" si="10"/>
        <v>108.295</v>
      </c>
      <c r="F255" s="8">
        <v>25.14</v>
      </c>
      <c r="G255" s="8">
        <v>25.14</v>
      </c>
      <c r="N255" s="10">
        <v>7.51437665202313</v>
      </c>
    </row>
    <row r="256" spans="2:14">
      <c r="B256" s="6">
        <v>6.03</v>
      </c>
      <c r="C256" s="6">
        <v>23.065</v>
      </c>
      <c r="D256" s="7">
        <f t="shared" si="9"/>
        <v>6.03</v>
      </c>
      <c r="E256" s="7">
        <f t="shared" si="10"/>
        <v>113.03</v>
      </c>
      <c r="F256" s="8">
        <v>23.58</v>
      </c>
      <c r="G256" s="8">
        <v>23.58</v>
      </c>
      <c r="N256" s="10">
        <v>8.26912055560133</v>
      </c>
    </row>
    <row r="257" spans="2:14">
      <c r="B257" s="6">
        <v>6.9</v>
      </c>
      <c r="C257" s="6">
        <v>22.305</v>
      </c>
      <c r="D257" s="7">
        <f t="shared" si="9"/>
        <v>6.9</v>
      </c>
      <c r="E257" s="7">
        <f t="shared" si="10"/>
        <v>121.52</v>
      </c>
      <c r="F257" s="8">
        <v>23.58</v>
      </c>
      <c r="G257" s="8">
        <v>23.58</v>
      </c>
      <c r="N257" s="10">
        <v>8.25060464024368</v>
      </c>
    </row>
    <row r="258" spans="2:14">
      <c r="B258" s="6">
        <v>7.71</v>
      </c>
      <c r="C258" s="6">
        <v>25.21</v>
      </c>
      <c r="D258" s="7">
        <f t="shared" si="9"/>
        <v>7.71</v>
      </c>
      <c r="E258" s="7">
        <f t="shared" si="10"/>
        <v>141.23</v>
      </c>
      <c r="F258" s="8">
        <v>23.58</v>
      </c>
      <c r="G258" s="8">
        <v>23.58</v>
      </c>
      <c r="N258" s="10">
        <v>8.35766308254298</v>
      </c>
    </row>
    <row r="259" spans="2:14">
      <c r="B259" s="6">
        <v>7.72</v>
      </c>
      <c r="C259" s="6">
        <v>29.4</v>
      </c>
      <c r="D259" s="7">
        <f t="shared" ref="D259:D322" si="11">B259</f>
        <v>7.72</v>
      </c>
      <c r="E259" s="7">
        <f t="shared" si="10"/>
        <v>147.065</v>
      </c>
      <c r="F259" s="8">
        <v>22.2</v>
      </c>
      <c r="G259" s="8">
        <v>22.2</v>
      </c>
      <c r="N259" s="10">
        <v>9.00850338432053</v>
      </c>
    </row>
    <row r="260" spans="2:14">
      <c r="B260" s="6">
        <v>7.86</v>
      </c>
      <c r="C260" s="6">
        <v>41.25</v>
      </c>
      <c r="D260" s="7">
        <f t="shared" si="11"/>
        <v>7.86</v>
      </c>
      <c r="E260" s="7">
        <f t="shared" ref="E260:E323" si="12">AVERAGE(C258:C262)/$K$1*250</f>
        <v>154.7</v>
      </c>
      <c r="F260" s="8">
        <v>22.2</v>
      </c>
      <c r="G260" s="8">
        <v>22.2</v>
      </c>
      <c r="N260" s="10">
        <v>9.6028229768229</v>
      </c>
    </row>
    <row r="261" spans="2:14">
      <c r="B261" s="6">
        <v>8.56</v>
      </c>
      <c r="C261" s="6">
        <v>28.9</v>
      </c>
      <c r="D261" s="7">
        <f t="shared" si="11"/>
        <v>8.56</v>
      </c>
      <c r="E261" s="7">
        <f t="shared" si="12"/>
        <v>157.83</v>
      </c>
      <c r="F261" s="8">
        <v>18.21</v>
      </c>
      <c r="G261" s="8">
        <v>18.21</v>
      </c>
      <c r="N261" s="10">
        <v>9.64112321748299</v>
      </c>
    </row>
    <row r="262" spans="2:14">
      <c r="B262" s="6">
        <v>9.2</v>
      </c>
      <c r="C262" s="6">
        <v>29.94</v>
      </c>
      <c r="D262" s="7">
        <f t="shared" si="11"/>
        <v>9.2</v>
      </c>
      <c r="E262" s="7">
        <f t="shared" si="12"/>
        <v>151.61</v>
      </c>
      <c r="F262" s="8">
        <v>18.21</v>
      </c>
      <c r="G262" s="8">
        <v>18.21</v>
      </c>
      <c r="N262" s="10">
        <v>8.87034968966936</v>
      </c>
    </row>
    <row r="263" spans="2:14">
      <c r="B263" s="6">
        <v>9.27</v>
      </c>
      <c r="C263" s="6">
        <v>28.34</v>
      </c>
      <c r="D263" s="7">
        <f t="shared" si="11"/>
        <v>9.27</v>
      </c>
      <c r="E263" s="7">
        <f t="shared" si="12"/>
        <v>135.4</v>
      </c>
      <c r="F263" s="8">
        <v>18.21</v>
      </c>
      <c r="G263" s="8">
        <v>18.21</v>
      </c>
      <c r="N263" s="10">
        <v>7.79460835794141</v>
      </c>
    </row>
    <row r="264" spans="2:14">
      <c r="B264" s="6">
        <v>8.51</v>
      </c>
      <c r="C264" s="6">
        <v>23.18</v>
      </c>
      <c r="D264" s="7">
        <f t="shared" si="11"/>
        <v>8.51</v>
      </c>
      <c r="E264" s="7">
        <f t="shared" si="12"/>
        <v>134.555</v>
      </c>
      <c r="F264" s="8">
        <v>15.08</v>
      </c>
      <c r="G264" s="8">
        <v>15.08</v>
      </c>
      <c r="N264" s="10">
        <v>6.92082082247337</v>
      </c>
    </row>
    <row r="265" spans="2:14">
      <c r="B265" s="6">
        <v>7.43</v>
      </c>
      <c r="C265" s="6">
        <v>25.04</v>
      </c>
      <c r="D265" s="7">
        <f t="shared" si="11"/>
        <v>7.43</v>
      </c>
      <c r="E265" s="7">
        <f t="shared" si="12"/>
        <v>135.685</v>
      </c>
      <c r="F265" s="8">
        <v>15.08</v>
      </c>
      <c r="G265" s="8">
        <v>15.08</v>
      </c>
      <c r="N265" s="10">
        <v>6.79540852030936</v>
      </c>
    </row>
    <row r="266" spans="2:14">
      <c r="B266" s="6">
        <v>6.55</v>
      </c>
      <c r="C266" s="6">
        <v>28.055</v>
      </c>
      <c r="D266" s="7">
        <f t="shared" si="11"/>
        <v>6.55</v>
      </c>
      <c r="E266" s="7">
        <f t="shared" si="12"/>
        <v>137.38</v>
      </c>
      <c r="F266" s="8">
        <v>18.75</v>
      </c>
      <c r="G266" s="8">
        <v>18.75</v>
      </c>
      <c r="N266" s="10">
        <v>7.13680054043801</v>
      </c>
    </row>
    <row r="267" spans="2:14">
      <c r="B267" s="6">
        <v>6.45</v>
      </c>
      <c r="C267" s="6">
        <v>31.07</v>
      </c>
      <c r="D267" s="7">
        <f t="shared" si="11"/>
        <v>6.45</v>
      </c>
      <c r="E267" s="7">
        <f t="shared" si="12"/>
        <v>141.555</v>
      </c>
      <c r="F267" s="8">
        <v>20.6</v>
      </c>
      <c r="G267" s="8">
        <v>20.6</v>
      </c>
      <c r="N267" s="10">
        <v>7.40262477092884</v>
      </c>
    </row>
    <row r="268" spans="2:14">
      <c r="B268" s="6">
        <v>6.84</v>
      </c>
      <c r="C268" s="6">
        <v>30.035</v>
      </c>
      <c r="D268" s="7">
        <f t="shared" si="11"/>
        <v>6.84</v>
      </c>
      <c r="E268" s="7">
        <f t="shared" si="12"/>
        <v>139.735</v>
      </c>
      <c r="F268" s="8">
        <v>23.12</v>
      </c>
      <c r="G268" s="8">
        <v>23.12</v>
      </c>
      <c r="N268" s="10">
        <v>7.1511093370855</v>
      </c>
    </row>
    <row r="269" spans="2:14">
      <c r="B269" s="6">
        <v>7.15</v>
      </c>
      <c r="C269" s="6">
        <v>27.355</v>
      </c>
      <c r="D269" s="7">
        <f t="shared" si="11"/>
        <v>7.15</v>
      </c>
      <c r="E269" s="7">
        <f t="shared" si="12"/>
        <v>134.97</v>
      </c>
      <c r="F269" s="8">
        <v>23.41</v>
      </c>
      <c r="G269" s="8">
        <v>23.41</v>
      </c>
      <c r="N269" s="10">
        <v>6.74792673123514</v>
      </c>
    </row>
    <row r="270" spans="2:14">
      <c r="B270" s="6">
        <v>6.92</v>
      </c>
      <c r="C270" s="6">
        <v>23.22</v>
      </c>
      <c r="D270" s="7">
        <f t="shared" si="11"/>
        <v>6.92</v>
      </c>
      <c r="E270" s="7">
        <f t="shared" si="12"/>
        <v>127.38</v>
      </c>
      <c r="F270" s="8">
        <v>23.41</v>
      </c>
      <c r="G270" s="8">
        <v>23.41</v>
      </c>
      <c r="N270" s="10">
        <v>6.38481481665746</v>
      </c>
    </row>
    <row r="271" spans="2:14">
      <c r="B271" s="6">
        <v>6.53</v>
      </c>
      <c r="C271" s="6">
        <v>23.29</v>
      </c>
      <c r="D271" s="7">
        <f t="shared" si="11"/>
        <v>6.53</v>
      </c>
      <c r="E271" s="7">
        <f t="shared" si="12"/>
        <v>152.89</v>
      </c>
      <c r="F271" s="8">
        <v>23.1</v>
      </c>
      <c r="G271" s="8">
        <v>23.1</v>
      </c>
      <c r="N271" s="10">
        <v>6.03327941617841</v>
      </c>
    </row>
    <row r="272" spans="2:14">
      <c r="B272" s="6">
        <v>6.18</v>
      </c>
      <c r="C272" s="6">
        <v>23.48</v>
      </c>
      <c r="D272" s="7">
        <f t="shared" si="11"/>
        <v>6.18</v>
      </c>
      <c r="E272" s="7">
        <f t="shared" si="12"/>
        <v>195.965</v>
      </c>
      <c r="F272" s="8">
        <v>23.1</v>
      </c>
      <c r="G272" s="8">
        <v>23.1</v>
      </c>
      <c r="N272" s="10">
        <v>5.74934999383034</v>
      </c>
    </row>
    <row r="273" spans="2:14">
      <c r="B273" s="6">
        <v>5.84</v>
      </c>
      <c r="C273" s="6">
        <v>55.545</v>
      </c>
      <c r="D273" s="7">
        <f t="shared" si="11"/>
        <v>5.84</v>
      </c>
      <c r="E273" s="7">
        <f t="shared" si="12"/>
        <v>205.685</v>
      </c>
      <c r="F273" s="8">
        <v>20.59</v>
      </c>
      <c r="G273" s="8">
        <v>20.59</v>
      </c>
      <c r="N273" s="10">
        <v>5.53194420738028</v>
      </c>
    </row>
    <row r="274" spans="2:14">
      <c r="B274" s="6">
        <v>5.57</v>
      </c>
      <c r="C274" s="6">
        <v>70.43</v>
      </c>
      <c r="D274" s="7">
        <f t="shared" si="11"/>
        <v>5.57</v>
      </c>
      <c r="E274" s="7">
        <f t="shared" si="12"/>
        <v>202.075</v>
      </c>
      <c r="F274" s="8">
        <v>20.59</v>
      </c>
      <c r="G274" s="8">
        <v>20.59</v>
      </c>
      <c r="N274" s="10">
        <v>5.21466665072734</v>
      </c>
    </row>
    <row r="275" spans="2:14">
      <c r="B275" s="6">
        <v>5.37</v>
      </c>
      <c r="C275" s="6">
        <v>32.94</v>
      </c>
      <c r="D275" s="7">
        <f t="shared" si="11"/>
        <v>5.37</v>
      </c>
      <c r="E275" s="7">
        <f t="shared" si="12"/>
        <v>198.44</v>
      </c>
      <c r="F275" s="8">
        <v>20.59</v>
      </c>
      <c r="G275" s="8">
        <v>20.59</v>
      </c>
      <c r="N275" s="10">
        <v>4.89157667269294</v>
      </c>
    </row>
    <row r="276" spans="2:14">
      <c r="B276" s="6">
        <v>5.06</v>
      </c>
      <c r="C276" s="6">
        <v>19.68</v>
      </c>
      <c r="D276" s="7">
        <f t="shared" si="11"/>
        <v>5.06</v>
      </c>
      <c r="E276" s="7">
        <f t="shared" si="12"/>
        <v>163.13</v>
      </c>
      <c r="F276" s="8">
        <v>21.68</v>
      </c>
      <c r="G276" s="8">
        <v>21.68</v>
      </c>
      <c r="N276" s="10">
        <v>4.60831655674466</v>
      </c>
    </row>
    <row r="277" spans="2:14">
      <c r="B277" s="6">
        <v>4.74</v>
      </c>
      <c r="C277" s="6">
        <v>19.845</v>
      </c>
      <c r="D277" s="7">
        <f t="shared" si="11"/>
        <v>4.74</v>
      </c>
      <c r="E277" s="7">
        <f t="shared" si="12"/>
        <v>113.16</v>
      </c>
      <c r="F277" s="8">
        <v>21.68</v>
      </c>
      <c r="G277" s="8">
        <v>21.68</v>
      </c>
      <c r="N277" s="10">
        <v>4.30262489930218</v>
      </c>
    </row>
    <row r="278" spans="2:14">
      <c r="B278" s="6">
        <v>4.46</v>
      </c>
      <c r="C278" s="6">
        <v>20.235</v>
      </c>
      <c r="D278" s="7">
        <f t="shared" si="11"/>
        <v>4.46</v>
      </c>
      <c r="E278" s="7">
        <f t="shared" si="12"/>
        <v>99.96</v>
      </c>
      <c r="F278" s="8">
        <v>17.58</v>
      </c>
      <c r="G278" s="8">
        <v>17.58</v>
      </c>
      <c r="N278" s="10">
        <v>3.96005652585696</v>
      </c>
    </row>
    <row r="279" spans="2:14">
      <c r="B279" s="6">
        <v>4.15</v>
      </c>
      <c r="C279" s="6">
        <v>20.46</v>
      </c>
      <c r="D279" s="7">
        <f t="shared" si="11"/>
        <v>4.15</v>
      </c>
      <c r="E279" s="7">
        <f t="shared" si="12"/>
        <v>99.805</v>
      </c>
      <c r="F279" s="8">
        <v>17.68</v>
      </c>
      <c r="G279" s="8">
        <v>17.68</v>
      </c>
      <c r="N279" s="10">
        <v>3.65215403109755</v>
      </c>
    </row>
    <row r="280" spans="2:14">
      <c r="B280" s="6">
        <v>3.79</v>
      </c>
      <c r="C280" s="6">
        <v>19.74</v>
      </c>
      <c r="D280" s="7">
        <f t="shared" si="11"/>
        <v>3.79</v>
      </c>
      <c r="E280" s="7">
        <f t="shared" si="12"/>
        <v>99.99</v>
      </c>
      <c r="F280" s="8">
        <v>16.6</v>
      </c>
      <c r="G280" s="8">
        <v>16.6</v>
      </c>
      <c r="N280" s="10">
        <v>3.40253713993761</v>
      </c>
    </row>
    <row r="281" spans="2:14">
      <c r="B281" s="6">
        <v>3.46</v>
      </c>
      <c r="C281" s="6">
        <v>19.525</v>
      </c>
      <c r="D281" s="7">
        <f t="shared" si="11"/>
        <v>3.46</v>
      </c>
      <c r="E281" s="7">
        <f t="shared" si="12"/>
        <v>98.955</v>
      </c>
      <c r="F281" s="8">
        <v>16.6</v>
      </c>
      <c r="G281" s="8">
        <v>16.6</v>
      </c>
      <c r="N281" s="10">
        <v>3.20779931310182</v>
      </c>
    </row>
    <row r="282" spans="2:14">
      <c r="B282" s="6">
        <v>3.19</v>
      </c>
      <c r="C282" s="6">
        <v>20.03</v>
      </c>
      <c r="D282" s="7">
        <f t="shared" si="11"/>
        <v>3.19</v>
      </c>
      <c r="E282" s="7">
        <f t="shared" si="12"/>
        <v>99.25</v>
      </c>
      <c r="F282" s="8">
        <v>12.76</v>
      </c>
      <c r="G282" s="8">
        <v>12.76</v>
      </c>
      <c r="N282" s="10">
        <v>3.01972306081316</v>
      </c>
    </row>
    <row r="283" spans="2:14">
      <c r="B283" s="6">
        <v>2.98</v>
      </c>
      <c r="C283" s="6">
        <v>19.2</v>
      </c>
      <c r="D283" s="7">
        <f t="shared" si="11"/>
        <v>2.98</v>
      </c>
      <c r="E283" s="7">
        <f t="shared" si="12"/>
        <v>102.65</v>
      </c>
      <c r="F283" s="8">
        <v>15.77</v>
      </c>
      <c r="G283" s="8">
        <v>15.77</v>
      </c>
      <c r="N283" s="10">
        <v>2.81190573450337</v>
      </c>
    </row>
    <row r="284" spans="2:14">
      <c r="B284" s="6">
        <v>2.77</v>
      </c>
      <c r="C284" s="6">
        <v>20.755</v>
      </c>
      <c r="D284" s="7">
        <f t="shared" si="11"/>
        <v>2.77</v>
      </c>
      <c r="E284" s="7">
        <f t="shared" si="12"/>
        <v>107.225</v>
      </c>
      <c r="F284" s="8">
        <v>16.04</v>
      </c>
      <c r="G284" s="8">
        <v>16.04</v>
      </c>
      <c r="N284" s="10">
        <v>2.61148418743041</v>
      </c>
    </row>
    <row r="285" spans="2:14">
      <c r="B285" s="6">
        <v>2.52</v>
      </c>
      <c r="C285" s="6">
        <v>23.14</v>
      </c>
      <c r="D285" s="7">
        <f t="shared" si="11"/>
        <v>2.52</v>
      </c>
      <c r="E285" s="7">
        <f t="shared" si="12"/>
        <v>111.345</v>
      </c>
      <c r="F285" s="8">
        <v>16.04</v>
      </c>
      <c r="G285" s="8">
        <v>16.04</v>
      </c>
      <c r="N285" s="10">
        <v>2.47488640401698</v>
      </c>
    </row>
    <row r="286" spans="2:14">
      <c r="B286" s="6">
        <v>2.26</v>
      </c>
      <c r="C286" s="6">
        <v>24.1</v>
      </c>
      <c r="D286" s="7">
        <f t="shared" si="11"/>
        <v>2.26</v>
      </c>
      <c r="E286" s="7">
        <f t="shared" si="12"/>
        <v>116.325</v>
      </c>
      <c r="F286" s="8">
        <v>14.85</v>
      </c>
      <c r="G286" s="8">
        <v>14.85</v>
      </c>
      <c r="N286" s="10">
        <v>2.44181548721126</v>
      </c>
    </row>
    <row r="287" spans="2:14">
      <c r="B287" s="6">
        <v>2.08</v>
      </c>
      <c r="C287" s="6">
        <v>24.15</v>
      </c>
      <c r="D287" s="7">
        <f t="shared" si="11"/>
        <v>2.08</v>
      </c>
      <c r="E287" s="7">
        <f t="shared" si="12"/>
        <v>118.935</v>
      </c>
      <c r="F287" s="8">
        <v>17.83</v>
      </c>
      <c r="G287" s="8">
        <v>17.83</v>
      </c>
      <c r="N287" s="10">
        <v>2.48970215992616</v>
      </c>
    </row>
    <row r="288" spans="2:14">
      <c r="B288" s="6">
        <v>2.07</v>
      </c>
      <c r="C288" s="6">
        <v>24.18</v>
      </c>
      <c r="D288" s="7">
        <f t="shared" si="11"/>
        <v>2.07</v>
      </c>
      <c r="E288" s="7">
        <f t="shared" si="12"/>
        <v>120.135</v>
      </c>
      <c r="F288" s="8">
        <v>17.83</v>
      </c>
      <c r="G288" s="8">
        <v>17.83</v>
      </c>
      <c r="N288" s="10">
        <v>2.8716649154309</v>
      </c>
    </row>
    <row r="289" spans="2:14">
      <c r="B289" s="6">
        <v>2.2</v>
      </c>
      <c r="C289" s="6">
        <v>23.365</v>
      </c>
      <c r="D289" s="7">
        <f t="shared" si="11"/>
        <v>2.2</v>
      </c>
      <c r="E289" s="7">
        <f t="shared" si="12"/>
        <v>120.595</v>
      </c>
      <c r="F289" s="8">
        <v>17.83</v>
      </c>
      <c r="G289" s="8">
        <v>17.83</v>
      </c>
      <c r="N289" s="10">
        <v>3.4033143881265</v>
      </c>
    </row>
    <row r="290" spans="2:14">
      <c r="B290" s="6">
        <v>2.82</v>
      </c>
      <c r="C290" s="6">
        <v>24.34</v>
      </c>
      <c r="D290" s="7">
        <f t="shared" si="11"/>
        <v>2.82</v>
      </c>
      <c r="E290" s="7">
        <f t="shared" si="12"/>
        <v>120.985</v>
      </c>
      <c r="F290" s="8">
        <v>15.45</v>
      </c>
      <c r="G290" s="8">
        <v>15.45</v>
      </c>
      <c r="N290" s="10">
        <v>4.10907180763263</v>
      </c>
    </row>
    <row r="291" spans="2:14">
      <c r="B291" s="6">
        <v>3.55</v>
      </c>
      <c r="C291" s="6">
        <v>24.56</v>
      </c>
      <c r="D291" s="7">
        <f t="shared" si="11"/>
        <v>3.55</v>
      </c>
      <c r="E291" s="7">
        <f t="shared" si="12"/>
        <v>121.33</v>
      </c>
      <c r="F291" s="8">
        <v>16.28</v>
      </c>
      <c r="G291" s="8">
        <v>16.28</v>
      </c>
      <c r="N291" s="10">
        <v>4.5476193495366</v>
      </c>
    </row>
    <row r="292" spans="2:14">
      <c r="B292" s="6">
        <v>4.42</v>
      </c>
      <c r="C292" s="6">
        <v>24.54</v>
      </c>
      <c r="D292" s="7">
        <f t="shared" si="11"/>
        <v>4.42</v>
      </c>
      <c r="E292" s="7">
        <f t="shared" si="12"/>
        <v>122.475</v>
      </c>
      <c r="F292" s="8">
        <v>16.28</v>
      </c>
      <c r="G292" s="8">
        <v>16.28</v>
      </c>
      <c r="N292" s="10">
        <v>5.18250413770134</v>
      </c>
    </row>
    <row r="293" spans="2:14">
      <c r="B293" s="6">
        <v>4.95</v>
      </c>
      <c r="C293" s="6">
        <v>24.525</v>
      </c>
      <c r="D293" s="7">
        <f t="shared" si="11"/>
        <v>4.95</v>
      </c>
      <c r="E293" s="7">
        <f t="shared" si="12"/>
        <v>122.65</v>
      </c>
      <c r="F293" s="8">
        <v>16.28</v>
      </c>
      <c r="G293" s="8">
        <v>16.28</v>
      </c>
      <c r="N293" s="10">
        <v>5.89825624846411</v>
      </c>
    </row>
    <row r="294" spans="2:14">
      <c r="B294" s="6">
        <v>5.68</v>
      </c>
      <c r="C294" s="6">
        <v>24.51</v>
      </c>
      <c r="D294" s="7">
        <f t="shared" si="11"/>
        <v>5.68</v>
      </c>
      <c r="E294" s="7">
        <f t="shared" si="12"/>
        <v>122.605</v>
      </c>
      <c r="F294" s="8">
        <v>16.28</v>
      </c>
      <c r="G294" s="8">
        <v>16.28</v>
      </c>
      <c r="N294" s="10">
        <v>5.84521692760555</v>
      </c>
    </row>
    <row r="295" spans="2:14">
      <c r="B295" s="6">
        <v>6.48</v>
      </c>
      <c r="C295" s="6">
        <v>24.515</v>
      </c>
      <c r="D295" s="7">
        <f t="shared" si="11"/>
        <v>6.48</v>
      </c>
      <c r="E295" s="7">
        <f t="shared" si="12"/>
        <v>122.575</v>
      </c>
      <c r="F295" s="8">
        <v>16.28</v>
      </c>
      <c r="G295" s="8">
        <v>16.28</v>
      </c>
      <c r="N295" s="10">
        <v>5.82062708929639</v>
      </c>
    </row>
    <row r="296" spans="2:14">
      <c r="B296" s="6">
        <v>6.46</v>
      </c>
      <c r="C296" s="6">
        <v>24.515</v>
      </c>
      <c r="D296" s="7">
        <f t="shared" si="11"/>
        <v>6.46</v>
      </c>
      <c r="E296" s="7">
        <f t="shared" si="12"/>
        <v>122.41</v>
      </c>
      <c r="F296" s="8">
        <v>16.11</v>
      </c>
      <c r="G296" s="8">
        <v>16.11</v>
      </c>
      <c r="N296" s="10">
        <v>5.94784201202984</v>
      </c>
    </row>
    <row r="297" spans="2:14">
      <c r="B297" s="6">
        <v>6.47</v>
      </c>
      <c r="C297" s="6">
        <v>24.51</v>
      </c>
      <c r="D297" s="7">
        <f t="shared" si="11"/>
        <v>6.47</v>
      </c>
      <c r="E297" s="7">
        <f t="shared" si="12"/>
        <v>121.705</v>
      </c>
      <c r="F297" s="8">
        <v>16.11</v>
      </c>
      <c r="G297" s="8">
        <v>16.11</v>
      </c>
      <c r="N297" s="10">
        <v>6.5634324014041</v>
      </c>
    </row>
    <row r="298" spans="2:14">
      <c r="B298" s="6">
        <v>6.64</v>
      </c>
      <c r="C298" s="6">
        <v>24.36</v>
      </c>
      <c r="D298" s="7">
        <f t="shared" si="11"/>
        <v>6.64</v>
      </c>
      <c r="E298" s="7">
        <f t="shared" si="12"/>
        <v>120.59</v>
      </c>
      <c r="F298" s="8">
        <v>16.22</v>
      </c>
      <c r="G298" s="8">
        <v>16.22</v>
      </c>
      <c r="N298" s="10">
        <v>7.20467462914003</v>
      </c>
    </row>
    <row r="299" spans="2:14">
      <c r="B299" s="6">
        <v>7.32</v>
      </c>
      <c r="C299" s="6">
        <v>23.805</v>
      </c>
      <c r="D299" s="7">
        <f t="shared" si="11"/>
        <v>7.32</v>
      </c>
      <c r="E299" s="7">
        <f t="shared" si="12"/>
        <v>119.745</v>
      </c>
      <c r="F299" s="8">
        <v>16.22</v>
      </c>
      <c r="G299" s="8">
        <v>16.22</v>
      </c>
      <c r="N299" s="10">
        <v>7.34606759026469</v>
      </c>
    </row>
    <row r="300" spans="2:14">
      <c r="B300" s="6">
        <v>8.02</v>
      </c>
      <c r="C300" s="6">
        <v>23.4</v>
      </c>
      <c r="D300" s="7">
        <f t="shared" si="11"/>
        <v>8.02</v>
      </c>
      <c r="E300" s="7">
        <f t="shared" si="12"/>
        <v>119.115</v>
      </c>
      <c r="F300" s="8">
        <v>16.22</v>
      </c>
      <c r="G300" s="8">
        <v>16.22</v>
      </c>
      <c r="N300" s="10">
        <v>7.1293903327533</v>
      </c>
    </row>
    <row r="301" spans="2:14">
      <c r="B301" s="6">
        <v>8.2</v>
      </c>
      <c r="C301" s="6">
        <v>23.67</v>
      </c>
      <c r="D301" s="7">
        <f t="shared" si="11"/>
        <v>8.2</v>
      </c>
      <c r="E301" s="7">
        <f t="shared" si="12"/>
        <v>118.845</v>
      </c>
      <c r="F301" s="8">
        <v>16.21</v>
      </c>
      <c r="G301" s="8">
        <v>16.21</v>
      </c>
      <c r="N301" s="10">
        <v>6.86479058138266</v>
      </c>
    </row>
    <row r="302" spans="2:14">
      <c r="B302" s="6">
        <v>8.01</v>
      </c>
      <c r="C302" s="6">
        <v>23.88</v>
      </c>
      <c r="D302" s="7">
        <f t="shared" si="11"/>
        <v>8.01</v>
      </c>
      <c r="E302" s="7">
        <f t="shared" si="12"/>
        <v>118.15</v>
      </c>
      <c r="F302" s="8">
        <v>16.21</v>
      </c>
      <c r="G302" s="8">
        <v>16.21</v>
      </c>
      <c r="N302" s="10">
        <v>6.98723189763296</v>
      </c>
    </row>
    <row r="303" spans="2:14">
      <c r="B303" s="6">
        <v>7.77</v>
      </c>
      <c r="C303" s="6">
        <v>24.09</v>
      </c>
      <c r="D303" s="7">
        <f t="shared" si="11"/>
        <v>7.77</v>
      </c>
      <c r="E303" s="7">
        <f t="shared" si="12"/>
        <v>118.555</v>
      </c>
      <c r="F303" s="8">
        <v>16.21</v>
      </c>
      <c r="G303" s="8">
        <v>16.21</v>
      </c>
      <c r="N303" s="10">
        <v>7.3044649712705</v>
      </c>
    </row>
    <row r="304" spans="2:14">
      <c r="B304" s="6">
        <v>7.93</v>
      </c>
      <c r="C304" s="6">
        <v>23.11</v>
      </c>
      <c r="D304" s="7">
        <f t="shared" si="11"/>
        <v>7.93</v>
      </c>
      <c r="E304" s="7">
        <f t="shared" si="12"/>
        <v>119.385</v>
      </c>
      <c r="F304" s="8">
        <v>16.21</v>
      </c>
      <c r="G304" s="8">
        <v>16.21</v>
      </c>
      <c r="N304" s="10">
        <v>7.29237953647948</v>
      </c>
    </row>
    <row r="305" spans="2:14">
      <c r="B305" s="6">
        <v>8.29</v>
      </c>
      <c r="C305" s="6">
        <v>23.805</v>
      </c>
      <c r="D305" s="7">
        <f t="shared" si="11"/>
        <v>8.29</v>
      </c>
      <c r="E305" s="7">
        <f t="shared" si="12"/>
        <v>120.01</v>
      </c>
      <c r="F305" s="8">
        <v>16.21</v>
      </c>
      <c r="G305" s="8">
        <v>16.21</v>
      </c>
      <c r="N305" s="10">
        <v>7.07651428428292</v>
      </c>
    </row>
    <row r="306" spans="2:14">
      <c r="B306" s="6">
        <v>8.31</v>
      </c>
      <c r="C306" s="6">
        <v>24.5</v>
      </c>
      <c r="D306" s="7">
        <f t="shared" si="11"/>
        <v>8.31</v>
      </c>
      <c r="E306" s="7">
        <f t="shared" si="12"/>
        <v>120.06</v>
      </c>
      <c r="F306" s="8">
        <v>16.69</v>
      </c>
      <c r="G306" s="8">
        <v>16.69</v>
      </c>
      <c r="N306" s="10">
        <v>6.97754381740167</v>
      </c>
    </row>
    <row r="307" spans="2:14">
      <c r="B307" s="6">
        <v>8.12</v>
      </c>
      <c r="C307" s="6">
        <v>24.505</v>
      </c>
      <c r="D307" s="7">
        <f t="shared" si="11"/>
        <v>8.12</v>
      </c>
      <c r="E307" s="7">
        <f t="shared" si="12"/>
        <v>121.125</v>
      </c>
      <c r="F307" s="8">
        <v>16.69</v>
      </c>
      <c r="G307" s="8">
        <v>16.69</v>
      </c>
      <c r="N307" s="10">
        <v>6.84975182725491</v>
      </c>
    </row>
    <row r="308" spans="2:14">
      <c r="B308" s="6">
        <v>8.05</v>
      </c>
      <c r="C308" s="6">
        <v>24.14</v>
      </c>
      <c r="D308" s="7">
        <f t="shared" si="11"/>
        <v>8.05</v>
      </c>
      <c r="E308" s="7">
        <f t="shared" si="12"/>
        <v>121.55</v>
      </c>
      <c r="F308" s="8">
        <v>16.69</v>
      </c>
      <c r="G308" s="8">
        <v>16.69</v>
      </c>
      <c r="N308" s="10">
        <v>6.93602415767327</v>
      </c>
    </row>
    <row r="309" spans="2:14">
      <c r="B309" s="6">
        <v>7.95</v>
      </c>
      <c r="C309" s="6">
        <v>24.175</v>
      </c>
      <c r="D309" s="7">
        <f t="shared" si="11"/>
        <v>7.95</v>
      </c>
      <c r="E309" s="7">
        <f t="shared" si="12"/>
        <v>121.305</v>
      </c>
      <c r="F309" s="8">
        <v>16.7</v>
      </c>
      <c r="G309" s="8">
        <v>16.7</v>
      </c>
      <c r="N309" s="10">
        <v>7.62805522621605</v>
      </c>
    </row>
    <row r="310" spans="2:14">
      <c r="B310" s="6">
        <v>8.07</v>
      </c>
      <c r="C310" s="6">
        <v>24.23</v>
      </c>
      <c r="D310" s="7">
        <f t="shared" si="11"/>
        <v>8.07</v>
      </c>
      <c r="E310" s="7">
        <f t="shared" si="12"/>
        <v>121.7</v>
      </c>
      <c r="F310" s="8">
        <v>16.7</v>
      </c>
      <c r="G310" s="8">
        <v>16.7</v>
      </c>
      <c r="N310" s="10">
        <v>8.35388878267229</v>
      </c>
    </row>
    <row r="311" spans="2:14">
      <c r="B311" s="6">
        <v>8.81</v>
      </c>
      <c r="C311" s="6">
        <v>24.255</v>
      </c>
      <c r="D311" s="7">
        <f t="shared" si="11"/>
        <v>8.81</v>
      </c>
      <c r="E311" s="7">
        <f t="shared" si="12"/>
        <v>121.84</v>
      </c>
      <c r="F311" s="8">
        <v>16.7</v>
      </c>
      <c r="G311" s="8">
        <v>16.7</v>
      </c>
      <c r="N311" s="10">
        <v>8.51239080662094</v>
      </c>
    </row>
    <row r="312" spans="2:14">
      <c r="B312" s="6">
        <v>9.58</v>
      </c>
      <c r="C312" s="6">
        <v>24.9</v>
      </c>
      <c r="D312" s="7">
        <f t="shared" si="11"/>
        <v>9.58</v>
      </c>
      <c r="E312" s="7">
        <f t="shared" si="12"/>
        <v>121.915</v>
      </c>
      <c r="F312" s="8">
        <v>16.7</v>
      </c>
      <c r="G312" s="8">
        <v>16.7</v>
      </c>
      <c r="N312" s="10">
        <v>8.96718111301455</v>
      </c>
    </row>
    <row r="313" spans="2:14">
      <c r="B313" s="6">
        <v>9.77</v>
      </c>
      <c r="C313" s="6">
        <v>24.28</v>
      </c>
      <c r="D313" s="7">
        <f t="shared" si="11"/>
        <v>9.77</v>
      </c>
      <c r="E313" s="7">
        <f t="shared" si="12"/>
        <v>123.295</v>
      </c>
      <c r="F313" s="8">
        <v>16.25</v>
      </c>
      <c r="G313" s="8">
        <v>16.25</v>
      </c>
      <c r="N313" s="10">
        <v>9.39400271494423</v>
      </c>
    </row>
    <row r="314" spans="2:14">
      <c r="B314" s="6">
        <v>10.26</v>
      </c>
      <c r="C314" s="6">
        <v>24.25</v>
      </c>
      <c r="D314" s="7">
        <f t="shared" si="11"/>
        <v>10.26</v>
      </c>
      <c r="E314" s="7">
        <f t="shared" si="12"/>
        <v>123.5</v>
      </c>
      <c r="F314" s="8">
        <v>16.9</v>
      </c>
      <c r="G314" s="8">
        <v>16.9</v>
      </c>
      <c r="N314" s="10">
        <v>9.64429675992149</v>
      </c>
    </row>
    <row r="315" spans="2:14">
      <c r="B315" s="6">
        <v>10.72</v>
      </c>
      <c r="C315" s="6">
        <v>25.61</v>
      </c>
      <c r="D315" s="7">
        <f t="shared" si="11"/>
        <v>10.72</v>
      </c>
      <c r="E315" s="7">
        <f t="shared" si="12"/>
        <v>123.63</v>
      </c>
      <c r="F315" s="8">
        <v>16.9</v>
      </c>
      <c r="G315" s="8">
        <v>16.9</v>
      </c>
      <c r="N315" s="10">
        <v>9.58890091783599</v>
      </c>
    </row>
    <row r="316" spans="2:14">
      <c r="B316" s="6">
        <v>11</v>
      </c>
      <c r="C316" s="6">
        <v>24.46</v>
      </c>
      <c r="D316" s="7">
        <f t="shared" si="11"/>
        <v>11</v>
      </c>
      <c r="E316" s="7">
        <f t="shared" si="12"/>
        <v>124.325</v>
      </c>
      <c r="F316" s="8">
        <v>16.9</v>
      </c>
      <c r="G316" s="8">
        <v>16.9</v>
      </c>
      <c r="N316" s="10">
        <v>9.31650011520937</v>
      </c>
    </row>
    <row r="317" spans="2:14">
      <c r="B317" s="6">
        <v>10.97</v>
      </c>
      <c r="C317" s="6">
        <v>25.03</v>
      </c>
      <c r="D317" s="7">
        <f t="shared" si="11"/>
        <v>10.97</v>
      </c>
      <c r="E317" s="7">
        <f t="shared" si="12"/>
        <v>124.44</v>
      </c>
      <c r="F317" s="8">
        <v>16.9</v>
      </c>
      <c r="G317" s="8">
        <v>16.9</v>
      </c>
      <c r="N317" s="10">
        <v>9.59840298020379</v>
      </c>
    </row>
    <row r="318" spans="2:14">
      <c r="B318" s="6">
        <v>10.72</v>
      </c>
      <c r="C318" s="6">
        <v>24.975</v>
      </c>
      <c r="D318" s="7">
        <f t="shared" si="11"/>
        <v>10.72</v>
      </c>
      <c r="E318" s="7">
        <f t="shared" si="12"/>
        <v>129.385</v>
      </c>
      <c r="F318" s="8">
        <v>16.9</v>
      </c>
      <c r="G318" s="8">
        <v>16.9</v>
      </c>
      <c r="N318" s="10">
        <v>9.92093626714368</v>
      </c>
    </row>
    <row r="319" spans="2:14">
      <c r="B319" s="6">
        <v>11.03</v>
      </c>
      <c r="C319" s="6">
        <v>24.365</v>
      </c>
      <c r="D319" s="7">
        <f t="shared" si="11"/>
        <v>11.03</v>
      </c>
      <c r="E319" s="7">
        <f t="shared" si="12"/>
        <v>132.485</v>
      </c>
      <c r="F319" s="8">
        <v>16.48</v>
      </c>
      <c r="G319" s="8">
        <v>16.48</v>
      </c>
      <c r="N319" s="10">
        <v>9.70932457399114</v>
      </c>
    </row>
    <row r="320" spans="2:14">
      <c r="B320" s="6">
        <v>11.38</v>
      </c>
      <c r="C320" s="6">
        <v>30.555</v>
      </c>
      <c r="D320" s="7">
        <f t="shared" si="11"/>
        <v>11.38</v>
      </c>
      <c r="E320" s="7">
        <f t="shared" si="12"/>
        <v>136.27</v>
      </c>
      <c r="F320" s="8">
        <v>16.48</v>
      </c>
      <c r="G320" s="8">
        <v>16.48</v>
      </c>
      <c r="N320" s="10">
        <v>9.1516454574905</v>
      </c>
    </row>
    <row r="321" spans="2:14">
      <c r="B321" s="6">
        <v>11.19</v>
      </c>
      <c r="C321" s="6">
        <v>27.56</v>
      </c>
      <c r="D321" s="7">
        <f t="shared" si="11"/>
        <v>11.19</v>
      </c>
      <c r="E321" s="7">
        <f t="shared" si="12"/>
        <v>145.14</v>
      </c>
      <c r="F321" s="8">
        <v>16.48</v>
      </c>
      <c r="G321" s="8">
        <v>16.48</v>
      </c>
      <c r="N321" s="10">
        <v>8.53544091886054</v>
      </c>
    </row>
    <row r="322" spans="2:14">
      <c r="B322" s="6">
        <v>10.65</v>
      </c>
      <c r="C322" s="6">
        <v>28.815</v>
      </c>
      <c r="D322" s="7">
        <f t="shared" si="11"/>
        <v>10.65</v>
      </c>
      <c r="E322" s="7">
        <f t="shared" si="12"/>
        <v>154.62</v>
      </c>
      <c r="F322" s="8">
        <v>16.48</v>
      </c>
      <c r="G322" s="8">
        <v>16.48</v>
      </c>
      <c r="N322" s="10">
        <v>8.41445895477118</v>
      </c>
    </row>
    <row r="323" spans="2:14">
      <c r="B323" s="6">
        <v>10.05</v>
      </c>
      <c r="C323" s="6">
        <v>33.845</v>
      </c>
      <c r="D323" s="7">
        <f t="shared" ref="D323:D386" si="13">B323</f>
        <v>10.05</v>
      </c>
      <c r="E323" s="7">
        <f t="shared" si="12"/>
        <v>161.955</v>
      </c>
      <c r="F323" s="8">
        <v>16.17</v>
      </c>
      <c r="G323" s="8">
        <v>16.17</v>
      </c>
      <c r="N323" s="10">
        <v>8.5909632962866</v>
      </c>
    </row>
    <row r="324" spans="2:14">
      <c r="B324" s="6">
        <v>9.95</v>
      </c>
      <c r="C324" s="6">
        <v>33.845</v>
      </c>
      <c r="D324" s="7">
        <f t="shared" si="13"/>
        <v>9.95</v>
      </c>
      <c r="E324" s="7">
        <f t="shared" ref="E324:E387" si="14">AVERAGE(C322:C326)/$K$1*250</f>
        <v>174.415</v>
      </c>
      <c r="F324" s="8">
        <v>16.17</v>
      </c>
      <c r="G324" s="8">
        <v>16.17</v>
      </c>
      <c r="N324" s="10">
        <v>8.75848736782738</v>
      </c>
    </row>
    <row r="325" spans="2:14">
      <c r="B325" s="6">
        <v>10.15</v>
      </c>
      <c r="C325" s="6">
        <v>37.89</v>
      </c>
      <c r="D325" s="7">
        <f t="shared" si="13"/>
        <v>10.15</v>
      </c>
      <c r="E325" s="7">
        <f t="shared" si="14"/>
        <v>181.43</v>
      </c>
      <c r="F325" s="8">
        <v>16.16</v>
      </c>
      <c r="G325" s="8">
        <v>16.16</v>
      </c>
      <c r="N325" s="10">
        <v>8.78809797986139</v>
      </c>
    </row>
    <row r="326" spans="2:14">
      <c r="B326" s="6">
        <v>10.34</v>
      </c>
      <c r="C326" s="6">
        <v>40.02</v>
      </c>
      <c r="D326" s="7">
        <f t="shared" si="13"/>
        <v>10.34</v>
      </c>
      <c r="E326" s="7">
        <f t="shared" si="14"/>
        <v>190.435</v>
      </c>
      <c r="F326" s="8">
        <v>13.07</v>
      </c>
      <c r="G326" s="8">
        <v>13.07</v>
      </c>
      <c r="N326" s="10">
        <v>8.90772347849022</v>
      </c>
    </row>
    <row r="327" spans="2:14">
      <c r="B327" s="6">
        <v>10.39</v>
      </c>
      <c r="C327" s="6">
        <v>35.83</v>
      </c>
      <c r="D327" s="7">
        <f t="shared" si="13"/>
        <v>10.39</v>
      </c>
      <c r="E327" s="7">
        <f t="shared" si="14"/>
        <v>194.465</v>
      </c>
      <c r="F327" s="8">
        <v>15.72</v>
      </c>
      <c r="G327" s="8">
        <v>15.72</v>
      </c>
      <c r="N327" s="10">
        <v>9.09769107557495</v>
      </c>
    </row>
    <row r="328" spans="2:14">
      <c r="B328" s="6">
        <v>10.53</v>
      </c>
      <c r="C328" s="6">
        <v>42.85</v>
      </c>
      <c r="D328" s="7">
        <f t="shared" si="13"/>
        <v>10.53</v>
      </c>
      <c r="E328" s="7">
        <f t="shared" si="14"/>
        <v>189.475</v>
      </c>
      <c r="F328" s="8">
        <v>15.72</v>
      </c>
      <c r="G328" s="8">
        <v>15.72</v>
      </c>
      <c r="N328" s="10">
        <v>9.27866195835265</v>
      </c>
    </row>
    <row r="329" spans="2:14">
      <c r="B329" s="6">
        <v>10.74</v>
      </c>
      <c r="C329" s="6">
        <v>37.875</v>
      </c>
      <c r="D329" s="7">
        <f t="shared" si="13"/>
        <v>10.74</v>
      </c>
      <c r="E329" s="7">
        <f t="shared" si="14"/>
        <v>174.39</v>
      </c>
      <c r="F329" s="8">
        <v>16.03</v>
      </c>
      <c r="G329" s="8">
        <v>16.03</v>
      </c>
      <c r="N329" s="10">
        <v>9.73896579005568</v>
      </c>
    </row>
    <row r="330" spans="2:14">
      <c r="B330" s="6">
        <v>10.94</v>
      </c>
      <c r="C330" s="6">
        <v>32.9</v>
      </c>
      <c r="D330" s="7">
        <f t="shared" si="13"/>
        <v>10.94</v>
      </c>
      <c r="E330" s="7">
        <f t="shared" si="14"/>
        <v>162.93</v>
      </c>
      <c r="F330" s="8">
        <v>16.03</v>
      </c>
      <c r="G330" s="8">
        <v>16.03</v>
      </c>
      <c r="N330" s="10">
        <v>10.12095170965</v>
      </c>
    </row>
    <row r="331" spans="2:14">
      <c r="B331" s="6">
        <v>11.42</v>
      </c>
      <c r="C331" s="6">
        <v>24.935</v>
      </c>
      <c r="D331" s="7">
        <f t="shared" si="13"/>
        <v>11.42</v>
      </c>
      <c r="E331" s="7">
        <f t="shared" si="14"/>
        <v>142.72</v>
      </c>
      <c r="F331" s="8">
        <v>16.18</v>
      </c>
      <c r="G331" s="8">
        <v>16.18</v>
      </c>
      <c r="N331" s="10">
        <v>10.3447368462141</v>
      </c>
    </row>
    <row r="332" spans="2:14">
      <c r="B332" s="6">
        <v>11.82</v>
      </c>
      <c r="C332" s="6">
        <v>24.37</v>
      </c>
      <c r="D332" s="7">
        <f t="shared" si="13"/>
        <v>11.82</v>
      </c>
      <c r="E332" s="7">
        <f t="shared" si="14"/>
        <v>133.28</v>
      </c>
      <c r="F332" s="8">
        <v>16.18</v>
      </c>
      <c r="G332" s="8">
        <v>16.18</v>
      </c>
      <c r="N332" s="10">
        <v>10.7089182479584</v>
      </c>
    </row>
    <row r="333" spans="2:14">
      <c r="B333" s="6">
        <v>12.06</v>
      </c>
      <c r="C333" s="6">
        <v>22.64</v>
      </c>
      <c r="D333" s="7">
        <f t="shared" si="13"/>
        <v>12.06</v>
      </c>
      <c r="E333" s="7">
        <f t="shared" si="14"/>
        <v>131.8</v>
      </c>
      <c r="F333" s="8">
        <v>16.18</v>
      </c>
      <c r="G333" s="8">
        <v>16.18</v>
      </c>
      <c r="N333" s="10">
        <v>10.9545367880205</v>
      </c>
    </row>
    <row r="334" spans="2:14">
      <c r="B334" s="6">
        <v>12.44</v>
      </c>
      <c r="C334" s="6">
        <v>28.435</v>
      </c>
      <c r="D334" s="7">
        <f t="shared" si="13"/>
        <v>12.44</v>
      </c>
      <c r="E334" s="7">
        <f t="shared" si="14"/>
        <v>132.775</v>
      </c>
      <c r="F334" s="8">
        <v>16.25</v>
      </c>
      <c r="G334" s="8">
        <v>16.25</v>
      </c>
      <c r="N334" s="10">
        <v>11.3306985757701</v>
      </c>
    </row>
    <row r="335" spans="2:14">
      <c r="B335" s="6">
        <v>12.7</v>
      </c>
      <c r="C335" s="6">
        <v>31.42</v>
      </c>
      <c r="D335" s="7">
        <f t="shared" si="13"/>
        <v>12.7</v>
      </c>
      <c r="E335" s="7">
        <f t="shared" si="14"/>
        <v>144.185</v>
      </c>
      <c r="F335" s="8">
        <v>16.25</v>
      </c>
      <c r="G335" s="8">
        <v>16.25</v>
      </c>
      <c r="N335" s="10">
        <v>11.6579921733791</v>
      </c>
    </row>
    <row r="336" spans="2:14">
      <c r="B336" s="6">
        <v>13.09</v>
      </c>
      <c r="C336" s="6">
        <v>25.91</v>
      </c>
      <c r="D336" s="7">
        <f t="shared" si="13"/>
        <v>13.09</v>
      </c>
      <c r="E336" s="7">
        <f t="shared" si="14"/>
        <v>155.205</v>
      </c>
      <c r="F336" s="8">
        <v>16.25</v>
      </c>
      <c r="G336" s="8">
        <v>16.25</v>
      </c>
      <c r="N336" s="10">
        <v>11.5671864503862</v>
      </c>
    </row>
    <row r="337" spans="2:14">
      <c r="B337" s="6">
        <v>13.43</v>
      </c>
      <c r="C337" s="6">
        <v>35.78</v>
      </c>
      <c r="D337" s="7">
        <f t="shared" si="13"/>
        <v>13.43</v>
      </c>
      <c r="E337" s="7">
        <f t="shared" si="14"/>
        <v>158.31</v>
      </c>
      <c r="F337" s="8">
        <v>16.22</v>
      </c>
      <c r="G337" s="8">
        <v>16.22</v>
      </c>
      <c r="N337" s="10">
        <v>11.1079611462405</v>
      </c>
    </row>
    <row r="338" spans="2:14">
      <c r="B338" s="6">
        <v>13.35</v>
      </c>
      <c r="C338" s="6">
        <v>33.66</v>
      </c>
      <c r="D338" s="7">
        <f t="shared" si="13"/>
        <v>13.35</v>
      </c>
      <c r="E338" s="7">
        <f t="shared" si="14"/>
        <v>162.04</v>
      </c>
      <c r="F338" s="8">
        <v>16.22</v>
      </c>
      <c r="G338" s="8">
        <v>16.22</v>
      </c>
      <c r="N338" s="10">
        <v>10.6593986809747</v>
      </c>
    </row>
    <row r="339" spans="2:14">
      <c r="B339" s="6">
        <v>12.9</v>
      </c>
      <c r="C339" s="6">
        <v>31.54</v>
      </c>
      <c r="D339" s="7">
        <f t="shared" si="13"/>
        <v>12.9</v>
      </c>
      <c r="E339" s="7">
        <f t="shared" si="14"/>
        <v>166.17</v>
      </c>
      <c r="F339" s="8">
        <v>14.75</v>
      </c>
      <c r="G339" s="8">
        <v>14.75</v>
      </c>
      <c r="N339" s="10">
        <v>10.2813671521645</v>
      </c>
    </row>
    <row r="340" spans="2:14">
      <c r="B340" s="6">
        <v>12.46</v>
      </c>
      <c r="C340" s="6">
        <v>35.15</v>
      </c>
      <c r="D340" s="7">
        <f t="shared" si="13"/>
        <v>12.46</v>
      </c>
      <c r="E340" s="7">
        <f t="shared" si="14"/>
        <v>160.43</v>
      </c>
      <c r="F340" s="8">
        <v>14.75</v>
      </c>
      <c r="G340" s="8">
        <v>14.75</v>
      </c>
      <c r="N340" s="10">
        <v>10.1834348885711</v>
      </c>
    </row>
    <row r="341" spans="2:14">
      <c r="B341" s="6">
        <v>12.09</v>
      </c>
      <c r="C341" s="6">
        <v>30.04</v>
      </c>
      <c r="D341" s="7">
        <f t="shared" si="13"/>
        <v>12.09</v>
      </c>
      <c r="E341" s="7">
        <f t="shared" si="14"/>
        <v>156.84</v>
      </c>
      <c r="F341" s="8">
        <v>14.75</v>
      </c>
      <c r="G341" s="8">
        <v>14.75</v>
      </c>
      <c r="N341" s="10">
        <v>10.2759164979776</v>
      </c>
    </row>
    <row r="342" spans="2:14">
      <c r="B342" s="6">
        <v>12</v>
      </c>
      <c r="C342" s="6">
        <v>30.04</v>
      </c>
      <c r="D342" s="7">
        <f t="shared" si="13"/>
        <v>12</v>
      </c>
      <c r="E342" s="7">
        <f t="shared" si="14"/>
        <v>158.72</v>
      </c>
      <c r="F342" s="8">
        <v>14.75</v>
      </c>
      <c r="G342" s="8">
        <v>14.75</v>
      </c>
      <c r="N342" s="10">
        <v>10.5988852076696</v>
      </c>
    </row>
    <row r="343" spans="2:14">
      <c r="B343" s="6">
        <v>12.1</v>
      </c>
      <c r="C343" s="6">
        <v>30.07</v>
      </c>
      <c r="D343" s="7">
        <f t="shared" si="13"/>
        <v>12.1</v>
      </c>
      <c r="E343" s="7">
        <f t="shared" si="14"/>
        <v>159.43</v>
      </c>
      <c r="F343" s="8">
        <v>14.83</v>
      </c>
      <c r="G343" s="8">
        <v>14.83</v>
      </c>
      <c r="N343" s="10">
        <v>10.7630207255059</v>
      </c>
    </row>
    <row r="344" spans="2:14">
      <c r="B344" s="6">
        <v>12.43</v>
      </c>
      <c r="C344" s="6">
        <v>33.42</v>
      </c>
      <c r="D344" s="7">
        <f t="shared" si="13"/>
        <v>12.43</v>
      </c>
      <c r="E344" s="7">
        <f t="shared" si="14"/>
        <v>161.95</v>
      </c>
      <c r="F344" s="8">
        <v>14.83</v>
      </c>
      <c r="G344" s="8">
        <v>14.83</v>
      </c>
      <c r="N344" s="10">
        <v>10.5984156078588</v>
      </c>
    </row>
    <row r="345" spans="2:14">
      <c r="B345" s="6">
        <v>12.6</v>
      </c>
      <c r="C345" s="6">
        <v>35.86</v>
      </c>
      <c r="D345" s="7">
        <f t="shared" si="13"/>
        <v>12.6</v>
      </c>
      <c r="E345" s="7">
        <f t="shared" si="14"/>
        <v>164.71</v>
      </c>
      <c r="F345" s="8">
        <v>15.64</v>
      </c>
      <c r="G345" s="8">
        <v>15.64</v>
      </c>
      <c r="N345" s="10">
        <v>10.4745350484463</v>
      </c>
    </row>
    <row r="346" spans="2:14">
      <c r="B346" s="6">
        <v>12.44</v>
      </c>
      <c r="C346" s="6">
        <v>32.56</v>
      </c>
      <c r="D346" s="7">
        <f t="shared" si="13"/>
        <v>12.44</v>
      </c>
      <c r="E346" s="7">
        <f t="shared" si="14"/>
        <v>166.33</v>
      </c>
      <c r="F346" s="8">
        <v>15.64</v>
      </c>
      <c r="G346" s="8">
        <v>15.64</v>
      </c>
      <c r="N346" s="10">
        <v>10.44135044796</v>
      </c>
    </row>
    <row r="347" spans="2:14">
      <c r="B347" s="6">
        <v>12.32</v>
      </c>
      <c r="C347" s="6">
        <v>32.8</v>
      </c>
      <c r="D347" s="7">
        <f t="shared" si="13"/>
        <v>12.32</v>
      </c>
      <c r="E347" s="7">
        <f t="shared" si="14"/>
        <v>164.51</v>
      </c>
      <c r="F347" s="8">
        <v>28.04</v>
      </c>
      <c r="G347" s="8">
        <v>28.04</v>
      </c>
      <c r="N347" s="10">
        <v>10.4489409258159</v>
      </c>
    </row>
    <row r="348" spans="2:14">
      <c r="B348" s="6">
        <v>12.29</v>
      </c>
      <c r="C348" s="6">
        <v>31.69</v>
      </c>
      <c r="D348" s="7">
        <f t="shared" si="13"/>
        <v>12.29</v>
      </c>
      <c r="E348" s="7">
        <f t="shared" si="14"/>
        <v>159.48</v>
      </c>
      <c r="F348" s="8">
        <v>27.95</v>
      </c>
      <c r="G348" s="8">
        <v>27.95</v>
      </c>
      <c r="N348" s="10">
        <v>10.5372955629341</v>
      </c>
    </row>
    <row r="349" spans="2:14">
      <c r="B349" s="6">
        <v>12.3</v>
      </c>
      <c r="C349" s="6">
        <v>31.6</v>
      </c>
      <c r="D349" s="7">
        <f t="shared" si="13"/>
        <v>12.3</v>
      </c>
      <c r="E349" s="7">
        <f t="shared" si="14"/>
        <v>157.05</v>
      </c>
      <c r="F349" s="8">
        <v>27.95</v>
      </c>
      <c r="G349" s="8">
        <v>27.95</v>
      </c>
      <c r="N349" s="10">
        <v>10.5465309183566</v>
      </c>
    </row>
    <row r="350" spans="2:14">
      <c r="B350" s="6">
        <v>12.39</v>
      </c>
      <c r="C350" s="6">
        <v>30.83</v>
      </c>
      <c r="D350" s="7">
        <f t="shared" si="13"/>
        <v>12.39</v>
      </c>
      <c r="E350" s="7">
        <f t="shared" si="14"/>
        <v>153.87</v>
      </c>
      <c r="F350" s="8">
        <v>14.98</v>
      </c>
      <c r="G350" s="8">
        <v>14.98</v>
      </c>
      <c r="N350" s="10">
        <v>10.3466788944785</v>
      </c>
    </row>
    <row r="351" spans="2:14">
      <c r="B351" s="6">
        <v>12.4</v>
      </c>
      <c r="C351" s="6">
        <v>30.13</v>
      </c>
      <c r="D351" s="7">
        <f t="shared" si="13"/>
        <v>12.4</v>
      </c>
      <c r="E351" s="7">
        <f t="shared" si="14"/>
        <v>153.295</v>
      </c>
      <c r="F351" s="8">
        <v>14.99</v>
      </c>
      <c r="G351" s="8">
        <v>14.99</v>
      </c>
      <c r="N351" s="10">
        <v>10.2675565312616</v>
      </c>
    </row>
    <row r="352" spans="2:14">
      <c r="B352" s="6">
        <v>12.2</v>
      </c>
      <c r="C352" s="6">
        <v>29.62</v>
      </c>
      <c r="D352" s="7">
        <f t="shared" si="13"/>
        <v>12.2</v>
      </c>
      <c r="E352" s="7">
        <f t="shared" si="14"/>
        <v>154.305</v>
      </c>
      <c r="F352" s="8">
        <v>20.47</v>
      </c>
      <c r="G352" s="8">
        <v>20.47</v>
      </c>
      <c r="N352" s="10">
        <v>10.3191922095119</v>
      </c>
    </row>
    <row r="353" spans="2:14">
      <c r="B353" s="6">
        <v>12.12</v>
      </c>
      <c r="C353" s="6">
        <v>31.115</v>
      </c>
      <c r="D353" s="7">
        <f t="shared" si="13"/>
        <v>12.12</v>
      </c>
      <c r="E353" s="7">
        <f t="shared" si="14"/>
        <v>155.75</v>
      </c>
      <c r="F353" s="8">
        <v>27.99</v>
      </c>
      <c r="G353" s="8">
        <v>27.99</v>
      </c>
      <c r="N353" s="10">
        <v>10.5216107397187</v>
      </c>
    </row>
    <row r="354" spans="2:14">
      <c r="B354" s="6">
        <v>12.17</v>
      </c>
      <c r="C354" s="6">
        <v>32.61</v>
      </c>
      <c r="D354" s="7">
        <f t="shared" si="13"/>
        <v>12.17</v>
      </c>
      <c r="E354" s="7">
        <f t="shared" si="14"/>
        <v>157.56</v>
      </c>
      <c r="F354" s="8">
        <v>33.45</v>
      </c>
      <c r="G354" s="8">
        <v>33.45</v>
      </c>
      <c r="N354" s="10">
        <v>10.7748514673521</v>
      </c>
    </row>
    <row r="355" spans="2:14">
      <c r="B355" s="6">
        <v>12.37</v>
      </c>
      <c r="C355" s="6">
        <v>32.275</v>
      </c>
      <c r="D355" s="7">
        <f t="shared" si="13"/>
        <v>12.37</v>
      </c>
      <c r="E355" s="7">
        <f t="shared" si="14"/>
        <v>160.42</v>
      </c>
      <c r="F355" s="8">
        <v>33.45</v>
      </c>
      <c r="G355" s="8">
        <v>33.45</v>
      </c>
      <c r="N355" s="10">
        <v>10.8789295016387</v>
      </c>
    </row>
    <row r="356" spans="2:14">
      <c r="B356" s="6">
        <v>12.62</v>
      </c>
      <c r="C356" s="6">
        <v>31.94</v>
      </c>
      <c r="D356" s="7">
        <f t="shared" si="13"/>
        <v>12.62</v>
      </c>
      <c r="E356" s="7">
        <f t="shared" si="14"/>
        <v>160.155</v>
      </c>
      <c r="F356" s="8">
        <v>33.45</v>
      </c>
      <c r="G356" s="8">
        <v>33.45</v>
      </c>
      <c r="N356" s="10">
        <v>11.0238025075718</v>
      </c>
    </row>
    <row r="357" spans="2:14">
      <c r="B357" s="6">
        <v>12.72</v>
      </c>
      <c r="C357" s="6">
        <v>32.48</v>
      </c>
      <c r="D357" s="7">
        <f t="shared" si="13"/>
        <v>12.72</v>
      </c>
      <c r="E357" s="7">
        <f t="shared" si="14"/>
        <v>156.765</v>
      </c>
      <c r="F357" s="8">
        <v>29.29</v>
      </c>
      <c r="G357" s="8">
        <v>29.29</v>
      </c>
      <c r="N357" s="10">
        <v>10.9094743666743</v>
      </c>
    </row>
    <row r="358" spans="2:14">
      <c r="B358" s="6">
        <v>12.86</v>
      </c>
      <c r="C358" s="6">
        <v>30.85</v>
      </c>
      <c r="D358" s="7">
        <f t="shared" si="13"/>
        <v>12.86</v>
      </c>
      <c r="E358" s="7">
        <f t="shared" si="14"/>
        <v>153.18</v>
      </c>
      <c r="F358" s="8">
        <v>29.29</v>
      </c>
      <c r="G358" s="8">
        <v>29.29</v>
      </c>
      <c r="N358" s="10">
        <v>10.8459166122924</v>
      </c>
    </row>
    <row r="359" spans="2:14">
      <c r="B359" s="6">
        <v>12.74</v>
      </c>
      <c r="C359" s="6">
        <v>29.22</v>
      </c>
      <c r="D359" s="7">
        <f t="shared" si="13"/>
        <v>12.74</v>
      </c>
      <c r="E359" s="7">
        <f t="shared" si="14"/>
        <v>150.14</v>
      </c>
      <c r="F359" s="8">
        <v>29.69</v>
      </c>
      <c r="G359" s="8">
        <v>29.69</v>
      </c>
      <c r="N359" s="10">
        <v>10.7431272997931</v>
      </c>
    </row>
    <row r="360" spans="2:14">
      <c r="B360" s="6">
        <v>12.67</v>
      </c>
      <c r="C360" s="6">
        <v>28.69</v>
      </c>
      <c r="D360" s="7">
        <f t="shared" si="13"/>
        <v>12.67</v>
      </c>
      <c r="E360" s="7">
        <f t="shared" si="14"/>
        <v>146.785</v>
      </c>
      <c r="F360" s="8">
        <v>29.69</v>
      </c>
      <c r="G360" s="8">
        <v>29.69</v>
      </c>
      <c r="N360" s="10">
        <v>10.4711008074193</v>
      </c>
    </row>
    <row r="361" spans="2:14">
      <c r="B361" s="6">
        <v>12.56</v>
      </c>
      <c r="C361" s="6">
        <v>28.9</v>
      </c>
      <c r="D361" s="7">
        <f t="shared" si="13"/>
        <v>12.56</v>
      </c>
      <c r="E361" s="7">
        <f t="shared" si="14"/>
        <v>145.075</v>
      </c>
      <c r="F361" s="8">
        <v>33.87</v>
      </c>
      <c r="G361" s="8">
        <v>33.87</v>
      </c>
      <c r="N361" s="10">
        <v>10.4898322530338</v>
      </c>
    </row>
    <row r="362" spans="2:14">
      <c r="B362" s="6">
        <v>12.28</v>
      </c>
      <c r="C362" s="6">
        <v>29.125</v>
      </c>
      <c r="D362" s="7">
        <f t="shared" si="13"/>
        <v>12.28</v>
      </c>
      <c r="E362" s="7">
        <f t="shared" si="14"/>
        <v>146.405</v>
      </c>
      <c r="F362" s="8">
        <v>33.87</v>
      </c>
      <c r="G362" s="8">
        <v>33.87</v>
      </c>
      <c r="N362" s="10">
        <v>10.1493226993887</v>
      </c>
    </row>
    <row r="363" spans="2:14">
      <c r="B363" s="6">
        <v>12.29</v>
      </c>
      <c r="C363" s="6">
        <v>29.14</v>
      </c>
      <c r="D363" s="7">
        <f t="shared" si="13"/>
        <v>12.29</v>
      </c>
      <c r="E363" s="7">
        <f t="shared" si="14"/>
        <v>149.64</v>
      </c>
      <c r="F363" s="8">
        <v>44.96</v>
      </c>
      <c r="G363" s="8">
        <v>44.96</v>
      </c>
      <c r="N363" s="10">
        <v>10.0395605822724</v>
      </c>
    </row>
    <row r="364" spans="2:14">
      <c r="B364" s="6">
        <v>11.94</v>
      </c>
      <c r="C364" s="6">
        <v>30.55</v>
      </c>
      <c r="D364" s="7">
        <f t="shared" si="13"/>
        <v>11.94</v>
      </c>
      <c r="E364" s="7">
        <f t="shared" si="14"/>
        <v>152.63</v>
      </c>
      <c r="F364" s="8">
        <v>44.96</v>
      </c>
      <c r="G364" s="8">
        <v>44.96</v>
      </c>
      <c r="N364" s="10">
        <v>9.87054735436668</v>
      </c>
    </row>
    <row r="365" spans="2:14">
      <c r="B365" s="6">
        <v>11.82</v>
      </c>
      <c r="C365" s="6">
        <v>31.925</v>
      </c>
      <c r="D365" s="7">
        <f t="shared" si="13"/>
        <v>11.82</v>
      </c>
      <c r="E365" s="7">
        <f t="shared" si="14"/>
        <v>155.395</v>
      </c>
      <c r="F365" s="8">
        <v>44.96</v>
      </c>
      <c r="G365" s="8">
        <v>44.96</v>
      </c>
      <c r="N365" s="10">
        <v>9.60229181645993</v>
      </c>
    </row>
    <row r="366" spans="2:14">
      <c r="B366" s="6">
        <v>11.64</v>
      </c>
      <c r="C366" s="6">
        <v>31.89</v>
      </c>
      <c r="D366" s="7">
        <f t="shared" si="13"/>
        <v>11.64</v>
      </c>
      <c r="E366" s="7">
        <f t="shared" si="14"/>
        <v>157.415</v>
      </c>
      <c r="F366" s="8">
        <v>35.6</v>
      </c>
      <c r="G366" s="8">
        <v>35.6</v>
      </c>
      <c r="N366" s="10">
        <v>9.60472857503269</v>
      </c>
    </row>
    <row r="367" spans="2:14">
      <c r="B367" s="6">
        <v>11.36</v>
      </c>
      <c r="C367" s="6">
        <v>31.89</v>
      </c>
      <c r="D367" s="7">
        <f t="shared" si="13"/>
        <v>11.36</v>
      </c>
      <c r="E367" s="7">
        <f t="shared" si="14"/>
        <v>158.025</v>
      </c>
      <c r="F367" s="8">
        <v>35.6</v>
      </c>
      <c r="G367" s="8">
        <v>35.6</v>
      </c>
      <c r="N367" s="10">
        <v>9.84780689793802</v>
      </c>
    </row>
    <row r="368" spans="2:14">
      <c r="B368" s="6">
        <v>11.35</v>
      </c>
      <c r="C368" s="6">
        <v>31.16</v>
      </c>
      <c r="D368" s="7">
        <f t="shared" si="13"/>
        <v>11.35</v>
      </c>
      <c r="E368" s="7">
        <f t="shared" si="14"/>
        <v>154.3</v>
      </c>
      <c r="F368" s="8">
        <v>35.6</v>
      </c>
      <c r="G368" s="8">
        <v>35.6</v>
      </c>
      <c r="N368" s="10">
        <v>10.3414686572639</v>
      </c>
    </row>
    <row r="369" spans="2:14">
      <c r="B369" s="6">
        <v>11.58</v>
      </c>
      <c r="C369" s="6">
        <v>31.16</v>
      </c>
      <c r="D369" s="7">
        <f t="shared" si="13"/>
        <v>11.58</v>
      </c>
      <c r="E369" s="7">
        <f t="shared" si="14"/>
        <v>150.05</v>
      </c>
      <c r="F369" s="8">
        <v>42.38</v>
      </c>
      <c r="G369" s="8">
        <v>42.38</v>
      </c>
      <c r="N369" s="10">
        <v>10.7557814265647</v>
      </c>
    </row>
    <row r="370" spans="2:14">
      <c r="B370" s="6">
        <v>12.06</v>
      </c>
      <c r="C370" s="6">
        <v>28.2</v>
      </c>
      <c r="D370" s="7">
        <f t="shared" si="13"/>
        <v>12.06</v>
      </c>
      <c r="E370" s="7">
        <f t="shared" si="14"/>
        <v>145.48</v>
      </c>
      <c r="F370" s="8">
        <v>42.38</v>
      </c>
      <c r="G370" s="8">
        <v>42.38</v>
      </c>
      <c r="N370" s="10">
        <v>10.9008198594283</v>
      </c>
    </row>
    <row r="371" spans="2:14">
      <c r="B371" s="6">
        <v>12.46</v>
      </c>
      <c r="C371" s="6">
        <v>27.64</v>
      </c>
      <c r="D371" s="7">
        <f t="shared" si="13"/>
        <v>12.46</v>
      </c>
      <c r="E371" s="7">
        <f t="shared" si="14"/>
        <v>141.3</v>
      </c>
      <c r="F371" s="8">
        <v>42.38</v>
      </c>
      <c r="G371" s="8">
        <v>42.38</v>
      </c>
      <c r="N371" s="10">
        <v>10.9665267719326</v>
      </c>
    </row>
    <row r="372" spans="2:14">
      <c r="B372" s="6">
        <v>12.59</v>
      </c>
      <c r="C372" s="6">
        <v>27.32</v>
      </c>
      <c r="D372" s="7">
        <f t="shared" si="13"/>
        <v>12.59</v>
      </c>
      <c r="E372" s="7">
        <f t="shared" si="14"/>
        <v>137.12</v>
      </c>
      <c r="F372" s="8">
        <v>33.02</v>
      </c>
      <c r="G372" s="8">
        <v>33.02</v>
      </c>
      <c r="N372" s="10">
        <v>11.3127032546815</v>
      </c>
    </row>
    <row r="373" spans="2:14">
      <c r="B373" s="6">
        <v>12.64</v>
      </c>
      <c r="C373" s="6">
        <v>26.98</v>
      </c>
      <c r="D373" s="7">
        <f t="shared" si="13"/>
        <v>12.64</v>
      </c>
      <c r="E373" s="7">
        <f t="shared" si="14"/>
        <v>135.915</v>
      </c>
      <c r="F373" s="8">
        <v>33.02</v>
      </c>
      <c r="G373" s="8">
        <v>33.02</v>
      </c>
      <c r="N373" s="10">
        <v>11.6194796670644</v>
      </c>
    </row>
    <row r="374" spans="2:14">
      <c r="B374" s="6">
        <v>12.97</v>
      </c>
      <c r="C374" s="6">
        <v>26.98</v>
      </c>
      <c r="D374" s="7">
        <f t="shared" si="13"/>
        <v>12.97</v>
      </c>
      <c r="E374" s="7">
        <f t="shared" si="14"/>
        <v>135.285</v>
      </c>
      <c r="F374" s="8">
        <v>33.02</v>
      </c>
      <c r="G374" s="8">
        <v>33.02</v>
      </c>
      <c r="N374" s="10">
        <v>11.8668605511303</v>
      </c>
    </row>
    <row r="375" spans="2:14">
      <c r="B375" s="6">
        <v>13.26</v>
      </c>
      <c r="C375" s="6">
        <v>26.995</v>
      </c>
      <c r="D375" s="7">
        <f t="shared" si="13"/>
        <v>13.26</v>
      </c>
      <c r="E375" s="7">
        <f t="shared" si="14"/>
        <v>135.215</v>
      </c>
      <c r="F375" s="8">
        <v>32.91</v>
      </c>
      <c r="G375" s="8">
        <v>32.91</v>
      </c>
      <c r="N375" s="10">
        <v>12.2646936346035</v>
      </c>
    </row>
    <row r="376" spans="2:14">
      <c r="B376" s="6">
        <v>13.49</v>
      </c>
      <c r="C376" s="6">
        <v>27.01</v>
      </c>
      <c r="D376" s="7">
        <f t="shared" si="13"/>
        <v>13.49</v>
      </c>
      <c r="E376" s="7">
        <f t="shared" si="14"/>
        <v>135.725</v>
      </c>
      <c r="F376" s="8">
        <v>32.91</v>
      </c>
      <c r="G376" s="8">
        <v>32.91</v>
      </c>
      <c r="N376" s="10">
        <v>12.7829694926595</v>
      </c>
    </row>
    <row r="377" spans="2:14">
      <c r="B377" s="6">
        <v>13.87</v>
      </c>
      <c r="C377" s="6">
        <v>27.25</v>
      </c>
      <c r="D377" s="7">
        <f t="shared" si="13"/>
        <v>13.87</v>
      </c>
      <c r="E377" s="7">
        <f t="shared" si="14"/>
        <v>136.065</v>
      </c>
      <c r="F377" s="8">
        <v>32.91</v>
      </c>
      <c r="G377" s="8">
        <v>32.91</v>
      </c>
      <c r="N377" s="10">
        <v>13.1918355031244</v>
      </c>
    </row>
    <row r="378" spans="2:14">
      <c r="B378" s="6">
        <v>14.37</v>
      </c>
      <c r="C378" s="6">
        <v>27.49</v>
      </c>
      <c r="D378" s="7">
        <f t="shared" si="13"/>
        <v>14.37</v>
      </c>
      <c r="E378" s="7">
        <f t="shared" si="14"/>
        <v>136.39</v>
      </c>
      <c r="F378" s="8">
        <v>32.52</v>
      </c>
      <c r="G378" s="8">
        <v>32.52</v>
      </c>
      <c r="N378" s="10">
        <v>13.4713038217184</v>
      </c>
    </row>
    <row r="379" spans="2:14">
      <c r="B379" s="6">
        <v>14.76</v>
      </c>
      <c r="C379" s="6">
        <v>27.32</v>
      </c>
      <c r="D379" s="7">
        <f t="shared" si="13"/>
        <v>14.76</v>
      </c>
      <c r="E379" s="7">
        <f t="shared" si="14"/>
        <v>134.43</v>
      </c>
      <c r="F379" s="8">
        <v>32.52</v>
      </c>
      <c r="G379" s="8">
        <v>32.52</v>
      </c>
      <c r="N379" s="10">
        <v>13.5514359098402</v>
      </c>
    </row>
    <row r="380" spans="2:14">
      <c r="B380" s="6">
        <v>15.02</v>
      </c>
      <c r="C380" s="6">
        <v>27.32</v>
      </c>
      <c r="D380" s="7">
        <f t="shared" si="13"/>
        <v>15.02</v>
      </c>
      <c r="E380" s="7">
        <f t="shared" si="14"/>
        <v>134.81</v>
      </c>
      <c r="F380" s="8">
        <v>32.52</v>
      </c>
      <c r="G380" s="8">
        <v>32.52</v>
      </c>
      <c r="N380" s="10">
        <v>13.4022845407411</v>
      </c>
    </row>
    <row r="381" spans="2:14">
      <c r="B381" s="6">
        <v>15.08</v>
      </c>
      <c r="C381" s="6">
        <v>25.05</v>
      </c>
      <c r="D381" s="7">
        <f t="shared" si="13"/>
        <v>15.08</v>
      </c>
      <c r="E381" s="7">
        <f t="shared" si="14"/>
        <v>137.53</v>
      </c>
      <c r="F381" s="8">
        <v>32.85</v>
      </c>
      <c r="G381" s="8">
        <v>32.85</v>
      </c>
      <c r="N381" s="10">
        <v>13.1937216249294</v>
      </c>
    </row>
    <row r="382" spans="2:14">
      <c r="B382" s="6">
        <v>14.91</v>
      </c>
      <c r="C382" s="6">
        <v>27.63</v>
      </c>
      <c r="D382" s="7">
        <f t="shared" si="13"/>
        <v>14.91</v>
      </c>
      <c r="E382" s="7">
        <f t="shared" si="14"/>
        <v>140.43</v>
      </c>
      <c r="F382" s="8">
        <v>32.85</v>
      </c>
      <c r="G382" s="8">
        <v>32.85</v>
      </c>
      <c r="N382" s="10">
        <v>12.8758145780532</v>
      </c>
    </row>
    <row r="383" spans="2:14">
      <c r="B383" s="6">
        <v>14.68</v>
      </c>
      <c r="C383" s="6">
        <v>30.21</v>
      </c>
      <c r="D383" s="7">
        <f t="shared" si="13"/>
        <v>14.68</v>
      </c>
      <c r="E383" s="7">
        <f t="shared" si="14"/>
        <v>140.74</v>
      </c>
      <c r="F383" s="8">
        <v>32.85</v>
      </c>
      <c r="G383" s="8">
        <v>32.85</v>
      </c>
      <c r="N383" s="10">
        <v>12.6483289751231</v>
      </c>
    </row>
    <row r="384" spans="2:14">
      <c r="B384" s="6">
        <v>14.34</v>
      </c>
      <c r="C384" s="6">
        <v>30.22</v>
      </c>
      <c r="D384" s="7">
        <f t="shared" si="13"/>
        <v>14.34</v>
      </c>
      <c r="E384" s="7">
        <f t="shared" si="14"/>
        <v>143.32</v>
      </c>
      <c r="F384" s="8">
        <v>36.54</v>
      </c>
      <c r="G384" s="8">
        <v>36.54</v>
      </c>
      <c r="N384" s="10">
        <v>12.4313332619329</v>
      </c>
    </row>
    <row r="385" spans="2:14">
      <c r="B385" s="6">
        <v>14.09</v>
      </c>
      <c r="C385" s="6">
        <v>27.63</v>
      </c>
      <c r="D385" s="7">
        <f t="shared" si="13"/>
        <v>14.09</v>
      </c>
      <c r="E385" s="7">
        <f t="shared" si="14"/>
        <v>146.06</v>
      </c>
      <c r="F385" s="8">
        <v>36.54</v>
      </c>
      <c r="G385" s="8">
        <v>36.54</v>
      </c>
      <c r="N385" s="10">
        <v>12.5243308246601</v>
      </c>
    </row>
    <row r="386" spans="2:14">
      <c r="B386" s="6">
        <v>13.85</v>
      </c>
      <c r="C386" s="6">
        <v>27.63</v>
      </c>
      <c r="D386" s="7">
        <f t="shared" si="13"/>
        <v>13.85</v>
      </c>
      <c r="E386" s="7">
        <f t="shared" si="14"/>
        <v>146.22</v>
      </c>
      <c r="F386" s="8">
        <v>36.54</v>
      </c>
      <c r="G386" s="8">
        <v>36.54</v>
      </c>
      <c r="N386" s="10">
        <v>13.0170983161701</v>
      </c>
    </row>
    <row r="387" spans="2:14">
      <c r="B387" s="6">
        <v>13.92</v>
      </c>
      <c r="C387" s="6">
        <v>30.37</v>
      </c>
      <c r="D387" s="7">
        <f t="shared" ref="D387:D450" si="15">B387</f>
        <v>13.92</v>
      </c>
      <c r="E387" s="7">
        <f t="shared" si="14"/>
        <v>144.08</v>
      </c>
      <c r="F387" s="8">
        <v>32.91</v>
      </c>
      <c r="G387" s="8">
        <v>32.91</v>
      </c>
      <c r="N387" s="10">
        <v>13.2007129572985</v>
      </c>
    </row>
    <row r="388" spans="2:14">
      <c r="B388" s="6">
        <v>14.39</v>
      </c>
      <c r="C388" s="6">
        <v>30.37</v>
      </c>
      <c r="D388" s="7">
        <f t="shared" si="15"/>
        <v>14.39</v>
      </c>
      <c r="E388" s="7">
        <f t="shared" ref="E388:E451" si="16">AVERAGE(C386:C390)/$K$1*250</f>
        <v>148.17</v>
      </c>
      <c r="F388" s="8">
        <v>32.91</v>
      </c>
      <c r="G388" s="8">
        <v>32.91</v>
      </c>
      <c r="N388" s="10">
        <v>13.0352692785526</v>
      </c>
    </row>
    <row r="389" spans="2:14">
      <c r="B389" s="6">
        <v>14.55</v>
      </c>
      <c r="C389" s="6">
        <v>28.08</v>
      </c>
      <c r="D389" s="7">
        <f t="shared" si="15"/>
        <v>14.55</v>
      </c>
      <c r="E389" s="7">
        <f t="shared" si="16"/>
        <v>151.955</v>
      </c>
      <c r="F389" s="8">
        <v>32.91</v>
      </c>
      <c r="G389" s="8">
        <v>32.91</v>
      </c>
      <c r="N389" s="10">
        <v>13.1696887552069</v>
      </c>
    </row>
    <row r="390" spans="2:14">
      <c r="B390" s="6">
        <v>14.36</v>
      </c>
      <c r="C390" s="6">
        <v>31.72</v>
      </c>
      <c r="D390" s="7">
        <f t="shared" si="15"/>
        <v>14.36</v>
      </c>
      <c r="E390" s="7">
        <f t="shared" si="16"/>
        <v>152.73</v>
      </c>
      <c r="F390" s="8">
        <v>36.49</v>
      </c>
      <c r="G390" s="8">
        <v>36.49</v>
      </c>
      <c r="N390" s="10">
        <v>13.6138905095222</v>
      </c>
    </row>
    <row r="391" spans="2:14">
      <c r="B391" s="6">
        <v>14.47</v>
      </c>
      <c r="C391" s="6">
        <v>31.415</v>
      </c>
      <c r="D391" s="7">
        <f t="shared" si="15"/>
        <v>14.47</v>
      </c>
      <c r="E391" s="7">
        <f t="shared" si="16"/>
        <v>153.865</v>
      </c>
      <c r="F391" s="8">
        <v>36.49</v>
      </c>
      <c r="G391" s="8">
        <v>36.49</v>
      </c>
      <c r="N391" s="10">
        <v>13.6690830899404</v>
      </c>
    </row>
    <row r="392" spans="2:14">
      <c r="B392" s="6">
        <v>14.89</v>
      </c>
      <c r="C392" s="6">
        <v>31.145</v>
      </c>
      <c r="D392" s="7">
        <f t="shared" si="15"/>
        <v>14.89</v>
      </c>
      <c r="E392" s="7">
        <f t="shared" si="16"/>
        <v>156.965</v>
      </c>
      <c r="F392" s="8">
        <v>36.49</v>
      </c>
      <c r="G392" s="8">
        <v>36.49</v>
      </c>
      <c r="N392" s="10">
        <v>13.4251526750054</v>
      </c>
    </row>
    <row r="393" spans="2:14">
      <c r="B393" s="6">
        <v>14.92</v>
      </c>
      <c r="C393" s="6">
        <v>31.505</v>
      </c>
      <c r="D393" s="7">
        <f t="shared" si="15"/>
        <v>14.92</v>
      </c>
      <c r="E393" s="7">
        <f t="shared" si="16"/>
        <v>156.425</v>
      </c>
      <c r="F393" s="8">
        <v>37.92</v>
      </c>
      <c r="G393" s="8">
        <v>37.92</v>
      </c>
      <c r="N393" s="10">
        <v>12.6128273941862</v>
      </c>
    </row>
    <row r="394" spans="2:14">
      <c r="B394" s="6">
        <v>14.65</v>
      </c>
      <c r="C394" s="6">
        <v>31.18</v>
      </c>
      <c r="D394" s="7">
        <f t="shared" si="15"/>
        <v>14.65</v>
      </c>
      <c r="E394" s="7">
        <f t="shared" si="16"/>
        <v>155.4</v>
      </c>
      <c r="F394" s="8">
        <v>37.92</v>
      </c>
      <c r="G394" s="8">
        <v>37.92</v>
      </c>
      <c r="N394" s="10">
        <v>12.0704517009676</v>
      </c>
    </row>
    <row r="395" spans="2:14">
      <c r="B395" s="6">
        <v>13.81</v>
      </c>
      <c r="C395" s="6">
        <v>31.18</v>
      </c>
      <c r="D395" s="7">
        <f t="shared" si="15"/>
        <v>13.81</v>
      </c>
      <c r="E395" s="7">
        <f t="shared" si="16"/>
        <v>154.955</v>
      </c>
      <c r="F395" s="8">
        <v>37.92</v>
      </c>
      <c r="G395" s="8">
        <v>37.92</v>
      </c>
      <c r="N395" s="10">
        <v>11.6482173965397</v>
      </c>
    </row>
    <row r="396" spans="2:14">
      <c r="B396" s="6">
        <v>13.24</v>
      </c>
      <c r="C396" s="6">
        <v>30.39</v>
      </c>
      <c r="D396" s="7">
        <f t="shared" si="15"/>
        <v>13.24</v>
      </c>
      <c r="E396" s="7">
        <f t="shared" si="16"/>
        <v>154.16</v>
      </c>
      <c r="F396" s="8">
        <v>44.77</v>
      </c>
      <c r="G396" s="8">
        <v>44.77</v>
      </c>
      <c r="N396" s="10">
        <v>11.3460155086492</v>
      </c>
    </row>
    <row r="397" spans="2:14">
      <c r="B397" s="6">
        <v>12.79</v>
      </c>
      <c r="C397" s="6">
        <v>30.7</v>
      </c>
      <c r="D397" s="7">
        <f t="shared" si="15"/>
        <v>12.79</v>
      </c>
      <c r="E397" s="7">
        <f t="shared" si="16"/>
        <v>153.39</v>
      </c>
      <c r="F397" s="8">
        <v>44.77</v>
      </c>
      <c r="G397" s="8">
        <v>44.77</v>
      </c>
      <c r="N397" s="10">
        <v>11.3132402666854</v>
      </c>
    </row>
    <row r="398" spans="2:14">
      <c r="B398" s="6">
        <v>12.46</v>
      </c>
      <c r="C398" s="6">
        <v>30.71</v>
      </c>
      <c r="D398" s="7">
        <f t="shared" si="15"/>
        <v>12.46</v>
      </c>
      <c r="E398" s="7">
        <f t="shared" si="16"/>
        <v>153.2</v>
      </c>
      <c r="F398" s="8">
        <v>44.77</v>
      </c>
      <c r="G398" s="8">
        <v>44.77</v>
      </c>
      <c r="N398" s="10">
        <v>11.1411579223281</v>
      </c>
    </row>
    <row r="399" spans="2:14">
      <c r="B399" s="6">
        <v>12.4</v>
      </c>
      <c r="C399" s="6">
        <v>30.41</v>
      </c>
      <c r="D399" s="7">
        <f t="shared" si="15"/>
        <v>12.4</v>
      </c>
      <c r="E399" s="7">
        <f t="shared" si="16"/>
        <v>155.13</v>
      </c>
      <c r="F399" s="8">
        <v>43.52</v>
      </c>
      <c r="G399" s="8">
        <v>43.52</v>
      </c>
      <c r="N399" s="10">
        <v>10.8497634776269</v>
      </c>
    </row>
    <row r="400" spans="2:14">
      <c r="B400" s="6">
        <v>12.2</v>
      </c>
      <c r="C400" s="6">
        <v>30.99</v>
      </c>
      <c r="D400" s="7">
        <f t="shared" si="15"/>
        <v>12.2</v>
      </c>
      <c r="E400" s="7">
        <f t="shared" si="16"/>
        <v>156.45</v>
      </c>
      <c r="F400" s="8">
        <v>43.52</v>
      </c>
      <c r="G400" s="8">
        <v>43.52</v>
      </c>
      <c r="N400" s="10">
        <v>10.6482868441865</v>
      </c>
    </row>
    <row r="401" spans="2:14">
      <c r="B401" s="6">
        <v>11.88</v>
      </c>
      <c r="C401" s="6">
        <v>32.32</v>
      </c>
      <c r="D401" s="7">
        <f t="shared" si="15"/>
        <v>11.88</v>
      </c>
      <c r="E401" s="7">
        <f t="shared" si="16"/>
        <v>160.64</v>
      </c>
      <c r="F401" s="8">
        <v>43.52</v>
      </c>
      <c r="G401" s="8">
        <v>43.52</v>
      </c>
      <c r="N401" s="10">
        <v>10.2678180825191</v>
      </c>
    </row>
    <row r="402" spans="2:14">
      <c r="B402" s="6">
        <v>11.65</v>
      </c>
      <c r="C402" s="6">
        <v>32.02</v>
      </c>
      <c r="D402" s="7">
        <f t="shared" si="15"/>
        <v>11.65</v>
      </c>
      <c r="E402" s="7">
        <f t="shared" si="16"/>
        <v>168.34</v>
      </c>
      <c r="F402" s="8">
        <v>43.52</v>
      </c>
      <c r="G402" s="8">
        <v>43.52</v>
      </c>
      <c r="N402" s="10">
        <v>9.75833304693235</v>
      </c>
    </row>
    <row r="403" spans="2:14">
      <c r="B403" s="6">
        <v>11.24</v>
      </c>
      <c r="C403" s="6">
        <v>34.9</v>
      </c>
      <c r="D403" s="7">
        <f t="shared" si="15"/>
        <v>11.24</v>
      </c>
      <c r="E403" s="7">
        <f t="shared" si="16"/>
        <v>178.63</v>
      </c>
      <c r="F403" s="8">
        <v>37.6</v>
      </c>
      <c r="G403" s="8">
        <v>37.6</v>
      </c>
      <c r="N403" s="10">
        <v>9.32888399858394</v>
      </c>
    </row>
    <row r="404" spans="2:14">
      <c r="B404" s="6">
        <v>10.7</v>
      </c>
      <c r="C404" s="6">
        <v>38.11</v>
      </c>
      <c r="D404" s="7">
        <f t="shared" si="15"/>
        <v>10.7</v>
      </c>
      <c r="E404" s="7">
        <f t="shared" si="16"/>
        <v>187.59</v>
      </c>
      <c r="F404" s="8">
        <v>37.6</v>
      </c>
      <c r="G404" s="8">
        <v>37.6</v>
      </c>
      <c r="N404" s="10">
        <v>9.00915611810953</v>
      </c>
    </row>
    <row r="405" spans="2:14">
      <c r="B405" s="6">
        <v>10.24</v>
      </c>
      <c r="C405" s="6">
        <v>41.28</v>
      </c>
      <c r="D405" s="7">
        <f t="shared" si="15"/>
        <v>10.24</v>
      </c>
      <c r="E405" s="7">
        <f t="shared" si="16"/>
        <v>188.755</v>
      </c>
      <c r="F405" s="8">
        <v>37.6</v>
      </c>
      <c r="G405" s="8">
        <v>37.6</v>
      </c>
      <c r="N405" s="10">
        <v>8.40174744600488</v>
      </c>
    </row>
    <row r="406" spans="2:14">
      <c r="B406" s="6">
        <v>9.89</v>
      </c>
      <c r="C406" s="6">
        <v>41.28</v>
      </c>
      <c r="D406" s="7">
        <f t="shared" si="15"/>
        <v>9.89</v>
      </c>
      <c r="E406" s="7">
        <f t="shared" si="16"/>
        <v>186.745</v>
      </c>
      <c r="F406" s="8">
        <v>39.97</v>
      </c>
      <c r="G406" s="8">
        <v>39.97</v>
      </c>
      <c r="N406" s="10">
        <v>7.69605711418343</v>
      </c>
    </row>
    <row r="407" spans="2:14">
      <c r="B407" s="6">
        <v>9.25</v>
      </c>
      <c r="C407" s="6">
        <v>33.185</v>
      </c>
      <c r="D407" s="7">
        <f t="shared" si="15"/>
        <v>9.25</v>
      </c>
      <c r="E407" s="7">
        <f t="shared" si="16"/>
        <v>180.425</v>
      </c>
      <c r="F407" s="8">
        <v>39.97</v>
      </c>
      <c r="G407" s="8">
        <v>39.97</v>
      </c>
      <c r="N407" s="10">
        <v>7.35793320698984</v>
      </c>
    </row>
    <row r="408" spans="2:14">
      <c r="B408" s="6">
        <v>8.51</v>
      </c>
      <c r="C408" s="6">
        <v>32.89</v>
      </c>
      <c r="D408" s="7">
        <f t="shared" si="15"/>
        <v>8.51</v>
      </c>
      <c r="E408" s="7">
        <f t="shared" si="16"/>
        <v>170.4</v>
      </c>
      <c r="F408" s="8">
        <v>26.38</v>
      </c>
      <c r="G408" s="8">
        <v>26.38</v>
      </c>
      <c r="N408" s="10">
        <v>7.12902612246351</v>
      </c>
    </row>
    <row r="409" spans="2:14">
      <c r="B409" s="6">
        <v>8.14</v>
      </c>
      <c r="C409" s="6">
        <v>31.79</v>
      </c>
      <c r="D409" s="7">
        <f t="shared" si="15"/>
        <v>8.14</v>
      </c>
      <c r="E409" s="7">
        <f t="shared" si="16"/>
        <v>160.37</v>
      </c>
      <c r="F409" s="8">
        <v>26.38</v>
      </c>
      <c r="G409" s="8">
        <v>26.38</v>
      </c>
      <c r="N409" s="10">
        <v>6.8508921320522</v>
      </c>
    </row>
    <row r="410" spans="2:14">
      <c r="B410" s="6">
        <v>7.88</v>
      </c>
      <c r="C410" s="6">
        <v>31.255</v>
      </c>
      <c r="D410" s="7">
        <f t="shared" si="15"/>
        <v>7.88</v>
      </c>
      <c r="E410" s="7">
        <f t="shared" si="16"/>
        <v>158.625</v>
      </c>
      <c r="F410" s="8">
        <v>26.38</v>
      </c>
      <c r="G410" s="8">
        <v>26.38</v>
      </c>
      <c r="N410" s="10">
        <v>6.55331115265892</v>
      </c>
    </row>
    <row r="411" spans="2:14">
      <c r="B411" s="6">
        <v>7.57</v>
      </c>
      <c r="C411" s="6">
        <v>31.25</v>
      </c>
      <c r="D411" s="7">
        <f t="shared" si="15"/>
        <v>7.57</v>
      </c>
      <c r="E411" s="7">
        <f t="shared" si="16"/>
        <v>157.365</v>
      </c>
      <c r="F411" s="8">
        <v>36.36</v>
      </c>
      <c r="G411" s="8">
        <v>36.36</v>
      </c>
      <c r="N411" s="10">
        <v>6.14769628813494</v>
      </c>
    </row>
    <row r="412" spans="2:14">
      <c r="B412" s="6">
        <v>7.24</v>
      </c>
      <c r="C412" s="6">
        <v>31.44</v>
      </c>
      <c r="D412" s="7">
        <f t="shared" si="15"/>
        <v>7.24</v>
      </c>
      <c r="E412" s="7">
        <f t="shared" si="16"/>
        <v>155.23</v>
      </c>
      <c r="F412" s="8">
        <v>36.36</v>
      </c>
      <c r="G412" s="8">
        <v>36.36</v>
      </c>
      <c r="N412" s="10">
        <v>5.7724008472948</v>
      </c>
    </row>
    <row r="413" spans="2:14">
      <c r="B413" s="6">
        <v>6.8</v>
      </c>
      <c r="C413" s="6">
        <v>31.63</v>
      </c>
      <c r="D413" s="7">
        <f t="shared" si="15"/>
        <v>6.8</v>
      </c>
      <c r="E413" s="7">
        <f t="shared" si="16"/>
        <v>147.925</v>
      </c>
      <c r="F413" s="8">
        <v>36.36</v>
      </c>
      <c r="G413" s="8">
        <v>36.36</v>
      </c>
      <c r="N413" s="10">
        <v>5.37833378065402</v>
      </c>
    </row>
    <row r="414" spans="2:14">
      <c r="B414" s="6">
        <v>6.39</v>
      </c>
      <c r="C414" s="6">
        <v>29.655</v>
      </c>
      <c r="D414" s="7">
        <f t="shared" si="15"/>
        <v>6.39</v>
      </c>
      <c r="E414" s="7">
        <f t="shared" si="16"/>
        <v>144.185</v>
      </c>
      <c r="F414" s="8">
        <v>36.36</v>
      </c>
      <c r="G414" s="8">
        <v>36.36</v>
      </c>
      <c r="N414" s="10">
        <v>5.02448672354776</v>
      </c>
    </row>
    <row r="415" spans="2:14">
      <c r="B415" s="6">
        <v>5.96</v>
      </c>
      <c r="C415" s="6">
        <v>23.95</v>
      </c>
      <c r="D415" s="7">
        <f t="shared" si="15"/>
        <v>5.96</v>
      </c>
      <c r="E415" s="7">
        <f t="shared" si="16"/>
        <v>142.585</v>
      </c>
      <c r="F415" s="8">
        <v>36.35</v>
      </c>
      <c r="G415" s="8">
        <v>36.35</v>
      </c>
      <c r="N415" s="10">
        <v>4.64253760312442</v>
      </c>
    </row>
    <row r="416" spans="2:14">
      <c r="B416" s="6">
        <v>5.57</v>
      </c>
      <c r="C416" s="6">
        <v>27.51</v>
      </c>
      <c r="D416" s="7">
        <f t="shared" si="15"/>
        <v>5.57</v>
      </c>
      <c r="E416" s="7">
        <f t="shared" si="16"/>
        <v>140.68</v>
      </c>
      <c r="F416" s="8">
        <v>36.35</v>
      </c>
      <c r="G416" s="8">
        <v>36.35</v>
      </c>
      <c r="N416" s="10">
        <v>4.32034450098859</v>
      </c>
    </row>
    <row r="417" spans="2:14">
      <c r="B417" s="6">
        <v>5.15</v>
      </c>
      <c r="C417" s="6">
        <v>29.84</v>
      </c>
      <c r="D417" s="7">
        <f t="shared" si="15"/>
        <v>5.15</v>
      </c>
      <c r="E417" s="7">
        <f t="shared" si="16"/>
        <v>140.635</v>
      </c>
      <c r="F417" s="8">
        <v>36.35</v>
      </c>
      <c r="G417" s="8">
        <v>36.35</v>
      </c>
      <c r="N417" s="10">
        <v>4.12494839880023</v>
      </c>
    </row>
    <row r="418" spans="2:14">
      <c r="B418" s="6">
        <v>4.79</v>
      </c>
      <c r="C418" s="6">
        <v>29.725</v>
      </c>
      <c r="D418" s="7">
        <f t="shared" si="15"/>
        <v>4.79</v>
      </c>
      <c r="E418" s="7">
        <f t="shared" si="16"/>
        <v>146.835</v>
      </c>
      <c r="F418" s="8">
        <v>36.42</v>
      </c>
      <c r="G418" s="8">
        <v>36.42</v>
      </c>
      <c r="N418" s="10">
        <v>3.92999616731054</v>
      </c>
    </row>
    <row r="419" spans="2:14">
      <c r="B419" s="6">
        <v>4.56</v>
      </c>
      <c r="C419" s="6">
        <v>29.61</v>
      </c>
      <c r="D419" s="7">
        <f t="shared" si="15"/>
        <v>4.56</v>
      </c>
      <c r="E419" s="7">
        <f t="shared" si="16"/>
        <v>149.475</v>
      </c>
      <c r="F419" s="8">
        <v>36.42</v>
      </c>
      <c r="G419" s="8">
        <v>36.42</v>
      </c>
      <c r="N419" s="10">
        <v>3.75471727896131</v>
      </c>
    </row>
    <row r="420" spans="2:14">
      <c r="B420" s="6">
        <v>4.33</v>
      </c>
      <c r="C420" s="6">
        <v>30.15</v>
      </c>
      <c r="D420" s="7">
        <f t="shared" si="15"/>
        <v>4.33</v>
      </c>
      <c r="E420" s="7">
        <f t="shared" si="16"/>
        <v>149.785</v>
      </c>
      <c r="F420" s="8">
        <v>36.42</v>
      </c>
      <c r="G420" s="8">
        <v>36.42</v>
      </c>
      <c r="N420" s="10">
        <v>3.4655613877428</v>
      </c>
    </row>
    <row r="421" spans="2:14">
      <c r="B421" s="6">
        <v>4.12</v>
      </c>
      <c r="C421" s="6">
        <v>30.15</v>
      </c>
      <c r="D421" s="7">
        <f t="shared" si="15"/>
        <v>4.12</v>
      </c>
      <c r="E421" s="7">
        <f t="shared" si="16"/>
        <v>150.515</v>
      </c>
      <c r="F421" s="8">
        <v>36.42</v>
      </c>
      <c r="G421" s="8">
        <v>36.42</v>
      </c>
      <c r="N421" s="10">
        <v>3.1221602533327</v>
      </c>
    </row>
    <row r="422" spans="2:14">
      <c r="B422" s="6">
        <v>3.79</v>
      </c>
      <c r="C422" s="6">
        <v>30.15</v>
      </c>
      <c r="D422" s="7">
        <f t="shared" si="15"/>
        <v>3.79</v>
      </c>
      <c r="E422" s="7">
        <f t="shared" si="16"/>
        <v>147.295</v>
      </c>
      <c r="F422" s="8">
        <v>36.42</v>
      </c>
      <c r="G422" s="8">
        <v>36.42</v>
      </c>
      <c r="N422" s="10">
        <v>2.87587993481357</v>
      </c>
    </row>
    <row r="423" spans="2:14">
      <c r="B423" s="6">
        <v>3.4</v>
      </c>
      <c r="C423" s="6">
        <v>30.455</v>
      </c>
      <c r="D423" s="7">
        <f t="shared" si="15"/>
        <v>3.4</v>
      </c>
      <c r="E423" s="7">
        <f t="shared" si="16"/>
        <v>139.495</v>
      </c>
      <c r="F423" s="8">
        <v>26.29</v>
      </c>
      <c r="G423" s="8">
        <v>26.29</v>
      </c>
      <c r="N423" s="10">
        <v>2.59590738209833</v>
      </c>
    </row>
    <row r="424" spans="2:14">
      <c r="B424" s="6">
        <v>3.11</v>
      </c>
      <c r="C424" s="6">
        <v>26.39</v>
      </c>
      <c r="D424" s="7">
        <f t="shared" si="15"/>
        <v>3.11</v>
      </c>
      <c r="E424" s="7">
        <f t="shared" si="16"/>
        <v>127.655</v>
      </c>
      <c r="F424" s="8">
        <v>26.29</v>
      </c>
      <c r="G424" s="8">
        <v>26.29</v>
      </c>
      <c r="N424" s="10">
        <v>2.50073592396746</v>
      </c>
    </row>
    <row r="425" spans="2:14">
      <c r="B425" s="6">
        <v>2.78</v>
      </c>
      <c r="C425" s="6">
        <v>22.35</v>
      </c>
      <c r="D425" s="7">
        <f t="shared" si="15"/>
        <v>2.78</v>
      </c>
      <c r="E425" s="7">
        <f t="shared" si="16"/>
        <v>115.815</v>
      </c>
      <c r="F425" s="8">
        <v>26.29</v>
      </c>
      <c r="G425" s="8">
        <v>26.29</v>
      </c>
      <c r="N425" s="10">
        <v>2.40578560835644</v>
      </c>
    </row>
    <row r="426" spans="2:14">
      <c r="B426" s="6">
        <v>2.65</v>
      </c>
      <c r="C426" s="6">
        <v>18.31</v>
      </c>
      <c r="D426" s="7">
        <f t="shared" si="15"/>
        <v>2.65</v>
      </c>
      <c r="E426" s="7">
        <f t="shared" si="16"/>
        <v>103.29</v>
      </c>
      <c r="F426" s="8">
        <v>26.09</v>
      </c>
      <c r="G426" s="8">
        <v>26.09</v>
      </c>
      <c r="N426" s="10">
        <v>1.83913419272243</v>
      </c>
    </row>
    <row r="427" spans="2:14">
      <c r="B427" s="6">
        <v>2.52</v>
      </c>
      <c r="C427" s="6">
        <v>18.31</v>
      </c>
      <c r="D427" s="7">
        <f t="shared" si="15"/>
        <v>2.52</v>
      </c>
      <c r="E427" s="7">
        <f t="shared" si="16"/>
        <v>94.45</v>
      </c>
      <c r="F427" s="8">
        <v>26.26</v>
      </c>
      <c r="G427" s="8">
        <v>26.26</v>
      </c>
      <c r="N427" s="10">
        <v>1.84942044482331</v>
      </c>
    </row>
    <row r="428" spans="2:14">
      <c r="B428" s="6">
        <v>1.84</v>
      </c>
      <c r="C428" s="6">
        <v>17.93</v>
      </c>
      <c r="D428" s="7">
        <f t="shared" si="15"/>
        <v>1.84</v>
      </c>
      <c r="E428" s="7">
        <f t="shared" si="16"/>
        <v>96.95</v>
      </c>
      <c r="F428" s="8">
        <v>26.26</v>
      </c>
      <c r="G428" s="8">
        <v>26.26</v>
      </c>
      <c r="N428" s="10">
        <v>1.88413937656578</v>
      </c>
    </row>
    <row r="429" spans="2:14">
      <c r="B429" s="6">
        <v>1.83</v>
      </c>
      <c r="C429" s="6">
        <v>17.55</v>
      </c>
      <c r="D429" s="7">
        <f t="shared" si="15"/>
        <v>1.83</v>
      </c>
      <c r="E429" s="7">
        <f t="shared" si="16"/>
        <v>101.305</v>
      </c>
      <c r="F429" s="8">
        <v>32.32</v>
      </c>
      <c r="G429" s="8">
        <v>32.32</v>
      </c>
      <c r="N429" s="10">
        <v>2.05512714445085</v>
      </c>
    </row>
    <row r="430" spans="2:14">
      <c r="B430" s="6">
        <v>1.85</v>
      </c>
      <c r="C430" s="6">
        <v>24.85</v>
      </c>
      <c r="D430" s="7">
        <f t="shared" si="15"/>
        <v>1.85</v>
      </c>
      <c r="E430" s="7">
        <f t="shared" si="16"/>
        <v>103.455</v>
      </c>
      <c r="F430" s="8">
        <v>26.47</v>
      </c>
      <c r="G430" s="8">
        <v>26.47</v>
      </c>
      <c r="N430" s="10">
        <v>2.33849483034063</v>
      </c>
    </row>
    <row r="431" spans="2:14">
      <c r="B431" s="6">
        <v>2.03</v>
      </c>
      <c r="C431" s="6">
        <v>22.665</v>
      </c>
      <c r="D431" s="7">
        <f t="shared" si="15"/>
        <v>2.03</v>
      </c>
      <c r="E431" s="7">
        <f t="shared" si="16"/>
        <v>102.31</v>
      </c>
      <c r="F431" s="8">
        <v>26.47</v>
      </c>
      <c r="G431" s="8">
        <v>26.47</v>
      </c>
      <c r="N431" s="10">
        <v>2.70495340855787</v>
      </c>
    </row>
    <row r="432" spans="2:14">
      <c r="B432" s="6">
        <v>2.33</v>
      </c>
      <c r="C432" s="6">
        <v>20.46</v>
      </c>
      <c r="D432" s="7">
        <f t="shared" si="15"/>
        <v>2.33</v>
      </c>
      <c r="E432" s="7">
        <f t="shared" si="16"/>
        <v>101.14</v>
      </c>
      <c r="F432" s="8">
        <v>21.56</v>
      </c>
      <c r="G432" s="8">
        <v>21.56</v>
      </c>
      <c r="N432" s="10">
        <v>2.54950717083274</v>
      </c>
    </row>
    <row r="433" spans="2:14">
      <c r="B433" s="6">
        <v>2.71</v>
      </c>
      <c r="C433" s="6">
        <v>16.785</v>
      </c>
      <c r="D433" s="7">
        <f t="shared" si="15"/>
        <v>2.71</v>
      </c>
      <c r="E433" s="7">
        <f t="shared" si="16"/>
        <v>95.435</v>
      </c>
      <c r="F433" s="8">
        <v>21.56</v>
      </c>
      <c r="G433" s="8">
        <v>21.56</v>
      </c>
      <c r="N433" s="10">
        <v>2.29557267831523</v>
      </c>
    </row>
    <row r="434" spans="2:14">
      <c r="B434" s="6">
        <v>2.52</v>
      </c>
      <c r="C434" s="6">
        <v>16.38</v>
      </c>
      <c r="D434" s="7">
        <f t="shared" si="15"/>
        <v>2.52</v>
      </c>
      <c r="E434" s="7">
        <f t="shared" si="16"/>
        <v>93.22</v>
      </c>
      <c r="F434" s="8">
        <v>21.56</v>
      </c>
      <c r="G434" s="8">
        <v>21.56</v>
      </c>
      <c r="N434" s="10">
        <v>2.08173599828388</v>
      </c>
    </row>
    <row r="435" spans="2:14">
      <c r="B435" s="6">
        <v>2.22</v>
      </c>
      <c r="C435" s="6">
        <v>19.145</v>
      </c>
      <c r="D435" s="7">
        <f t="shared" si="15"/>
        <v>2.22</v>
      </c>
      <c r="E435" s="7">
        <f t="shared" si="16"/>
        <v>92.87</v>
      </c>
      <c r="F435" s="8">
        <v>32.28</v>
      </c>
      <c r="G435" s="8">
        <v>32.28</v>
      </c>
      <c r="N435" s="10">
        <v>1.77192620005488</v>
      </c>
    </row>
    <row r="436" spans="2:14">
      <c r="B436" s="6">
        <v>1.96</v>
      </c>
      <c r="C436" s="6">
        <v>20.45</v>
      </c>
      <c r="D436" s="7">
        <f t="shared" si="15"/>
        <v>1.96</v>
      </c>
      <c r="E436" s="7">
        <f t="shared" si="16"/>
        <v>95.855</v>
      </c>
      <c r="F436" s="8">
        <v>32.28</v>
      </c>
      <c r="G436" s="8">
        <v>32.28</v>
      </c>
      <c r="N436" s="10">
        <v>1.59040946810263</v>
      </c>
    </row>
    <row r="437" spans="2:14">
      <c r="B437" s="6">
        <v>1.58</v>
      </c>
      <c r="C437" s="6">
        <v>20.11</v>
      </c>
      <c r="D437" s="7">
        <f t="shared" si="15"/>
        <v>1.58</v>
      </c>
      <c r="E437" s="7">
        <f t="shared" si="16"/>
        <v>98.335</v>
      </c>
      <c r="F437" s="8">
        <v>32.28</v>
      </c>
      <c r="G437" s="8">
        <v>32.28</v>
      </c>
      <c r="N437" s="10">
        <v>1.42555220817426</v>
      </c>
    </row>
    <row r="438" spans="2:14">
      <c r="B438" s="6">
        <v>1.34</v>
      </c>
      <c r="C438" s="6">
        <v>19.77</v>
      </c>
      <c r="D438" s="7">
        <f t="shared" si="15"/>
        <v>1.34</v>
      </c>
      <c r="E438" s="7">
        <f t="shared" si="16"/>
        <v>98.295</v>
      </c>
      <c r="F438" s="8">
        <v>25.14</v>
      </c>
      <c r="G438" s="8">
        <v>25.14</v>
      </c>
      <c r="N438" s="10">
        <v>1.7614557224048</v>
      </c>
    </row>
    <row r="439" spans="2:14">
      <c r="B439" s="6">
        <v>1.11</v>
      </c>
      <c r="C439" s="6">
        <v>18.86</v>
      </c>
      <c r="D439" s="7">
        <f t="shared" si="15"/>
        <v>1.11</v>
      </c>
      <c r="E439" s="7">
        <f t="shared" si="16"/>
        <v>96.955</v>
      </c>
      <c r="F439" s="8">
        <v>25.14</v>
      </c>
      <c r="G439" s="8">
        <v>25.14</v>
      </c>
      <c r="N439" s="10">
        <v>2.30382363673914</v>
      </c>
    </row>
    <row r="440" spans="2:14">
      <c r="B440" s="6">
        <v>1.52</v>
      </c>
      <c r="C440" s="6">
        <v>19.105</v>
      </c>
      <c r="D440" s="7">
        <f t="shared" si="15"/>
        <v>1.52</v>
      </c>
      <c r="E440" s="7">
        <f t="shared" si="16"/>
        <v>95.975</v>
      </c>
      <c r="F440" s="8">
        <v>25.14</v>
      </c>
      <c r="G440" s="8">
        <v>25.14</v>
      </c>
      <c r="N440" s="10">
        <v>2.92551353060067</v>
      </c>
    </row>
    <row r="441" spans="2:14">
      <c r="B441" s="6">
        <v>2.12</v>
      </c>
      <c r="C441" s="6">
        <v>19.11</v>
      </c>
      <c r="D441" s="7">
        <f t="shared" si="15"/>
        <v>2.12</v>
      </c>
      <c r="E441" s="7">
        <f t="shared" si="16"/>
        <v>95.335</v>
      </c>
      <c r="F441" s="8">
        <v>21.62</v>
      </c>
      <c r="G441" s="8">
        <v>21.62</v>
      </c>
      <c r="N441" s="10">
        <v>3.56493321911944</v>
      </c>
    </row>
    <row r="442" spans="2:14">
      <c r="B442" s="6">
        <v>2.77</v>
      </c>
      <c r="C442" s="6">
        <v>19.13</v>
      </c>
      <c r="D442" s="7">
        <f t="shared" si="15"/>
        <v>2.77</v>
      </c>
      <c r="E442" s="7">
        <f t="shared" si="16"/>
        <v>95.05</v>
      </c>
      <c r="F442" s="8">
        <v>21.62</v>
      </c>
      <c r="G442" s="8">
        <v>21.62</v>
      </c>
      <c r="N442" s="10">
        <v>4.17476009869202</v>
      </c>
    </row>
    <row r="443" spans="2:14">
      <c r="B443" s="6">
        <v>3.42</v>
      </c>
      <c r="C443" s="6">
        <v>19.13</v>
      </c>
      <c r="D443" s="7">
        <f t="shared" si="15"/>
        <v>3.42</v>
      </c>
      <c r="E443" s="7">
        <f t="shared" si="16"/>
        <v>93.865</v>
      </c>
      <c r="F443" s="8">
        <v>21.62</v>
      </c>
      <c r="G443" s="8">
        <v>21.62</v>
      </c>
      <c r="N443" s="10">
        <v>4.87802489572685</v>
      </c>
    </row>
    <row r="444" spans="2:14">
      <c r="B444" s="6">
        <v>4.03</v>
      </c>
      <c r="C444" s="6">
        <v>18.575</v>
      </c>
      <c r="D444" s="7">
        <f t="shared" si="15"/>
        <v>4.03</v>
      </c>
      <c r="E444" s="7">
        <f t="shared" si="16"/>
        <v>94.27</v>
      </c>
      <c r="F444" s="8">
        <v>23.52</v>
      </c>
      <c r="G444" s="8">
        <v>23.52</v>
      </c>
      <c r="N444" s="10">
        <v>5.92120929789283</v>
      </c>
    </row>
    <row r="445" spans="2:14">
      <c r="B445" s="6">
        <v>4.73</v>
      </c>
      <c r="C445" s="6">
        <v>17.92</v>
      </c>
      <c r="D445" s="7">
        <f t="shared" si="15"/>
        <v>4.73</v>
      </c>
      <c r="E445" s="7">
        <f t="shared" si="16"/>
        <v>96.01</v>
      </c>
      <c r="F445" s="8">
        <v>23.52</v>
      </c>
      <c r="G445" s="8">
        <v>23.52</v>
      </c>
      <c r="N445" s="10">
        <v>6.6813258325094</v>
      </c>
    </row>
    <row r="446" spans="2:14">
      <c r="B446" s="6">
        <v>5.77</v>
      </c>
      <c r="C446" s="6">
        <v>19.515</v>
      </c>
      <c r="D446" s="7">
        <f t="shared" si="15"/>
        <v>5.77</v>
      </c>
      <c r="E446" s="7">
        <f t="shared" si="16"/>
        <v>96.83</v>
      </c>
      <c r="F446" s="8">
        <v>23.52</v>
      </c>
      <c r="G446" s="8">
        <v>23.52</v>
      </c>
      <c r="N446" s="10">
        <v>6.8570673785451</v>
      </c>
    </row>
    <row r="447" spans="2:14">
      <c r="B447" s="6">
        <v>6.52</v>
      </c>
      <c r="C447" s="6">
        <v>20.87</v>
      </c>
      <c r="D447" s="7">
        <f t="shared" si="15"/>
        <v>6.52</v>
      </c>
      <c r="E447" s="7">
        <f t="shared" si="16"/>
        <v>98.205</v>
      </c>
      <c r="F447" s="8">
        <v>23.52</v>
      </c>
      <c r="G447" s="8">
        <v>23.52</v>
      </c>
      <c r="N447" s="10">
        <v>6.41725900068346</v>
      </c>
    </row>
    <row r="448" spans="2:14">
      <c r="B448" s="6">
        <v>6.68</v>
      </c>
      <c r="C448" s="6">
        <v>19.95</v>
      </c>
      <c r="D448" s="7">
        <f t="shared" si="15"/>
        <v>6.68</v>
      </c>
      <c r="E448" s="7">
        <f t="shared" si="16"/>
        <v>100.245</v>
      </c>
      <c r="F448" s="8">
        <v>24.04</v>
      </c>
      <c r="G448" s="8">
        <v>24.04</v>
      </c>
      <c r="N448" s="10">
        <v>5.69003321158736</v>
      </c>
    </row>
    <row r="449" spans="2:14">
      <c r="B449" s="6">
        <v>6.22</v>
      </c>
      <c r="C449" s="6">
        <v>19.95</v>
      </c>
      <c r="D449" s="7">
        <f t="shared" si="15"/>
        <v>6.22</v>
      </c>
      <c r="E449" s="7">
        <f t="shared" si="16"/>
        <v>101.055</v>
      </c>
      <c r="F449" s="8">
        <v>24.04</v>
      </c>
      <c r="G449" s="8">
        <v>24.04</v>
      </c>
      <c r="N449" s="10">
        <v>5.06238245723879</v>
      </c>
    </row>
    <row r="450" spans="2:14">
      <c r="B450" s="6">
        <v>5.47</v>
      </c>
      <c r="C450" s="6">
        <v>19.96</v>
      </c>
      <c r="D450" s="7">
        <f t="shared" si="15"/>
        <v>5.47</v>
      </c>
      <c r="E450" s="7">
        <f t="shared" si="16"/>
        <v>100.875</v>
      </c>
      <c r="F450" s="8">
        <v>24.04</v>
      </c>
      <c r="G450" s="8">
        <v>24.04</v>
      </c>
      <c r="N450" s="10">
        <v>4.79032758366131</v>
      </c>
    </row>
    <row r="451" spans="2:14">
      <c r="B451" s="6">
        <v>4.82</v>
      </c>
      <c r="C451" s="6">
        <v>20.325</v>
      </c>
      <c r="D451" s="7">
        <f t="shared" ref="D451:D514" si="17">B451</f>
        <v>4.82</v>
      </c>
      <c r="E451" s="7">
        <f t="shared" si="16"/>
        <v>105.825</v>
      </c>
      <c r="F451" s="8">
        <v>23.73</v>
      </c>
      <c r="G451" s="8">
        <v>23.73</v>
      </c>
      <c r="N451" s="10">
        <v>5.17940286876802</v>
      </c>
    </row>
    <row r="452" spans="2:14">
      <c r="B452" s="6">
        <v>4.53</v>
      </c>
      <c r="C452" s="6">
        <v>20.69</v>
      </c>
      <c r="D452" s="7">
        <f t="shared" si="17"/>
        <v>4.53</v>
      </c>
      <c r="E452" s="7">
        <f t="shared" ref="E452:E515" si="18">AVERAGE(C450:C454)/$K$1*250</f>
        <v>110.775</v>
      </c>
      <c r="F452" s="8">
        <v>23.73</v>
      </c>
      <c r="G452" s="8">
        <v>23.73</v>
      </c>
      <c r="N452" s="10">
        <v>5.80692657966967</v>
      </c>
    </row>
    <row r="453" spans="2:14">
      <c r="B453" s="6">
        <v>4.91</v>
      </c>
      <c r="C453" s="6">
        <v>24.9</v>
      </c>
      <c r="D453" s="7">
        <f t="shared" si="17"/>
        <v>4.91</v>
      </c>
      <c r="E453" s="7">
        <f t="shared" si="18"/>
        <v>112.335</v>
      </c>
      <c r="F453" s="8">
        <v>23.17</v>
      </c>
      <c r="G453" s="8">
        <v>23.17</v>
      </c>
      <c r="N453" s="10">
        <v>6.15748768476849</v>
      </c>
    </row>
    <row r="454" spans="2:14">
      <c r="B454" s="6">
        <v>5.53</v>
      </c>
      <c r="C454" s="6">
        <v>24.9</v>
      </c>
      <c r="D454" s="7">
        <f t="shared" si="17"/>
        <v>5.53</v>
      </c>
      <c r="E454" s="7">
        <f t="shared" si="18"/>
        <v>113.53</v>
      </c>
      <c r="F454" s="8">
        <v>23.17</v>
      </c>
      <c r="G454" s="8">
        <v>23.17</v>
      </c>
      <c r="N454" s="10">
        <v>5.9020957105756</v>
      </c>
    </row>
    <row r="455" spans="2:14">
      <c r="B455" s="6">
        <v>5.87</v>
      </c>
      <c r="C455" s="6">
        <v>21.52</v>
      </c>
      <c r="D455" s="7">
        <f t="shared" si="17"/>
        <v>5.87</v>
      </c>
      <c r="E455" s="7">
        <f t="shared" si="18"/>
        <v>117.85</v>
      </c>
      <c r="F455" s="8">
        <v>23.17</v>
      </c>
      <c r="G455" s="8">
        <v>23.17</v>
      </c>
      <c r="N455" s="10">
        <v>5.66598928519868</v>
      </c>
    </row>
    <row r="456" spans="2:14">
      <c r="B456" s="6">
        <v>5.6</v>
      </c>
      <c r="C456" s="6">
        <v>21.52</v>
      </c>
      <c r="D456" s="7">
        <f t="shared" si="17"/>
        <v>5.6</v>
      </c>
      <c r="E456" s="7">
        <f t="shared" si="18"/>
        <v>117.96</v>
      </c>
      <c r="F456" s="8">
        <v>44.11</v>
      </c>
      <c r="G456" s="8">
        <v>44.11</v>
      </c>
      <c r="N456" s="10">
        <v>5.41938332692479</v>
      </c>
    </row>
    <row r="457" spans="2:14">
      <c r="B457" s="6">
        <v>5.35</v>
      </c>
      <c r="C457" s="6">
        <v>25.01</v>
      </c>
      <c r="D457" s="7">
        <f t="shared" si="17"/>
        <v>5.35</v>
      </c>
      <c r="E457" s="7">
        <f t="shared" si="18"/>
        <v>118.07</v>
      </c>
      <c r="F457" s="8">
        <v>44.11</v>
      </c>
      <c r="G457" s="8">
        <v>44.11</v>
      </c>
      <c r="N457" s="10">
        <v>5.07302448911731</v>
      </c>
    </row>
    <row r="458" spans="2:14">
      <c r="B458" s="6">
        <v>5.09</v>
      </c>
      <c r="C458" s="6">
        <v>25.01</v>
      </c>
      <c r="D458" s="7">
        <f t="shared" si="17"/>
        <v>5.09</v>
      </c>
      <c r="E458" s="7">
        <f t="shared" si="18"/>
        <v>120.45</v>
      </c>
      <c r="F458" s="8">
        <v>44.11</v>
      </c>
      <c r="G458" s="8">
        <v>44.11</v>
      </c>
      <c r="N458" s="10">
        <v>4.84512396092182</v>
      </c>
    </row>
    <row r="459" spans="2:14">
      <c r="B459" s="6">
        <v>4.73</v>
      </c>
      <c r="C459" s="6">
        <v>25.01</v>
      </c>
      <c r="D459" s="7">
        <f t="shared" si="17"/>
        <v>4.73</v>
      </c>
      <c r="E459" s="7">
        <f t="shared" si="18"/>
        <v>122.795</v>
      </c>
      <c r="F459" s="8">
        <v>32.76</v>
      </c>
      <c r="G459" s="8">
        <v>32.76</v>
      </c>
      <c r="N459" s="10">
        <v>4.5869051809052</v>
      </c>
    </row>
    <row r="460" spans="2:14">
      <c r="B460" s="6">
        <v>4.49</v>
      </c>
      <c r="C460" s="6">
        <v>23.9</v>
      </c>
      <c r="D460" s="7">
        <f t="shared" si="17"/>
        <v>4.49</v>
      </c>
      <c r="E460" s="7">
        <f t="shared" si="18"/>
        <v>126.245</v>
      </c>
      <c r="F460" s="8">
        <v>32.76</v>
      </c>
      <c r="G460" s="8">
        <v>32.76</v>
      </c>
      <c r="N460" s="10">
        <v>4.44700510320588</v>
      </c>
    </row>
    <row r="461" spans="2:14">
      <c r="B461" s="6">
        <v>4.22</v>
      </c>
      <c r="C461" s="6">
        <v>23.865</v>
      </c>
      <c r="D461" s="7">
        <f t="shared" si="17"/>
        <v>4.22</v>
      </c>
      <c r="E461" s="7">
        <f t="shared" si="18"/>
        <v>129.155</v>
      </c>
      <c r="F461" s="8">
        <v>32.76</v>
      </c>
      <c r="G461" s="8">
        <v>32.76</v>
      </c>
      <c r="N461" s="10">
        <v>4.51468319977578</v>
      </c>
    </row>
    <row r="462" spans="2:14">
      <c r="B462" s="6">
        <v>4.07</v>
      </c>
      <c r="C462" s="6">
        <v>28.46</v>
      </c>
      <c r="D462" s="7">
        <f t="shared" si="17"/>
        <v>4.07</v>
      </c>
      <c r="E462" s="7">
        <f t="shared" si="18"/>
        <v>131.805</v>
      </c>
      <c r="F462" s="8">
        <v>32.76</v>
      </c>
      <c r="G462" s="8">
        <v>32.76</v>
      </c>
      <c r="N462" s="10">
        <v>4.58192786880242</v>
      </c>
    </row>
    <row r="463" spans="2:14">
      <c r="B463" s="6">
        <v>4.13</v>
      </c>
      <c r="C463" s="6">
        <v>27.92</v>
      </c>
      <c r="D463" s="7">
        <f t="shared" si="17"/>
        <v>4.13</v>
      </c>
      <c r="E463" s="7">
        <f t="shared" si="18"/>
        <v>139.04</v>
      </c>
      <c r="F463" s="8">
        <v>26.6</v>
      </c>
      <c r="G463" s="8">
        <v>26.6</v>
      </c>
      <c r="N463" s="10">
        <v>4.45012246099869</v>
      </c>
    </row>
    <row r="464" spans="2:14">
      <c r="B464" s="6">
        <v>4.19</v>
      </c>
      <c r="C464" s="6">
        <v>27.66</v>
      </c>
      <c r="D464" s="7">
        <f t="shared" si="17"/>
        <v>4.19</v>
      </c>
      <c r="E464" s="7">
        <f t="shared" si="18"/>
        <v>146.075</v>
      </c>
      <c r="F464" s="8">
        <v>26.6</v>
      </c>
      <c r="G464" s="8">
        <v>26.6</v>
      </c>
      <c r="N464" s="10">
        <v>4.43686374004805</v>
      </c>
    </row>
    <row r="465" spans="2:14">
      <c r="B465" s="6">
        <v>4.05</v>
      </c>
      <c r="C465" s="6">
        <v>31.135</v>
      </c>
      <c r="D465" s="7">
        <f t="shared" si="17"/>
        <v>4.05</v>
      </c>
      <c r="E465" s="7">
        <f t="shared" si="18"/>
        <v>150.275</v>
      </c>
      <c r="F465" s="8">
        <v>25.44</v>
      </c>
      <c r="G465" s="8">
        <v>25.44</v>
      </c>
      <c r="N465" s="10">
        <v>4.6417515725938</v>
      </c>
    </row>
    <row r="466" spans="2:14">
      <c r="B466" s="6">
        <v>4.03</v>
      </c>
      <c r="C466" s="6">
        <v>30.9</v>
      </c>
      <c r="D466" s="7">
        <f t="shared" si="17"/>
        <v>4.03</v>
      </c>
      <c r="E466" s="7">
        <f t="shared" si="18"/>
        <v>157.625</v>
      </c>
      <c r="F466" s="8">
        <v>25.44</v>
      </c>
      <c r="G466" s="8">
        <v>25.44</v>
      </c>
      <c r="N466" s="10">
        <v>4.86631622521567</v>
      </c>
    </row>
    <row r="467" spans="2:14">
      <c r="B467" s="6">
        <v>4.23</v>
      </c>
      <c r="C467" s="6">
        <v>32.66</v>
      </c>
      <c r="D467" s="7">
        <f t="shared" si="17"/>
        <v>4.23</v>
      </c>
      <c r="E467" s="7">
        <f t="shared" si="18"/>
        <v>170.335</v>
      </c>
      <c r="F467" s="8">
        <v>25.44</v>
      </c>
      <c r="G467" s="8">
        <v>25.44</v>
      </c>
      <c r="N467" s="10">
        <v>4.91137204262168</v>
      </c>
    </row>
    <row r="468" spans="2:14">
      <c r="B468" s="6">
        <v>4.45</v>
      </c>
      <c r="C468" s="6">
        <v>35.27</v>
      </c>
      <c r="D468" s="7">
        <f t="shared" si="17"/>
        <v>4.45</v>
      </c>
      <c r="E468" s="7">
        <f t="shared" si="18"/>
        <v>177.64</v>
      </c>
      <c r="F468" s="8">
        <v>26.26</v>
      </c>
      <c r="G468" s="8">
        <v>26.26</v>
      </c>
      <c r="N468" s="10">
        <v>4.91608343418728</v>
      </c>
    </row>
    <row r="469" spans="2:14">
      <c r="B469" s="6">
        <v>4.49</v>
      </c>
      <c r="C469" s="6">
        <v>40.37</v>
      </c>
      <c r="D469" s="7">
        <f t="shared" si="17"/>
        <v>4.49</v>
      </c>
      <c r="E469" s="7">
        <f t="shared" si="18"/>
        <v>183.25</v>
      </c>
      <c r="F469" s="8">
        <v>26.26</v>
      </c>
      <c r="G469" s="8">
        <v>26.26</v>
      </c>
      <c r="N469" s="10">
        <v>4.77079782350238</v>
      </c>
    </row>
    <row r="470" spans="2:14">
      <c r="B470" s="6">
        <v>4.49</v>
      </c>
      <c r="C470" s="6">
        <v>38.44</v>
      </c>
      <c r="D470" s="7">
        <f t="shared" si="17"/>
        <v>4.49</v>
      </c>
      <c r="E470" s="7">
        <f t="shared" si="18"/>
        <v>188.13</v>
      </c>
      <c r="F470" s="8">
        <v>26.26</v>
      </c>
      <c r="G470" s="8">
        <v>26.26</v>
      </c>
      <c r="N470" s="10">
        <v>4.64482928936338</v>
      </c>
    </row>
    <row r="471" spans="2:14">
      <c r="B471" s="6">
        <v>4.34</v>
      </c>
      <c r="C471" s="6">
        <v>36.51</v>
      </c>
      <c r="D471" s="7">
        <f t="shared" si="17"/>
        <v>4.34</v>
      </c>
      <c r="E471" s="7">
        <f t="shared" si="18"/>
        <v>192.505</v>
      </c>
      <c r="F471" s="8">
        <v>23.83</v>
      </c>
      <c r="G471" s="8">
        <v>23.83</v>
      </c>
      <c r="N471" s="10">
        <v>4.35880225830015</v>
      </c>
    </row>
    <row r="472" spans="2:14">
      <c r="B472" s="6">
        <v>4.21</v>
      </c>
      <c r="C472" s="6">
        <v>37.54</v>
      </c>
      <c r="D472" s="7">
        <f t="shared" si="17"/>
        <v>4.21</v>
      </c>
      <c r="E472" s="7">
        <f t="shared" si="18"/>
        <v>193.855</v>
      </c>
      <c r="F472" s="8">
        <v>23.83</v>
      </c>
      <c r="G472" s="8">
        <v>23.83</v>
      </c>
      <c r="N472" s="10">
        <v>4.26149661769834</v>
      </c>
    </row>
    <row r="473" spans="2:14">
      <c r="B473" s="6">
        <v>3.92</v>
      </c>
      <c r="C473" s="6">
        <v>39.645</v>
      </c>
      <c r="D473" s="7">
        <f t="shared" si="17"/>
        <v>3.92</v>
      </c>
      <c r="E473" s="7">
        <f t="shared" si="18"/>
        <v>192.165</v>
      </c>
      <c r="F473" s="8">
        <v>23.83</v>
      </c>
      <c r="G473" s="8">
        <v>23.83</v>
      </c>
      <c r="N473" s="10">
        <v>4.06391514619506</v>
      </c>
    </row>
    <row r="474" spans="2:14">
      <c r="B474" s="6">
        <v>3.82</v>
      </c>
      <c r="C474" s="6">
        <v>41.72</v>
      </c>
      <c r="D474" s="7">
        <f t="shared" si="17"/>
        <v>3.82</v>
      </c>
      <c r="E474" s="7">
        <f t="shared" si="18"/>
        <v>190.395</v>
      </c>
      <c r="F474" s="8">
        <v>22.18</v>
      </c>
      <c r="G474" s="8">
        <v>22.18</v>
      </c>
      <c r="N474" s="10">
        <v>3.79593134234981</v>
      </c>
    </row>
    <row r="475" spans="2:14">
      <c r="B475" s="6">
        <v>3.62</v>
      </c>
      <c r="C475" s="6">
        <v>36.75</v>
      </c>
      <c r="D475" s="7">
        <f t="shared" si="17"/>
        <v>3.62</v>
      </c>
      <c r="E475" s="7">
        <f t="shared" si="18"/>
        <v>185.58</v>
      </c>
      <c r="F475" s="8">
        <v>22.18</v>
      </c>
      <c r="G475" s="8">
        <v>22.18</v>
      </c>
      <c r="N475" s="10">
        <v>3.51735292705333</v>
      </c>
    </row>
    <row r="476" spans="2:14">
      <c r="B476" s="6">
        <v>3.35</v>
      </c>
      <c r="C476" s="6">
        <v>34.74</v>
      </c>
      <c r="D476" s="7">
        <f t="shared" si="17"/>
        <v>3.35</v>
      </c>
      <c r="E476" s="7">
        <f t="shared" si="18"/>
        <v>179.145</v>
      </c>
      <c r="F476" s="8">
        <v>22.18</v>
      </c>
      <c r="G476" s="8">
        <v>22.18</v>
      </c>
      <c r="N476" s="10">
        <v>3.42758049752394</v>
      </c>
    </row>
    <row r="477" spans="2:14">
      <c r="B477" s="6">
        <v>3.07</v>
      </c>
      <c r="C477" s="6">
        <v>32.725</v>
      </c>
      <c r="D477" s="7">
        <f t="shared" si="17"/>
        <v>3.07</v>
      </c>
      <c r="E477" s="7">
        <f t="shared" si="18"/>
        <v>170.385</v>
      </c>
      <c r="F477" s="8">
        <v>22.35</v>
      </c>
      <c r="G477" s="8">
        <v>22.35</v>
      </c>
      <c r="N477" s="10">
        <v>3.63656017601039</v>
      </c>
    </row>
    <row r="478" spans="2:14">
      <c r="B478" s="6">
        <v>2.98</v>
      </c>
      <c r="C478" s="6">
        <v>33.21</v>
      </c>
      <c r="D478" s="7">
        <f t="shared" si="17"/>
        <v>2.98</v>
      </c>
      <c r="E478" s="7">
        <f t="shared" si="18"/>
        <v>165.865</v>
      </c>
      <c r="F478" s="8">
        <v>22.35</v>
      </c>
      <c r="G478" s="8">
        <v>22.35</v>
      </c>
      <c r="N478" s="10">
        <v>3.76538925586437</v>
      </c>
    </row>
    <row r="479" spans="2:14">
      <c r="B479" s="6">
        <v>3.19</v>
      </c>
      <c r="C479" s="6">
        <v>32.96</v>
      </c>
      <c r="D479" s="7">
        <f t="shared" si="17"/>
        <v>3.19</v>
      </c>
      <c r="E479" s="7">
        <f t="shared" si="18"/>
        <v>169.015</v>
      </c>
      <c r="F479" s="8">
        <v>22.35</v>
      </c>
      <c r="G479" s="8">
        <v>22.35</v>
      </c>
      <c r="N479" s="10">
        <v>3.97372580075089</v>
      </c>
    </row>
    <row r="480" spans="2:14">
      <c r="B480" s="6">
        <v>3.32</v>
      </c>
      <c r="C480" s="6">
        <v>32.23</v>
      </c>
      <c r="D480" s="7">
        <f t="shared" si="17"/>
        <v>3.32</v>
      </c>
      <c r="E480" s="7">
        <f t="shared" si="18"/>
        <v>170.49</v>
      </c>
      <c r="F480" s="8">
        <v>22.7</v>
      </c>
      <c r="G480" s="8">
        <v>22.7</v>
      </c>
      <c r="N480" s="10">
        <v>4.49145512624487</v>
      </c>
    </row>
    <row r="481" spans="2:14">
      <c r="B481" s="6">
        <v>3.53</v>
      </c>
      <c r="C481" s="6">
        <v>37.89</v>
      </c>
      <c r="D481" s="7">
        <f t="shared" si="17"/>
        <v>3.53</v>
      </c>
      <c r="E481" s="7">
        <f t="shared" si="18"/>
        <v>172.12</v>
      </c>
      <c r="F481" s="8">
        <v>22.7</v>
      </c>
      <c r="G481" s="8">
        <v>22.7</v>
      </c>
      <c r="N481" s="10">
        <v>5.34881008192325</v>
      </c>
    </row>
    <row r="482" spans="2:14">
      <c r="B482" s="6">
        <v>4.05</v>
      </c>
      <c r="C482" s="6">
        <v>34.2</v>
      </c>
      <c r="D482" s="7">
        <f t="shared" si="17"/>
        <v>4.05</v>
      </c>
      <c r="E482" s="7">
        <f t="shared" si="18"/>
        <v>173.88</v>
      </c>
      <c r="F482" s="8">
        <v>22.7</v>
      </c>
      <c r="G482" s="8">
        <v>22.7</v>
      </c>
      <c r="N482" s="10">
        <v>6.0759778040663</v>
      </c>
    </row>
    <row r="483" spans="2:14">
      <c r="B483" s="6">
        <v>4.91</v>
      </c>
      <c r="C483" s="6">
        <v>34.84</v>
      </c>
      <c r="D483" s="7">
        <f t="shared" si="17"/>
        <v>4.91</v>
      </c>
      <c r="E483" s="7">
        <f t="shared" si="18"/>
        <v>175.385</v>
      </c>
      <c r="F483" s="8">
        <v>22.7</v>
      </c>
      <c r="G483" s="8">
        <v>22.7</v>
      </c>
      <c r="N483" s="10">
        <v>6.63278286237617</v>
      </c>
    </row>
    <row r="484" spans="2:14">
      <c r="B484" s="6">
        <v>5.64</v>
      </c>
      <c r="C484" s="6">
        <v>34.72</v>
      </c>
      <c r="D484" s="7">
        <f t="shared" si="17"/>
        <v>5.64</v>
      </c>
      <c r="E484" s="7">
        <f t="shared" si="18"/>
        <v>170.195</v>
      </c>
      <c r="F484" s="8">
        <v>22.7</v>
      </c>
      <c r="G484" s="8">
        <v>22.7</v>
      </c>
      <c r="N484" s="10">
        <v>7.4391025244325</v>
      </c>
    </row>
    <row r="485" spans="2:14">
      <c r="B485" s="6">
        <v>6.2</v>
      </c>
      <c r="C485" s="6">
        <v>33.735</v>
      </c>
      <c r="D485" s="7">
        <f t="shared" si="17"/>
        <v>6.2</v>
      </c>
      <c r="E485" s="7">
        <f t="shared" si="18"/>
        <v>169.705</v>
      </c>
      <c r="F485" s="8">
        <v>18.64</v>
      </c>
      <c r="G485" s="8">
        <v>18.64</v>
      </c>
      <c r="N485" s="10">
        <v>8.76492996220758</v>
      </c>
    </row>
    <row r="486" spans="2:14">
      <c r="B486" s="6">
        <v>7.01</v>
      </c>
      <c r="C486" s="6">
        <v>32.7</v>
      </c>
      <c r="D486" s="7">
        <f t="shared" si="17"/>
        <v>7.01</v>
      </c>
      <c r="E486" s="7">
        <f t="shared" si="18"/>
        <v>169.6</v>
      </c>
      <c r="F486" s="8">
        <v>20.58</v>
      </c>
      <c r="G486" s="8">
        <v>20.58</v>
      </c>
      <c r="N486" s="10">
        <v>10.1602697423581</v>
      </c>
    </row>
    <row r="487" spans="2:14">
      <c r="B487" s="6">
        <v>8.34</v>
      </c>
      <c r="C487" s="6">
        <v>33.71</v>
      </c>
      <c r="D487" s="7">
        <f t="shared" si="17"/>
        <v>8.34</v>
      </c>
      <c r="E487" s="7">
        <f t="shared" si="18"/>
        <v>171.62</v>
      </c>
      <c r="F487" s="8">
        <v>20.58</v>
      </c>
      <c r="G487" s="8">
        <v>20.58</v>
      </c>
      <c r="N487" s="10">
        <v>11.4450891451194</v>
      </c>
    </row>
    <row r="488" spans="2:14">
      <c r="B488" s="6">
        <v>9.74</v>
      </c>
      <c r="C488" s="6">
        <v>34.735</v>
      </c>
      <c r="D488" s="7">
        <f t="shared" si="17"/>
        <v>9.74</v>
      </c>
      <c r="E488" s="7">
        <f t="shared" si="18"/>
        <v>174.645</v>
      </c>
      <c r="F488" s="8">
        <v>20.58</v>
      </c>
      <c r="G488" s="8">
        <v>20.58</v>
      </c>
      <c r="N488" s="10">
        <v>12.399368393551</v>
      </c>
    </row>
    <row r="489" spans="2:14">
      <c r="B489" s="6">
        <v>11.03</v>
      </c>
      <c r="C489" s="6">
        <v>36.74</v>
      </c>
      <c r="D489" s="7">
        <f t="shared" si="17"/>
        <v>11.03</v>
      </c>
      <c r="E489" s="7">
        <f t="shared" si="18"/>
        <v>169.64</v>
      </c>
      <c r="F489" s="8">
        <v>21.5</v>
      </c>
      <c r="G489" s="8">
        <v>21.5</v>
      </c>
      <c r="N489" s="10">
        <v>12.8830998562125</v>
      </c>
    </row>
    <row r="490" spans="2:14">
      <c r="B490" s="6">
        <v>11.99</v>
      </c>
      <c r="C490" s="6">
        <v>36.76</v>
      </c>
      <c r="D490" s="7">
        <f t="shared" si="17"/>
        <v>11.99</v>
      </c>
      <c r="E490" s="7">
        <f t="shared" si="18"/>
        <v>161.005</v>
      </c>
      <c r="F490" s="8">
        <v>21.5</v>
      </c>
      <c r="G490" s="8">
        <v>21.5</v>
      </c>
      <c r="N490" s="10">
        <v>12.6062867260523</v>
      </c>
    </row>
    <row r="491" spans="2:14">
      <c r="B491" s="6">
        <v>12.48</v>
      </c>
      <c r="C491" s="6">
        <v>27.695</v>
      </c>
      <c r="D491" s="7">
        <f t="shared" si="17"/>
        <v>12.48</v>
      </c>
      <c r="E491" s="7">
        <f t="shared" si="18"/>
        <v>151.61</v>
      </c>
      <c r="F491" s="8">
        <v>21.5</v>
      </c>
      <c r="G491" s="8">
        <v>21.5</v>
      </c>
      <c r="N491" s="10">
        <v>12.2389373581195</v>
      </c>
    </row>
    <row r="492" spans="2:14">
      <c r="B492" s="6">
        <v>12.21</v>
      </c>
      <c r="C492" s="6">
        <v>25.075</v>
      </c>
      <c r="D492" s="7">
        <f t="shared" si="17"/>
        <v>12.21</v>
      </c>
      <c r="E492" s="7">
        <f t="shared" si="18"/>
        <v>139.85</v>
      </c>
      <c r="F492" s="8">
        <v>23.09</v>
      </c>
      <c r="G492" s="8">
        <v>23.09</v>
      </c>
      <c r="N492" s="10">
        <v>11.9010598724293</v>
      </c>
    </row>
    <row r="493" spans="2:14">
      <c r="B493" s="6">
        <v>11.85</v>
      </c>
      <c r="C493" s="6">
        <v>25.34</v>
      </c>
      <c r="D493" s="7">
        <f t="shared" si="17"/>
        <v>11.85</v>
      </c>
      <c r="E493" s="7">
        <f t="shared" si="18"/>
        <v>128.055</v>
      </c>
      <c r="F493" s="8">
        <v>23.09</v>
      </c>
      <c r="G493" s="8">
        <v>23.09</v>
      </c>
      <c r="N493" s="10">
        <v>11.6526604878352</v>
      </c>
    </row>
    <row r="494" spans="2:14">
      <c r="B494" s="6">
        <v>11.52</v>
      </c>
      <c r="C494" s="6">
        <v>24.98</v>
      </c>
      <c r="D494" s="7">
        <f t="shared" si="17"/>
        <v>11.52</v>
      </c>
      <c r="E494" s="7">
        <f t="shared" si="18"/>
        <v>125.32</v>
      </c>
      <c r="F494" s="8">
        <v>23.09</v>
      </c>
      <c r="G494" s="8">
        <v>23.09</v>
      </c>
      <c r="N494" s="10">
        <v>11.7537324163186</v>
      </c>
    </row>
    <row r="495" spans="2:14">
      <c r="B495" s="6">
        <v>11.28</v>
      </c>
      <c r="C495" s="6">
        <v>24.965</v>
      </c>
      <c r="D495" s="7">
        <f t="shared" si="17"/>
        <v>11.28</v>
      </c>
      <c r="E495" s="7">
        <f t="shared" si="18"/>
        <v>125.015</v>
      </c>
      <c r="F495" s="8">
        <v>20.52</v>
      </c>
      <c r="G495" s="8">
        <v>20.52</v>
      </c>
      <c r="N495" s="10">
        <v>11.6642999690544</v>
      </c>
    </row>
    <row r="496" spans="2:14">
      <c r="B496" s="6">
        <v>11.39</v>
      </c>
      <c r="C496" s="6">
        <v>24.96</v>
      </c>
      <c r="D496" s="7">
        <f t="shared" si="17"/>
        <v>11.39</v>
      </c>
      <c r="E496" s="7">
        <f t="shared" si="18"/>
        <v>124.285</v>
      </c>
      <c r="F496" s="8">
        <v>20.52</v>
      </c>
      <c r="G496" s="8">
        <v>20.52</v>
      </c>
      <c r="N496" s="10">
        <v>11.4643737920436</v>
      </c>
    </row>
    <row r="497" spans="2:14">
      <c r="B497" s="6">
        <v>11.31</v>
      </c>
      <c r="C497" s="6">
        <v>24.77</v>
      </c>
      <c r="D497" s="7">
        <f t="shared" si="17"/>
        <v>11.31</v>
      </c>
      <c r="E497" s="7">
        <f t="shared" si="18"/>
        <v>123.615</v>
      </c>
      <c r="F497" s="8">
        <v>20.52</v>
      </c>
      <c r="G497" s="8">
        <v>20.52</v>
      </c>
      <c r="N497" s="10">
        <v>10.9439932585189</v>
      </c>
    </row>
    <row r="498" spans="2:14">
      <c r="B498" s="6">
        <v>11.12</v>
      </c>
      <c r="C498" s="6">
        <v>24.61</v>
      </c>
      <c r="D498" s="7">
        <f t="shared" si="17"/>
        <v>11.12</v>
      </c>
      <c r="E498" s="7">
        <f t="shared" si="18"/>
        <v>122.86</v>
      </c>
      <c r="F498" s="8">
        <v>20.42</v>
      </c>
      <c r="G498" s="8">
        <v>20.42</v>
      </c>
      <c r="N498" s="10">
        <v>10.4931430142765</v>
      </c>
    </row>
    <row r="499" spans="2:14">
      <c r="B499" s="6">
        <v>10.61</v>
      </c>
      <c r="C499" s="6">
        <v>24.31</v>
      </c>
      <c r="D499" s="7">
        <f t="shared" si="17"/>
        <v>10.61</v>
      </c>
      <c r="E499" s="7">
        <f t="shared" si="18"/>
        <v>121.98</v>
      </c>
      <c r="F499" s="8">
        <v>20.42</v>
      </c>
      <c r="G499" s="8">
        <v>20.42</v>
      </c>
      <c r="N499" s="10">
        <v>10.1718176072673</v>
      </c>
    </row>
    <row r="500" spans="2:14">
      <c r="B500" s="6">
        <v>10.17</v>
      </c>
      <c r="C500" s="6">
        <v>24.21</v>
      </c>
      <c r="D500" s="7">
        <f t="shared" si="17"/>
        <v>10.17</v>
      </c>
      <c r="E500" s="7">
        <f t="shared" si="18"/>
        <v>120.94</v>
      </c>
      <c r="F500" s="8">
        <v>20.43</v>
      </c>
      <c r="G500" s="8">
        <v>20.43</v>
      </c>
      <c r="N500" s="10">
        <v>9.72007572133874</v>
      </c>
    </row>
    <row r="501" spans="2:14">
      <c r="B501" s="6">
        <v>9.86</v>
      </c>
      <c r="C501" s="6">
        <v>24.08</v>
      </c>
      <c r="D501" s="7">
        <f t="shared" si="17"/>
        <v>9.86</v>
      </c>
      <c r="E501" s="7">
        <f t="shared" si="18"/>
        <v>119.885</v>
      </c>
      <c r="F501" s="8">
        <v>20.43</v>
      </c>
      <c r="G501" s="8">
        <v>20.43</v>
      </c>
      <c r="N501" s="10">
        <v>9.23792369098225</v>
      </c>
    </row>
    <row r="502" spans="2:14">
      <c r="B502" s="6">
        <v>9.42</v>
      </c>
      <c r="C502" s="6">
        <v>23.73</v>
      </c>
      <c r="D502" s="7">
        <f t="shared" si="17"/>
        <v>9.42</v>
      </c>
      <c r="E502" s="7">
        <f t="shared" si="18"/>
        <v>119.205</v>
      </c>
      <c r="F502" s="8">
        <v>20.44</v>
      </c>
      <c r="G502" s="8">
        <v>20.44</v>
      </c>
      <c r="N502" s="10">
        <v>9.11523592906369</v>
      </c>
    </row>
    <row r="503" spans="2:14">
      <c r="B503" s="6">
        <v>8.95</v>
      </c>
      <c r="C503" s="6">
        <v>23.555</v>
      </c>
      <c r="D503" s="7">
        <f t="shared" si="17"/>
        <v>8.95</v>
      </c>
      <c r="E503" s="7">
        <f t="shared" si="18"/>
        <v>118.565</v>
      </c>
      <c r="F503" s="8">
        <v>20.44</v>
      </c>
      <c r="G503" s="8">
        <v>20.44</v>
      </c>
      <c r="N503" s="10">
        <v>9.0520889077245</v>
      </c>
    </row>
    <row r="504" spans="2:14">
      <c r="B504" s="6">
        <v>8.84</v>
      </c>
      <c r="C504" s="6">
        <v>23.63</v>
      </c>
      <c r="D504" s="7">
        <f t="shared" si="17"/>
        <v>8.84</v>
      </c>
      <c r="E504" s="7">
        <f t="shared" si="18"/>
        <v>118.655</v>
      </c>
      <c r="F504" s="8">
        <v>20.46</v>
      </c>
      <c r="G504" s="8">
        <v>20.46</v>
      </c>
      <c r="N504" s="10">
        <v>9.01849652573467</v>
      </c>
    </row>
    <row r="505" spans="2:14">
      <c r="B505" s="6">
        <v>8.79</v>
      </c>
      <c r="C505" s="6">
        <v>23.57</v>
      </c>
      <c r="D505" s="7">
        <f t="shared" si="17"/>
        <v>8.79</v>
      </c>
      <c r="E505" s="7">
        <f t="shared" si="18"/>
        <v>119.695</v>
      </c>
      <c r="F505" s="8">
        <v>20.49</v>
      </c>
      <c r="G505" s="8">
        <v>20.49</v>
      </c>
      <c r="N505" s="10">
        <v>8.83456035831851</v>
      </c>
    </row>
    <row r="506" spans="2:14">
      <c r="B506" s="6">
        <v>8.77</v>
      </c>
      <c r="C506" s="6">
        <v>24.17</v>
      </c>
      <c r="D506" s="7">
        <f t="shared" si="17"/>
        <v>8.77</v>
      </c>
      <c r="E506" s="7">
        <f t="shared" si="18"/>
        <v>120.71</v>
      </c>
      <c r="F506" s="8">
        <v>20.49</v>
      </c>
      <c r="G506" s="8">
        <v>20.49</v>
      </c>
      <c r="N506" s="10">
        <v>8.75016671293939</v>
      </c>
    </row>
    <row r="507" spans="2:14">
      <c r="B507" s="6">
        <v>8.6</v>
      </c>
      <c r="C507" s="6">
        <v>24.77</v>
      </c>
      <c r="D507" s="7">
        <f t="shared" si="17"/>
        <v>8.6</v>
      </c>
      <c r="E507" s="7">
        <f t="shared" si="18"/>
        <v>121.77</v>
      </c>
      <c r="F507" s="8">
        <v>21.33</v>
      </c>
      <c r="G507" s="8">
        <v>21.33</v>
      </c>
      <c r="N507" s="10">
        <v>8.79528603506803</v>
      </c>
    </row>
    <row r="508" spans="2:14">
      <c r="B508" s="6">
        <v>8.53</v>
      </c>
      <c r="C508" s="6">
        <v>24.57</v>
      </c>
      <c r="D508" s="7">
        <f t="shared" si="17"/>
        <v>8.53</v>
      </c>
      <c r="E508" s="7">
        <f t="shared" si="18"/>
        <v>123.59</v>
      </c>
      <c r="F508" s="8">
        <v>21.54</v>
      </c>
      <c r="G508" s="8">
        <v>21.54</v>
      </c>
      <c r="N508" s="10">
        <v>8.63015445801067</v>
      </c>
    </row>
    <row r="509" spans="2:14">
      <c r="B509" s="6">
        <v>8.59</v>
      </c>
      <c r="C509" s="6">
        <v>24.69</v>
      </c>
      <c r="D509" s="7">
        <f t="shared" si="17"/>
        <v>8.59</v>
      </c>
      <c r="E509" s="7">
        <f t="shared" si="18"/>
        <v>124.21</v>
      </c>
      <c r="F509" s="8">
        <v>21.54</v>
      </c>
      <c r="G509" s="8">
        <v>21.54</v>
      </c>
      <c r="N509" s="10">
        <v>8.5445905215323</v>
      </c>
    </row>
    <row r="510" spans="2:14">
      <c r="B510" s="6">
        <v>8.44</v>
      </c>
      <c r="C510" s="6">
        <v>25.39</v>
      </c>
      <c r="D510" s="7">
        <f t="shared" si="17"/>
        <v>8.44</v>
      </c>
      <c r="E510" s="7">
        <f t="shared" si="18"/>
        <v>123.225</v>
      </c>
      <c r="F510" s="8">
        <v>23.06</v>
      </c>
      <c r="G510" s="8">
        <v>23.06</v>
      </c>
      <c r="N510" s="10">
        <v>8.90827381983699</v>
      </c>
    </row>
    <row r="511" spans="2:14">
      <c r="B511" s="6">
        <v>8.37</v>
      </c>
      <c r="C511" s="6">
        <v>24.79</v>
      </c>
      <c r="D511" s="7">
        <f t="shared" si="17"/>
        <v>8.37</v>
      </c>
      <c r="E511" s="7">
        <f t="shared" si="18"/>
        <v>120.575</v>
      </c>
      <c r="F511" s="8">
        <v>23.07</v>
      </c>
      <c r="G511" s="8">
        <v>23.07</v>
      </c>
      <c r="N511" s="10">
        <v>9.1816458429198</v>
      </c>
    </row>
    <row r="512" spans="2:14">
      <c r="B512" s="6">
        <v>8.75</v>
      </c>
      <c r="C512" s="6">
        <v>23.785</v>
      </c>
      <c r="D512" s="7">
        <f t="shared" si="17"/>
        <v>8.75</v>
      </c>
      <c r="E512" s="7">
        <f t="shared" si="18"/>
        <v>116.71</v>
      </c>
      <c r="F512" s="8">
        <v>23.07</v>
      </c>
      <c r="G512" s="8">
        <v>23.07</v>
      </c>
      <c r="N512" s="10">
        <v>9.09495132831794</v>
      </c>
    </row>
    <row r="513" spans="2:14">
      <c r="B513" s="6">
        <v>9.04</v>
      </c>
      <c r="C513" s="6">
        <v>21.92</v>
      </c>
      <c r="D513" s="7">
        <f t="shared" si="17"/>
        <v>9.04</v>
      </c>
      <c r="E513" s="7">
        <f t="shared" si="18"/>
        <v>111.91</v>
      </c>
      <c r="F513" s="8">
        <v>21.54</v>
      </c>
      <c r="G513" s="8">
        <v>21.54</v>
      </c>
      <c r="N513" s="10">
        <v>8.63828707453381</v>
      </c>
    </row>
    <row r="514" spans="2:14">
      <c r="B514" s="6">
        <v>8.97</v>
      </c>
      <c r="C514" s="6">
        <v>20.825</v>
      </c>
      <c r="D514" s="7">
        <f t="shared" si="17"/>
        <v>8.97</v>
      </c>
      <c r="E514" s="7">
        <f t="shared" si="18"/>
        <v>105.9</v>
      </c>
      <c r="F514" s="8">
        <v>25.21</v>
      </c>
      <c r="G514" s="8">
        <v>25.21</v>
      </c>
      <c r="N514" s="10">
        <v>8.18138778219179</v>
      </c>
    </row>
    <row r="515" spans="2:14">
      <c r="B515" s="6">
        <v>8.53</v>
      </c>
      <c r="C515" s="6">
        <v>20.59</v>
      </c>
      <c r="D515" s="7">
        <f t="shared" ref="D515:D578" si="19">B515</f>
        <v>8.53</v>
      </c>
      <c r="E515" s="7">
        <f t="shared" si="18"/>
        <v>100.87</v>
      </c>
      <c r="F515" s="8">
        <v>25.21</v>
      </c>
      <c r="G515" s="8">
        <v>25.21</v>
      </c>
      <c r="N515" s="10">
        <v>7.75423830500775</v>
      </c>
    </row>
    <row r="516" spans="2:14">
      <c r="B516" s="6">
        <v>8.09</v>
      </c>
      <c r="C516" s="6">
        <v>18.78</v>
      </c>
      <c r="D516" s="7">
        <f t="shared" si="19"/>
        <v>8.09</v>
      </c>
      <c r="E516" s="7">
        <f t="shared" ref="E516:E579" si="20">AVERAGE(C514:C518)/$K$1*250</f>
        <v>97.655</v>
      </c>
      <c r="F516" s="8">
        <v>25.21</v>
      </c>
      <c r="G516" s="8">
        <v>25.21</v>
      </c>
      <c r="N516" s="10">
        <v>7.47665439130597</v>
      </c>
    </row>
    <row r="517" spans="2:14">
      <c r="B517" s="6">
        <v>7.68</v>
      </c>
      <c r="C517" s="6">
        <v>18.755</v>
      </c>
      <c r="D517" s="7">
        <f t="shared" si="19"/>
        <v>7.68</v>
      </c>
      <c r="E517" s="7">
        <f t="shared" si="20"/>
        <v>95.51</v>
      </c>
      <c r="F517" s="8">
        <v>33.59</v>
      </c>
      <c r="G517" s="8">
        <v>33.59</v>
      </c>
      <c r="N517" s="10">
        <v>7.34857661289455</v>
      </c>
    </row>
    <row r="518" spans="2:14">
      <c r="B518" s="6">
        <v>7.42</v>
      </c>
      <c r="C518" s="6">
        <v>18.705</v>
      </c>
      <c r="D518" s="7">
        <f t="shared" si="19"/>
        <v>7.42</v>
      </c>
      <c r="E518" s="7">
        <f t="shared" si="20"/>
        <v>94.68</v>
      </c>
      <c r="F518" s="8">
        <v>33.59</v>
      </c>
      <c r="G518" s="8">
        <v>33.59</v>
      </c>
      <c r="N518" s="10">
        <v>7.3000882788367</v>
      </c>
    </row>
    <row r="519" spans="2:14">
      <c r="B519" s="6">
        <v>7.31</v>
      </c>
      <c r="C519" s="6">
        <v>18.68</v>
      </c>
      <c r="D519" s="7">
        <f t="shared" si="19"/>
        <v>7.31</v>
      </c>
      <c r="E519" s="7">
        <f t="shared" si="20"/>
        <v>95.09</v>
      </c>
      <c r="F519" s="8">
        <v>48.91</v>
      </c>
      <c r="G519" s="8">
        <v>48.91</v>
      </c>
      <c r="N519" s="10">
        <v>7.56077010160137</v>
      </c>
    </row>
    <row r="520" spans="2:14">
      <c r="B520" s="6">
        <v>7.28</v>
      </c>
      <c r="C520" s="6">
        <v>19.76</v>
      </c>
      <c r="D520" s="7">
        <f t="shared" si="19"/>
        <v>7.28</v>
      </c>
      <c r="E520" s="7">
        <f t="shared" si="20"/>
        <v>94.955</v>
      </c>
      <c r="F520" s="8">
        <v>28.9</v>
      </c>
      <c r="G520" s="8">
        <v>28.9</v>
      </c>
      <c r="N520" s="10">
        <v>8.00089761018431</v>
      </c>
    </row>
    <row r="521" spans="2:14">
      <c r="B521" s="6">
        <v>7.56</v>
      </c>
      <c r="C521" s="6">
        <v>19.19</v>
      </c>
      <c r="D521" s="7">
        <f t="shared" si="19"/>
        <v>7.56</v>
      </c>
      <c r="E521" s="7">
        <f t="shared" si="20"/>
        <v>94.88</v>
      </c>
      <c r="F521" s="8">
        <v>28.9</v>
      </c>
      <c r="G521" s="8">
        <v>28.9</v>
      </c>
      <c r="N521" s="10">
        <v>8.59059696684232</v>
      </c>
    </row>
    <row r="522" spans="2:14">
      <c r="B522" s="6">
        <v>8.02</v>
      </c>
      <c r="C522" s="6">
        <v>18.62</v>
      </c>
      <c r="D522" s="7">
        <f t="shared" si="19"/>
        <v>8.02</v>
      </c>
      <c r="E522" s="7">
        <f t="shared" si="20"/>
        <v>95.79</v>
      </c>
      <c r="F522" s="8">
        <v>28.9</v>
      </c>
      <c r="G522" s="8">
        <v>28.9</v>
      </c>
      <c r="N522" s="10">
        <v>9.15017439952902</v>
      </c>
    </row>
    <row r="523" spans="2:14">
      <c r="B523" s="6">
        <v>8.63</v>
      </c>
      <c r="C523" s="6">
        <v>18.63</v>
      </c>
      <c r="D523" s="7">
        <f t="shared" si="19"/>
        <v>8.63</v>
      </c>
      <c r="E523" s="7">
        <f t="shared" si="20"/>
        <v>97.81</v>
      </c>
      <c r="F523" s="8">
        <v>30.98</v>
      </c>
      <c r="G523" s="8">
        <v>30.98</v>
      </c>
      <c r="N523" s="10">
        <v>9.29010136532472</v>
      </c>
    </row>
    <row r="524" spans="2:14">
      <c r="B524" s="6">
        <v>9.21</v>
      </c>
      <c r="C524" s="6">
        <v>19.59</v>
      </c>
      <c r="D524" s="7">
        <f t="shared" si="19"/>
        <v>9.21</v>
      </c>
      <c r="E524" s="7">
        <f t="shared" si="20"/>
        <v>100.79</v>
      </c>
      <c r="F524" s="8">
        <v>30.98</v>
      </c>
      <c r="G524" s="8">
        <v>30.98</v>
      </c>
      <c r="N524" s="10">
        <v>9.23008164662033</v>
      </c>
    </row>
    <row r="525" spans="2:14">
      <c r="B525" s="6">
        <v>9.37</v>
      </c>
      <c r="C525" s="6">
        <v>21.78</v>
      </c>
      <c r="D525" s="7">
        <f t="shared" si="19"/>
        <v>9.37</v>
      </c>
      <c r="E525" s="7">
        <f t="shared" si="20"/>
        <v>104.595</v>
      </c>
      <c r="F525" s="8">
        <v>25.7</v>
      </c>
      <c r="G525" s="8">
        <v>25.7</v>
      </c>
      <c r="N525" s="10">
        <v>9.90895293350959</v>
      </c>
    </row>
    <row r="526" spans="2:14">
      <c r="B526" s="6">
        <v>9.33</v>
      </c>
      <c r="C526" s="6">
        <v>22.17</v>
      </c>
      <c r="D526" s="7">
        <f t="shared" si="19"/>
        <v>9.33</v>
      </c>
      <c r="E526" s="7">
        <f t="shared" si="20"/>
        <v>108.555</v>
      </c>
      <c r="F526" s="8">
        <v>23.18</v>
      </c>
      <c r="G526" s="8">
        <v>23.18</v>
      </c>
      <c r="N526" s="10">
        <v>11.4169484677511</v>
      </c>
    </row>
    <row r="527" spans="2:14">
      <c r="B527" s="6">
        <v>10.03</v>
      </c>
      <c r="C527" s="6">
        <v>22.425</v>
      </c>
      <c r="D527" s="7">
        <f t="shared" si="19"/>
        <v>10.03</v>
      </c>
      <c r="E527" s="7">
        <f t="shared" si="20"/>
        <v>112.205</v>
      </c>
      <c r="F527" s="8">
        <v>23.18</v>
      </c>
      <c r="G527" s="8">
        <v>23.18</v>
      </c>
      <c r="N527" s="10">
        <v>11.566177138772</v>
      </c>
    </row>
    <row r="528" spans="2:14">
      <c r="B528" s="6">
        <v>11.56</v>
      </c>
      <c r="C528" s="6">
        <v>22.59</v>
      </c>
      <c r="D528" s="7">
        <f t="shared" si="19"/>
        <v>11.56</v>
      </c>
      <c r="E528" s="7">
        <f t="shared" si="20"/>
        <v>110.62</v>
      </c>
      <c r="F528" s="8">
        <v>25.04</v>
      </c>
      <c r="G528" s="8">
        <v>25.04</v>
      </c>
      <c r="N528" s="10">
        <v>11.2257086166836</v>
      </c>
    </row>
    <row r="529" spans="2:14">
      <c r="B529" s="6">
        <v>11.73</v>
      </c>
      <c r="C529" s="6">
        <v>23.24</v>
      </c>
      <c r="D529" s="7">
        <f t="shared" si="19"/>
        <v>11.73</v>
      </c>
      <c r="E529" s="7">
        <f t="shared" si="20"/>
        <v>105.34</v>
      </c>
      <c r="F529" s="8">
        <v>25.04</v>
      </c>
      <c r="G529" s="8">
        <v>25.04</v>
      </c>
      <c r="N529" s="10">
        <v>10.7552745177474</v>
      </c>
    </row>
    <row r="530" spans="2:14">
      <c r="B530" s="6">
        <v>11.41</v>
      </c>
      <c r="C530" s="6">
        <v>20.195</v>
      </c>
      <c r="D530" s="7">
        <f t="shared" si="19"/>
        <v>11.41</v>
      </c>
      <c r="E530" s="7">
        <f t="shared" si="20"/>
        <v>102.13</v>
      </c>
      <c r="F530" s="8">
        <v>25.04</v>
      </c>
      <c r="G530" s="8">
        <v>25.04</v>
      </c>
      <c r="N530" s="10">
        <v>9.59560852195058</v>
      </c>
    </row>
    <row r="531" spans="2:14">
      <c r="B531" s="6">
        <v>10.96</v>
      </c>
      <c r="C531" s="6">
        <v>16.89</v>
      </c>
      <c r="D531" s="7">
        <f t="shared" si="19"/>
        <v>10.96</v>
      </c>
      <c r="E531" s="7">
        <f t="shared" si="20"/>
        <v>100.14</v>
      </c>
      <c r="F531" s="8">
        <v>31.07</v>
      </c>
      <c r="G531" s="8">
        <v>31.07</v>
      </c>
      <c r="N531" s="10">
        <v>9.00533254634648</v>
      </c>
    </row>
    <row r="532" spans="2:14">
      <c r="B532" s="6">
        <v>9.82</v>
      </c>
      <c r="C532" s="6">
        <v>19.215</v>
      </c>
      <c r="D532" s="7">
        <f t="shared" si="19"/>
        <v>9.82</v>
      </c>
      <c r="E532" s="7">
        <f t="shared" si="20"/>
        <v>99.25</v>
      </c>
      <c r="F532" s="8">
        <v>31.07</v>
      </c>
      <c r="G532" s="8">
        <v>31.07</v>
      </c>
      <c r="N532" s="10">
        <v>8.30527629000137</v>
      </c>
    </row>
    <row r="533" spans="2:14">
      <c r="B533" s="6">
        <v>9.25</v>
      </c>
      <c r="C533" s="6">
        <v>20.6</v>
      </c>
      <c r="D533" s="7">
        <f t="shared" si="19"/>
        <v>9.25</v>
      </c>
      <c r="E533" s="7">
        <f t="shared" si="20"/>
        <v>102.015</v>
      </c>
      <c r="F533" s="8">
        <v>31.07</v>
      </c>
      <c r="G533" s="8">
        <v>31.07</v>
      </c>
      <c r="N533" s="10">
        <v>7.59537127804434</v>
      </c>
    </row>
    <row r="534" spans="2:14">
      <c r="B534" s="6">
        <v>8.57</v>
      </c>
      <c r="C534" s="6">
        <v>22.35</v>
      </c>
      <c r="D534" s="7">
        <f t="shared" si="19"/>
        <v>8.57</v>
      </c>
      <c r="E534" s="7">
        <f t="shared" si="20"/>
        <v>108.75</v>
      </c>
      <c r="F534" s="8">
        <v>31.07</v>
      </c>
      <c r="G534" s="8">
        <v>31.07</v>
      </c>
      <c r="N534" s="10">
        <v>7.84359622669932</v>
      </c>
    </row>
    <row r="535" spans="2:14">
      <c r="B535" s="6">
        <v>7.88</v>
      </c>
      <c r="C535" s="6">
        <v>22.96</v>
      </c>
      <c r="D535" s="7">
        <f t="shared" si="19"/>
        <v>7.88</v>
      </c>
      <c r="E535" s="7">
        <f t="shared" si="20"/>
        <v>113.215</v>
      </c>
      <c r="F535" s="8">
        <v>29</v>
      </c>
      <c r="G535" s="8">
        <v>29</v>
      </c>
      <c r="N535" s="10">
        <v>8.31144896830032</v>
      </c>
    </row>
    <row r="536" spans="2:14">
      <c r="B536" s="6">
        <v>8.15</v>
      </c>
      <c r="C536" s="6">
        <v>23.625</v>
      </c>
      <c r="D536" s="7">
        <f t="shared" si="19"/>
        <v>8.15</v>
      </c>
      <c r="E536" s="7">
        <f t="shared" si="20"/>
        <v>116.795</v>
      </c>
      <c r="F536" s="8">
        <v>29</v>
      </c>
      <c r="G536" s="8">
        <v>29</v>
      </c>
      <c r="N536" s="10">
        <v>8.38001491778055</v>
      </c>
    </row>
    <row r="537" spans="2:14">
      <c r="B537" s="6">
        <v>8.64</v>
      </c>
      <c r="C537" s="6">
        <v>23.68</v>
      </c>
      <c r="D537" s="7">
        <f t="shared" si="19"/>
        <v>8.64</v>
      </c>
      <c r="E537" s="7">
        <f t="shared" si="20"/>
        <v>118.755</v>
      </c>
      <c r="F537" s="8">
        <v>25.71</v>
      </c>
      <c r="G537" s="8">
        <v>25.71</v>
      </c>
      <c r="N537" s="10">
        <v>8.54843491299684</v>
      </c>
    </row>
    <row r="538" spans="2:14">
      <c r="B538" s="6">
        <v>8.73</v>
      </c>
      <c r="C538" s="6">
        <v>24.18</v>
      </c>
      <c r="D538" s="7">
        <f t="shared" si="19"/>
        <v>8.73</v>
      </c>
      <c r="E538" s="7">
        <f t="shared" si="20"/>
        <v>122.735</v>
      </c>
      <c r="F538" s="8">
        <v>23.22</v>
      </c>
      <c r="G538" s="8">
        <v>23.22</v>
      </c>
      <c r="N538" s="10">
        <v>9.28612060282651</v>
      </c>
    </row>
    <row r="539" spans="2:14">
      <c r="B539" s="6">
        <v>8.92</v>
      </c>
      <c r="C539" s="6">
        <v>24.31</v>
      </c>
      <c r="D539" s="7">
        <f t="shared" si="19"/>
        <v>8.92</v>
      </c>
      <c r="E539" s="7">
        <f t="shared" si="20"/>
        <v>130.295</v>
      </c>
      <c r="F539" s="8">
        <v>23.22</v>
      </c>
      <c r="G539" s="8">
        <v>23.22</v>
      </c>
      <c r="N539" s="10">
        <v>9.3947594536778</v>
      </c>
    </row>
    <row r="540" spans="2:14">
      <c r="B540" s="6">
        <v>9.68</v>
      </c>
      <c r="C540" s="6">
        <v>26.94</v>
      </c>
      <c r="D540" s="7">
        <f t="shared" si="19"/>
        <v>9.68</v>
      </c>
      <c r="E540" s="7">
        <f t="shared" si="20"/>
        <v>134.84</v>
      </c>
      <c r="F540" s="8">
        <v>23.29</v>
      </c>
      <c r="G540" s="8">
        <v>23.29</v>
      </c>
      <c r="N540" s="10">
        <v>9.08398080466741</v>
      </c>
    </row>
    <row r="541" spans="2:14">
      <c r="B541" s="6">
        <v>9.81</v>
      </c>
      <c r="C541" s="6">
        <v>31.185</v>
      </c>
      <c r="D541" s="7">
        <f t="shared" si="19"/>
        <v>9.81</v>
      </c>
      <c r="E541" s="7">
        <f t="shared" si="20"/>
        <v>133.06</v>
      </c>
      <c r="F541" s="8">
        <v>23.29</v>
      </c>
      <c r="G541" s="8">
        <v>23.29</v>
      </c>
      <c r="N541" s="10">
        <v>8.99300117858652</v>
      </c>
    </row>
    <row r="542" spans="2:14">
      <c r="B542" s="6">
        <v>9.52</v>
      </c>
      <c r="C542" s="6">
        <v>28.225</v>
      </c>
      <c r="D542" s="7">
        <f t="shared" si="19"/>
        <v>9.52</v>
      </c>
      <c r="E542" s="7">
        <f t="shared" si="20"/>
        <v>131.74</v>
      </c>
      <c r="F542" s="8">
        <v>23.29</v>
      </c>
      <c r="G542" s="8">
        <v>23.29</v>
      </c>
      <c r="N542" s="10">
        <v>8.47267968031271</v>
      </c>
    </row>
    <row r="543" spans="2:14">
      <c r="B543" s="6">
        <v>9.45</v>
      </c>
      <c r="C543" s="6">
        <v>22.4</v>
      </c>
      <c r="D543" s="7">
        <f t="shared" si="19"/>
        <v>9.45</v>
      </c>
      <c r="E543" s="7">
        <f t="shared" si="20"/>
        <v>128.43</v>
      </c>
      <c r="F543" s="8">
        <v>23.67</v>
      </c>
      <c r="G543" s="8">
        <v>23.67</v>
      </c>
      <c r="N543" s="10">
        <v>7.90258941316141</v>
      </c>
    </row>
    <row r="544" spans="2:14">
      <c r="B544" s="6">
        <v>8.95</v>
      </c>
      <c r="C544" s="6">
        <v>22.99</v>
      </c>
      <c r="D544" s="7">
        <f t="shared" si="19"/>
        <v>8.95</v>
      </c>
      <c r="E544" s="7">
        <f t="shared" si="20"/>
        <v>124.355</v>
      </c>
      <c r="F544" s="8">
        <v>40.58</v>
      </c>
      <c r="G544" s="8">
        <v>40.58</v>
      </c>
      <c r="N544" s="10">
        <v>7.24284964700684</v>
      </c>
    </row>
    <row r="545" spans="2:14">
      <c r="B545" s="6">
        <v>8.4</v>
      </c>
      <c r="C545" s="6">
        <v>23.63</v>
      </c>
      <c r="D545" s="7">
        <f t="shared" si="19"/>
        <v>8.4</v>
      </c>
      <c r="E545" s="7">
        <f t="shared" si="20"/>
        <v>120.57</v>
      </c>
      <c r="F545" s="8">
        <v>70.51</v>
      </c>
      <c r="G545" s="8">
        <v>70.51</v>
      </c>
      <c r="N545" s="10">
        <v>6.85284530040286</v>
      </c>
    </row>
    <row r="546" spans="2:14">
      <c r="B546" s="6">
        <v>7.76</v>
      </c>
      <c r="C546" s="6">
        <v>27.11</v>
      </c>
      <c r="D546" s="7">
        <f t="shared" si="19"/>
        <v>7.76</v>
      </c>
      <c r="E546" s="7">
        <f t="shared" si="20"/>
        <v>126.665</v>
      </c>
      <c r="F546" s="8">
        <v>70.43</v>
      </c>
      <c r="G546" s="8">
        <v>70.43</v>
      </c>
      <c r="N546" s="10">
        <v>6.95209714611086</v>
      </c>
    </row>
    <row r="547" spans="2:14">
      <c r="B547" s="6">
        <v>7.39</v>
      </c>
      <c r="C547" s="6">
        <v>24.44</v>
      </c>
      <c r="D547" s="7">
        <f t="shared" si="19"/>
        <v>7.39</v>
      </c>
      <c r="E547" s="7">
        <f t="shared" si="20"/>
        <v>131.075</v>
      </c>
      <c r="F547" s="8">
        <v>70.43</v>
      </c>
      <c r="G547" s="8">
        <v>70.43</v>
      </c>
      <c r="N547" s="10">
        <v>7.0715196375968</v>
      </c>
    </row>
    <row r="548" spans="2:14">
      <c r="B548" s="6">
        <v>7.51</v>
      </c>
      <c r="C548" s="6">
        <v>28.495</v>
      </c>
      <c r="D548" s="7">
        <f t="shared" si="19"/>
        <v>7.51</v>
      </c>
      <c r="E548" s="7">
        <f t="shared" si="20"/>
        <v>135.36</v>
      </c>
      <c r="F548" s="8">
        <v>45.29</v>
      </c>
      <c r="G548" s="8">
        <v>45.29</v>
      </c>
      <c r="N548" s="10">
        <v>7.47076928117766</v>
      </c>
    </row>
    <row r="549" spans="2:14">
      <c r="B549" s="6">
        <v>7.65</v>
      </c>
      <c r="C549" s="6">
        <v>27.4</v>
      </c>
      <c r="D549" s="7">
        <f t="shared" si="19"/>
        <v>7.65</v>
      </c>
      <c r="E549" s="7">
        <f t="shared" si="20"/>
        <v>133.1</v>
      </c>
      <c r="F549" s="8">
        <v>20.59</v>
      </c>
      <c r="G549" s="8">
        <v>20.59</v>
      </c>
      <c r="N549" s="10">
        <v>8.08012054645758</v>
      </c>
    </row>
    <row r="550" spans="2:14">
      <c r="B550" s="6">
        <v>8.07</v>
      </c>
      <c r="C550" s="6">
        <v>27.915</v>
      </c>
      <c r="D550" s="7">
        <f t="shared" si="19"/>
        <v>8.07</v>
      </c>
      <c r="E550" s="7">
        <f t="shared" si="20"/>
        <v>132.915</v>
      </c>
      <c r="F550" s="8">
        <v>19.68</v>
      </c>
      <c r="G550" s="8">
        <v>19.68</v>
      </c>
      <c r="N550" s="10">
        <v>8.94966956341633</v>
      </c>
    </row>
    <row r="551" spans="2:14">
      <c r="B551" s="6">
        <v>8.7</v>
      </c>
      <c r="C551" s="6">
        <v>24.85</v>
      </c>
      <c r="D551" s="7">
        <f t="shared" si="19"/>
        <v>8.7</v>
      </c>
      <c r="E551" s="7">
        <f t="shared" si="20"/>
        <v>128.325</v>
      </c>
      <c r="F551" s="8">
        <v>19.68</v>
      </c>
      <c r="G551" s="8">
        <v>19.68</v>
      </c>
      <c r="N551" s="10">
        <v>9.5499046378968</v>
      </c>
    </row>
    <row r="552" spans="2:14">
      <c r="B552" s="6">
        <v>9.59</v>
      </c>
      <c r="C552" s="6">
        <v>24.255</v>
      </c>
      <c r="D552" s="7">
        <f t="shared" si="19"/>
        <v>9.59</v>
      </c>
      <c r="E552" s="7">
        <f t="shared" si="20"/>
        <v>124.575</v>
      </c>
      <c r="F552" s="8">
        <v>19.68</v>
      </c>
      <c r="G552" s="8">
        <v>19.68</v>
      </c>
      <c r="N552" s="10">
        <v>9.28107722191846</v>
      </c>
    </row>
    <row r="553" spans="2:14">
      <c r="B553" s="6">
        <v>10.21</v>
      </c>
      <c r="C553" s="6">
        <v>23.905</v>
      </c>
      <c r="D553" s="7">
        <f t="shared" si="19"/>
        <v>10.21</v>
      </c>
      <c r="E553" s="7">
        <f t="shared" si="20"/>
        <v>120.88</v>
      </c>
      <c r="F553" s="8">
        <v>20.01</v>
      </c>
      <c r="G553" s="8">
        <v>20.01</v>
      </c>
      <c r="N553" s="10">
        <v>8.55285534951553</v>
      </c>
    </row>
    <row r="554" spans="2:14">
      <c r="B554" s="6">
        <v>9.96</v>
      </c>
      <c r="C554" s="6">
        <v>23.65</v>
      </c>
      <c r="D554" s="7">
        <f t="shared" si="19"/>
        <v>9.96</v>
      </c>
      <c r="E554" s="7">
        <f t="shared" si="20"/>
        <v>120.78</v>
      </c>
      <c r="F554" s="8">
        <v>20.01</v>
      </c>
      <c r="G554" s="8">
        <v>20.01</v>
      </c>
      <c r="N554" s="10">
        <v>7.79497581843967</v>
      </c>
    </row>
    <row r="555" spans="2:14">
      <c r="B555" s="6">
        <v>9.25</v>
      </c>
      <c r="C555" s="6">
        <v>24.22</v>
      </c>
      <c r="D555" s="7">
        <f t="shared" si="19"/>
        <v>9.25</v>
      </c>
      <c r="E555" s="7">
        <f t="shared" si="20"/>
        <v>121.275</v>
      </c>
      <c r="F555" s="8">
        <v>20.46</v>
      </c>
      <c r="G555" s="8">
        <v>20.46</v>
      </c>
      <c r="N555" s="10">
        <v>7.18730389029318</v>
      </c>
    </row>
    <row r="556" spans="2:14">
      <c r="B556" s="6">
        <v>8.51</v>
      </c>
      <c r="C556" s="6">
        <v>24.75</v>
      </c>
      <c r="D556" s="7">
        <f t="shared" si="19"/>
        <v>8.51</v>
      </c>
      <c r="E556" s="7">
        <f t="shared" si="20"/>
        <v>121.48</v>
      </c>
      <c r="F556" s="8">
        <v>20.46</v>
      </c>
      <c r="G556" s="8">
        <v>20.46</v>
      </c>
      <c r="N556" s="10">
        <v>6.8197501059019</v>
      </c>
    </row>
    <row r="557" spans="2:14">
      <c r="B557" s="6">
        <v>7.92</v>
      </c>
      <c r="C557" s="6">
        <v>24.75</v>
      </c>
      <c r="D557" s="7">
        <f t="shared" si="19"/>
        <v>7.92</v>
      </c>
      <c r="E557" s="7">
        <f t="shared" si="20"/>
        <v>120.32</v>
      </c>
      <c r="F557" s="8">
        <v>20.46</v>
      </c>
      <c r="G557" s="8">
        <v>20.46</v>
      </c>
      <c r="N557" s="10">
        <v>6.67234574378366</v>
      </c>
    </row>
    <row r="558" spans="2:14">
      <c r="B558" s="6">
        <v>7.57</v>
      </c>
      <c r="C558" s="6">
        <v>24.11</v>
      </c>
      <c r="D558" s="7">
        <f t="shared" si="19"/>
        <v>7.57</v>
      </c>
      <c r="E558" s="7">
        <f t="shared" si="20"/>
        <v>118.59</v>
      </c>
      <c r="F558" s="8">
        <v>20.46</v>
      </c>
      <c r="G558" s="8">
        <v>20.46</v>
      </c>
      <c r="N558" s="10">
        <v>6.67519727874504</v>
      </c>
    </row>
    <row r="559" spans="2:14">
      <c r="B559" s="6">
        <v>7.44</v>
      </c>
      <c r="C559" s="6">
        <v>22.49</v>
      </c>
      <c r="D559" s="7">
        <f t="shared" si="19"/>
        <v>7.44</v>
      </c>
      <c r="E559" s="7">
        <f t="shared" si="20"/>
        <v>116.33</v>
      </c>
      <c r="F559" s="8">
        <v>19.02</v>
      </c>
      <c r="G559" s="8">
        <v>19.02</v>
      </c>
      <c r="N559" s="10">
        <v>6.67845901293322</v>
      </c>
    </row>
    <row r="560" spans="2:14">
      <c r="B560" s="6">
        <v>7.46</v>
      </c>
      <c r="C560" s="6">
        <v>22.49</v>
      </c>
      <c r="D560" s="7">
        <f t="shared" si="19"/>
        <v>7.46</v>
      </c>
      <c r="E560" s="7">
        <f t="shared" si="20"/>
        <v>114.07</v>
      </c>
      <c r="F560" s="8">
        <v>19.02</v>
      </c>
      <c r="G560" s="8">
        <v>19.02</v>
      </c>
      <c r="N560" s="10">
        <v>6.74211688654542</v>
      </c>
    </row>
    <row r="561" spans="2:14">
      <c r="B561" s="6">
        <v>7.48</v>
      </c>
      <c r="C561" s="6">
        <v>22.49</v>
      </c>
      <c r="D561" s="7">
        <f t="shared" si="19"/>
        <v>7.48</v>
      </c>
      <c r="E561" s="7">
        <f t="shared" si="20"/>
        <v>112.45</v>
      </c>
      <c r="F561" s="8">
        <v>20.03</v>
      </c>
      <c r="G561" s="8">
        <v>20.03</v>
      </c>
      <c r="N561" s="10">
        <v>6.94617106108348</v>
      </c>
    </row>
    <row r="562" spans="2:14">
      <c r="B562" s="6">
        <v>7.56</v>
      </c>
      <c r="C562" s="6">
        <v>22.49</v>
      </c>
      <c r="D562" s="7">
        <f t="shared" si="19"/>
        <v>7.56</v>
      </c>
      <c r="E562" s="7">
        <f t="shared" si="20"/>
        <v>112.45</v>
      </c>
      <c r="F562" s="8">
        <v>20.03</v>
      </c>
      <c r="G562" s="8">
        <v>20.03</v>
      </c>
      <c r="N562" s="10">
        <v>6.97078627460289</v>
      </c>
    </row>
    <row r="563" spans="2:14">
      <c r="B563" s="6">
        <v>7.78</v>
      </c>
      <c r="C563" s="6">
        <v>22.49</v>
      </c>
      <c r="D563" s="7">
        <f t="shared" si="19"/>
        <v>7.78</v>
      </c>
      <c r="E563" s="7">
        <f t="shared" si="20"/>
        <v>112.45</v>
      </c>
      <c r="F563" s="8">
        <v>20.03</v>
      </c>
      <c r="G563" s="8">
        <v>20.03</v>
      </c>
      <c r="N563" s="10">
        <v>7.03587431671643</v>
      </c>
    </row>
    <row r="564" spans="2:14">
      <c r="B564" s="6">
        <v>7.82</v>
      </c>
      <c r="C564" s="6">
        <v>22.49</v>
      </c>
      <c r="D564" s="7">
        <f t="shared" si="19"/>
        <v>7.82</v>
      </c>
      <c r="E564" s="7">
        <f t="shared" si="20"/>
        <v>112.45</v>
      </c>
      <c r="F564" s="8">
        <v>20.03</v>
      </c>
      <c r="G564" s="8">
        <v>20.03</v>
      </c>
      <c r="N564" s="10">
        <v>7.0514793383772</v>
      </c>
    </row>
    <row r="565" spans="2:14">
      <c r="B565" s="6">
        <v>7.9</v>
      </c>
      <c r="C565" s="6">
        <v>22.49</v>
      </c>
      <c r="D565" s="7">
        <f t="shared" si="19"/>
        <v>7.9</v>
      </c>
      <c r="E565" s="7">
        <f t="shared" si="20"/>
        <v>109.105</v>
      </c>
      <c r="F565" s="8">
        <v>18.37</v>
      </c>
      <c r="G565" s="8">
        <v>18.37</v>
      </c>
      <c r="N565" s="10">
        <v>7.29756429383714</v>
      </c>
    </row>
    <row r="566" spans="2:14">
      <c r="B566" s="6">
        <v>7.93</v>
      </c>
      <c r="C566" s="6">
        <v>22.49</v>
      </c>
      <c r="D566" s="7">
        <f t="shared" si="19"/>
        <v>7.93</v>
      </c>
      <c r="E566" s="7">
        <f t="shared" si="20"/>
        <v>106.825</v>
      </c>
      <c r="F566" s="8">
        <v>18.37</v>
      </c>
      <c r="G566" s="8">
        <v>18.37</v>
      </c>
      <c r="N566" s="10">
        <v>7.59419975964179</v>
      </c>
    </row>
    <row r="567" spans="2:14">
      <c r="B567" s="6">
        <v>8.19</v>
      </c>
      <c r="C567" s="6">
        <v>19.145</v>
      </c>
      <c r="D567" s="7">
        <f t="shared" si="19"/>
        <v>8.19</v>
      </c>
      <c r="E567" s="7">
        <f t="shared" si="20"/>
        <v>104.545</v>
      </c>
      <c r="F567" s="8">
        <v>23.14</v>
      </c>
      <c r="G567" s="8">
        <v>23.14</v>
      </c>
      <c r="N567" s="10">
        <v>8.42137370387499</v>
      </c>
    </row>
    <row r="568" spans="2:14">
      <c r="B568" s="6">
        <v>8.5</v>
      </c>
      <c r="C568" s="6">
        <v>20.21</v>
      </c>
      <c r="D568" s="7">
        <f t="shared" si="19"/>
        <v>8.5</v>
      </c>
      <c r="E568" s="7">
        <f t="shared" si="20"/>
        <v>103.545</v>
      </c>
      <c r="F568" s="8">
        <v>23.14</v>
      </c>
      <c r="G568" s="8">
        <v>23.14</v>
      </c>
      <c r="N568" s="10">
        <v>9.86913895329177</v>
      </c>
    </row>
    <row r="569" spans="2:14">
      <c r="B569" s="6">
        <v>9.34</v>
      </c>
      <c r="C569" s="6">
        <v>20.21</v>
      </c>
      <c r="D569" s="7">
        <f t="shared" si="19"/>
        <v>9.34</v>
      </c>
      <c r="E569" s="7">
        <f t="shared" si="20"/>
        <v>102.545</v>
      </c>
      <c r="F569" s="8">
        <v>23.14</v>
      </c>
      <c r="G569" s="8">
        <v>23.14</v>
      </c>
      <c r="N569" s="10">
        <v>10.8775230852472</v>
      </c>
    </row>
    <row r="570" spans="2:14">
      <c r="B570" s="6">
        <v>10.8</v>
      </c>
      <c r="C570" s="6">
        <v>21.49</v>
      </c>
      <c r="D570" s="7">
        <f t="shared" si="19"/>
        <v>10.8</v>
      </c>
      <c r="E570" s="7">
        <f t="shared" si="20"/>
        <v>107.44</v>
      </c>
      <c r="F570" s="8">
        <v>24.08</v>
      </c>
      <c r="G570" s="8">
        <v>24.08</v>
      </c>
      <c r="N570" s="10">
        <v>11.1064995428052</v>
      </c>
    </row>
    <row r="571" spans="2:14">
      <c r="B571" s="6">
        <v>11.82</v>
      </c>
      <c r="C571" s="6">
        <v>21.49</v>
      </c>
      <c r="D571" s="7">
        <f t="shared" si="19"/>
        <v>11.82</v>
      </c>
      <c r="E571" s="7">
        <f t="shared" si="20"/>
        <v>111.47</v>
      </c>
      <c r="F571" s="8">
        <v>24.12</v>
      </c>
      <c r="G571" s="8">
        <v>24.12</v>
      </c>
      <c r="N571" s="10">
        <v>11.2360628742623</v>
      </c>
    </row>
    <row r="572" spans="2:14">
      <c r="B572" s="6">
        <v>12.06</v>
      </c>
      <c r="C572" s="6">
        <v>24.04</v>
      </c>
      <c r="D572" s="7">
        <f t="shared" si="19"/>
        <v>12.06</v>
      </c>
      <c r="E572" s="7">
        <f t="shared" si="20"/>
        <v>115.485</v>
      </c>
      <c r="F572" s="8">
        <v>24.12</v>
      </c>
      <c r="G572" s="8">
        <v>24.12</v>
      </c>
      <c r="N572" s="10">
        <v>11.316223938047</v>
      </c>
    </row>
    <row r="573" spans="2:14">
      <c r="B573" s="6">
        <v>12.2</v>
      </c>
      <c r="C573" s="6">
        <v>24.24</v>
      </c>
      <c r="D573" s="7">
        <f t="shared" si="19"/>
        <v>12.2</v>
      </c>
      <c r="E573" s="7">
        <f t="shared" si="20"/>
        <v>118.16</v>
      </c>
      <c r="F573" s="8">
        <v>24.18</v>
      </c>
      <c r="G573" s="8">
        <v>24.18</v>
      </c>
      <c r="N573" s="10">
        <v>11.2969951476493</v>
      </c>
    </row>
    <row r="574" spans="2:14">
      <c r="B574" s="6">
        <v>12.29</v>
      </c>
      <c r="C574" s="6">
        <v>24.225</v>
      </c>
      <c r="D574" s="7">
        <f t="shared" si="19"/>
        <v>12.29</v>
      </c>
      <c r="E574" s="7">
        <f t="shared" si="20"/>
        <v>120.76</v>
      </c>
      <c r="F574" s="8">
        <v>24.18</v>
      </c>
      <c r="G574" s="8">
        <v>24.18</v>
      </c>
      <c r="N574" s="10">
        <v>11.2283899346498</v>
      </c>
    </row>
    <row r="575" spans="2:14">
      <c r="B575" s="6">
        <v>12.28</v>
      </c>
      <c r="C575" s="6">
        <v>24.165</v>
      </c>
      <c r="D575" s="7">
        <f t="shared" si="19"/>
        <v>12.28</v>
      </c>
      <c r="E575" s="7">
        <f t="shared" si="20"/>
        <v>120.79</v>
      </c>
      <c r="F575" s="8">
        <v>24.18</v>
      </c>
      <c r="G575" s="8">
        <v>24.18</v>
      </c>
      <c r="N575" s="10">
        <v>11.2504180174857</v>
      </c>
    </row>
    <row r="576" spans="2:14">
      <c r="B576" s="6">
        <v>12.22</v>
      </c>
      <c r="C576" s="6">
        <v>24.09</v>
      </c>
      <c r="D576" s="7">
        <f t="shared" si="19"/>
        <v>12.22</v>
      </c>
      <c r="E576" s="7">
        <f t="shared" si="20"/>
        <v>121.16</v>
      </c>
      <c r="F576" s="8">
        <v>22.63</v>
      </c>
      <c r="G576" s="8">
        <v>22.63</v>
      </c>
      <c r="N576" s="10">
        <v>10.7431201793073</v>
      </c>
    </row>
    <row r="577" spans="2:14">
      <c r="B577" s="6">
        <v>12.25</v>
      </c>
      <c r="C577" s="6">
        <v>24.07</v>
      </c>
      <c r="D577" s="7">
        <f t="shared" si="19"/>
        <v>12.25</v>
      </c>
      <c r="E577" s="7">
        <f t="shared" si="20"/>
        <v>121.64</v>
      </c>
      <c r="F577" s="8">
        <v>24.1</v>
      </c>
      <c r="G577" s="8">
        <v>24.1</v>
      </c>
      <c r="N577" s="10">
        <v>10.4364908418071</v>
      </c>
    </row>
    <row r="578" spans="2:14">
      <c r="B578" s="6">
        <v>11.75</v>
      </c>
      <c r="C578" s="6">
        <v>24.61</v>
      </c>
      <c r="D578" s="7">
        <f t="shared" si="19"/>
        <v>11.75</v>
      </c>
      <c r="E578" s="7">
        <f t="shared" si="20"/>
        <v>121.715</v>
      </c>
      <c r="F578" s="8">
        <v>24.1</v>
      </c>
      <c r="G578" s="8">
        <v>24.1</v>
      </c>
      <c r="N578" s="10">
        <v>10.3305283496993</v>
      </c>
    </row>
    <row r="579" spans="2:14">
      <c r="B579" s="6">
        <v>11.45</v>
      </c>
      <c r="C579" s="6">
        <v>24.705</v>
      </c>
      <c r="D579" s="7">
        <f t="shared" ref="D579:D642" si="21">B579</f>
        <v>11.45</v>
      </c>
      <c r="E579" s="7">
        <f t="shared" si="20"/>
        <v>121.875</v>
      </c>
      <c r="F579" s="8">
        <v>24.58</v>
      </c>
      <c r="G579" s="8">
        <v>24.58</v>
      </c>
      <c r="N579" s="10">
        <v>9.53538217546894</v>
      </c>
    </row>
    <row r="580" spans="2:14">
      <c r="B580" s="6">
        <v>11.35</v>
      </c>
      <c r="C580" s="6">
        <v>24.24</v>
      </c>
      <c r="D580" s="7">
        <f t="shared" si="21"/>
        <v>11.35</v>
      </c>
      <c r="E580" s="7">
        <f t="shared" ref="E580:E643" si="22">AVERAGE(C578:C582)/$K$1*250</f>
        <v>122.015</v>
      </c>
      <c r="F580" s="8">
        <v>24.58</v>
      </c>
      <c r="G580" s="8">
        <v>24.58</v>
      </c>
      <c r="N580" s="10">
        <v>9.29088837757766</v>
      </c>
    </row>
    <row r="581" spans="2:14">
      <c r="B581" s="6">
        <v>10.56</v>
      </c>
      <c r="C581" s="6">
        <v>24.25</v>
      </c>
      <c r="D581" s="7">
        <f t="shared" si="21"/>
        <v>10.56</v>
      </c>
      <c r="E581" s="7">
        <f t="shared" si="22"/>
        <v>121.605</v>
      </c>
      <c r="F581" s="8">
        <v>24.54</v>
      </c>
      <c r="G581" s="8">
        <v>24.54</v>
      </c>
      <c r="N581" s="10">
        <v>8.96716507290548</v>
      </c>
    </row>
    <row r="582" spans="2:14">
      <c r="B582" s="6">
        <v>10.32</v>
      </c>
      <c r="C582" s="6">
        <v>24.21</v>
      </c>
      <c r="D582" s="7">
        <f t="shared" si="21"/>
        <v>10.32</v>
      </c>
      <c r="E582" s="7">
        <f t="shared" si="22"/>
        <v>121.1</v>
      </c>
      <c r="F582" s="8">
        <v>24.54</v>
      </c>
      <c r="G582" s="8">
        <v>24.54</v>
      </c>
      <c r="N582" s="10">
        <v>8.75416828799159</v>
      </c>
    </row>
    <row r="583" spans="2:14">
      <c r="B583" s="6">
        <v>10</v>
      </c>
      <c r="C583" s="6">
        <v>24.2</v>
      </c>
      <c r="D583" s="7">
        <f t="shared" si="21"/>
        <v>10</v>
      </c>
      <c r="E583" s="7">
        <f t="shared" si="22"/>
        <v>121.02</v>
      </c>
      <c r="F583" s="8">
        <v>24.54</v>
      </c>
      <c r="G583" s="8">
        <v>24.54</v>
      </c>
      <c r="N583" s="10">
        <v>8.26211046443919</v>
      </c>
    </row>
    <row r="584" spans="2:14">
      <c r="B584" s="6">
        <v>9.79</v>
      </c>
      <c r="C584" s="6">
        <v>24.2</v>
      </c>
      <c r="D584" s="7">
        <f t="shared" si="21"/>
        <v>9.79</v>
      </c>
      <c r="E584" s="7">
        <f t="shared" si="22"/>
        <v>120.93</v>
      </c>
      <c r="F584" s="8">
        <v>24.54</v>
      </c>
      <c r="G584" s="8">
        <v>24.54</v>
      </c>
      <c r="N584" s="10">
        <v>8.14064867212527</v>
      </c>
    </row>
    <row r="585" spans="2:14">
      <c r="B585" s="6">
        <v>9.3</v>
      </c>
      <c r="C585" s="6">
        <v>24.16</v>
      </c>
      <c r="D585" s="7">
        <f t="shared" si="21"/>
        <v>9.3</v>
      </c>
      <c r="E585" s="7">
        <f t="shared" si="22"/>
        <v>120.95</v>
      </c>
      <c r="F585" s="8">
        <v>24.51</v>
      </c>
      <c r="G585" s="8">
        <v>24.51</v>
      </c>
      <c r="N585" s="10">
        <v>8.18981988332777</v>
      </c>
    </row>
    <row r="586" spans="2:14">
      <c r="B586" s="6">
        <v>9.18</v>
      </c>
      <c r="C586" s="6">
        <v>24.16</v>
      </c>
      <c r="D586" s="7">
        <f t="shared" si="21"/>
        <v>9.18</v>
      </c>
      <c r="E586" s="7">
        <f t="shared" si="22"/>
        <v>121.03</v>
      </c>
      <c r="F586" s="8">
        <v>24.51</v>
      </c>
      <c r="G586" s="8">
        <v>24.51</v>
      </c>
      <c r="N586" s="10">
        <v>8.41956032931583</v>
      </c>
    </row>
    <row r="587" spans="2:14">
      <c r="B587" s="6">
        <v>9.23</v>
      </c>
      <c r="C587" s="6">
        <v>24.23</v>
      </c>
      <c r="D587" s="7">
        <f t="shared" si="21"/>
        <v>9.23</v>
      </c>
      <c r="E587" s="7">
        <f t="shared" si="22"/>
        <v>121.11</v>
      </c>
      <c r="F587" s="8">
        <v>24.51</v>
      </c>
      <c r="G587" s="8">
        <v>24.51</v>
      </c>
      <c r="N587" s="10">
        <v>8.1905150467519</v>
      </c>
    </row>
    <row r="588" spans="2:14">
      <c r="B588" s="6">
        <v>9.46</v>
      </c>
      <c r="C588" s="6">
        <v>24.28</v>
      </c>
      <c r="D588" s="7">
        <f t="shared" si="21"/>
        <v>9.46</v>
      </c>
      <c r="E588" s="7">
        <f t="shared" si="22"/>
        <v>121.26</v>
      </c>
      <c r="F588" s="8">
        <v>24.51</v>
      </c>
      <c r="G588" s="8">
        <v>24.51</v>
      </c>
      <c r="N588" s="10">
        <v>7.83250862711721</v>
      </c>
    </row>
    <row r="589" spans="2:14">
      <c r="B589" s="6">
        <v>9.23</v>
      </c>
      <c r="C589" s="6">
        <v>24.28</v>
      </c>
      <c r="D589" s="7">
        <f t="shared" si="21"/>
        <v>9.23</v>
      </c>
      <c r="E589" s="7">
        <f t="shared" si="22"/>
        <v>121.42</v>
      </c>
      <c r="F589" s="8">
        <v>24.52</v>
      </c>
      <c r="G589" s="8">
        <v>24.52</v>
      </c>
      <c r="N589" s="10">
        <v>7.74499128690803</v>
      </c>
    </row>
    <row r="590" spans="2:14">
      <c r="B590" s="6">
        <v>8.87</v>
      </c>
      <c r="C590" s="6">
        <v>24.31</v>
      </c>
      <c r="D590" s="7">
        <f t="shared" si="21"/>
        <v>8.87</v>
      </c>
      <c r="E590" s="7">
        <f t="shared" si="22"/>
        <v>121.515</v>
      </c>
      <c r="F590" s="8">
        <v>24.52</v>
      </c>
      <c r="G590" s="8">
        <v>24.52</v>
      </c>
      <c r="N590" s="10">
        <v>7.77806817527881</v>
      </c>
    </row>
    <row r="591" spans="2:14">
      <c r="B591" s="6">
        <v>8.78</v>
      </c>
      <c r="C591" s="6">
        <v>24.32</v>
      </c>
      <c r="D591" s="7">
        <f t="shared" si="21"/>
        <v>8.78</v>
      </c>
      <c r="E591" s="7">
        <f t="shared" si="22"/>
        <v>121.555</v>
      </c>
      <c r="F591" s="8">
        <v>24.51</v>
      </c>
      <c r="G591" s="8">
        <v>24.51</v>
      </c>
      <c r="N591" s="10">
        <v>7.81191695267266</v>
      </c>
    </row>
    <row r="592" spans="2:14">
      <c r="B592" s="6">
        <v>8.81</v>
      </c>
      <c r="C592" s="6">
        <v>24.325</v>
      </c>
      <c r="D592" s="7">
        <f t="shared" si="21"/>
        <v>8.81</v>
      </c>
      <c r="E592" s="7">
        <f t="shared" si="22"/>
        <v>121.595</v>
      </c>
      <c r="F592" s="8">
        <v>24.51</v>
      </c>
      <c r="G592" s="8">
        <v>24.51</v>
      </c>
      <c r="N592" s="10">
        <v>7.9163821984805</v>
      </c>
    </row>
    <row r="593" spans="2:14">
      <c r="B593" s="6">
        <v>8.84</v>
      </c>
      <c r="C593" s="6">
        <v>24.32</v>
      </c>
      <c r="D593" s="7">
        <f t="shared" si="21"/>
        <v>8.84</v>
      </c>
      <c r="E593" s="7">
        <f t="shared" si="22"/>
        <v>121.605</v>
      </c>
      <c r="F593" s="8">
        <v>24.51</v>
      </c>
      <c r="G593" s="8">
        <v>24.51</v>
      </c>
      <c r="N593" s="10">
        <v>7.75226147210132</v>
      </c>
    </row>
    <row r="594" spans="2:14">
      <c r="B594" s="6">
        <v>8.94</v>
      </c>
      <c r="C594" s="6">
        <v>24.32</v>
      </c>
      <c r="D594" s="7">
        <f t="shared" si="21"/>
        <v>8.94</v>
      </c>
      <c r="E594" s="7">
        <f t="shared" si="22"/>
        <v>121.605</v>
      </c>
      <c r="F594" s="8">
        <v>24.51</v>
      </c>
      <c r="G594" s="8">
        <v>24.51</v>
      </c>
      <c r="N594" s="10">
        <v>7.65882816439862</v>
      </c>
    </row>
    <row r="595" spans="2:14">
      <c r="B595" s="6">
        <v>8.77</v>
      </c>
      <c r="C595" s="6">
        <v>24.32</v>
      </c>
      <c r="D595" s="7">
        <f t="shared" si="21"/>
        <v>8.77</v>
      </c>
      <c r="E595" s="7">
        <f t="shared" si="22"/>
        <v>115.99</v>
      </c>
      <c r="F595" s="8">
        <v>24.21</v>
      </c>
      <c r="G595" s="8">
        <v>24.21</v>
      </c>
      <c r="N595" s="10">
        <v>7.90519365799731</v>
      </c>
    </row>
    <row r="596" spans="2:14">
      <c r="B596" s="6">
        <v>8.67</v>
      </c>
      <c r="C596" s="6">
        <v>24.32</v>
      </c>
      <c r="D596" s="7">
        <f t="shared" si="21"/>
        <v>8.67</v>
      </c>
      <c r="E596" s="7">
        <f t="shared" si="22"/>
        <v>113.035</v>
      </c>
      <c r="F596" s="8">
        <v>24.21</v>
      </c>
      <c r="G596" s="8">
        <v>24.21</v>
      </c>
      <c r="N596" s="10">
        <v>7.663846658991</v>
      </c>
    </row>
    <row r="597" spans="2:14">
      <c r="B597" s="6">
        <v>8.91</v>
      </c>
      <c r="C597" s="6">
        <v>18.71</v>
      </c>
      <c r="D597" s="7">
        <f t="shared" si="21"/>
        <v>8.91</v>
      </c>
      <c r="E597" s="7">
        <f t="shared" si="22"/>
        <v>111.815</v>
      </c>
      <c r="F597" s="8">
        <v>23.4</v>
      </c>
      <c r="G597" s="8">
        <v>23.4</v>
      </c>
      <c r="N597" s="10">
        <v>7.76219277167816</v>
      </c>
    </row>
    <row r="598" spans="2:14">
      <c r="B598" s="6">
        <v>8.66</v>
      </c>
      <c r="C598" s="6">
        <v>21.365</v>
      </c>
      <c r="D598" s="7">
        <f t="shared" si="21"/>
        <v>8.66</v>
      </c>
      <c r="E598" s="7">
        <f t="shared" si="22"/>
        <v>109.675</v>
      </c>
      <c r="F598" s="8">
        <v>23.4</v>
      </c>
      <c r="G598" s="8">
        <v>23.4</v>
      </c>
      <c r="N598" s="10">
        <v>7.83139500618689</v>
      </c>
    </row>
    <row r="599" spans="2:14">
      <c r="B599" s="6">
        <v>8.75</v>
      </c>
      <c r="C599" s="6">
        <v>23.1</v>
      </c>
      <c r="D599" s="7">
        <f t="shared" si="21"/>
        <v>8.75</v>
      </c>
      <c r="E599" s="7">
        <f t="shared" si="22"/>
        <v>109.305</v>
      </c>
      <c r="F599" s="8">
        <v>23.4</v>
      </c>
      <c r="G599" s="8">
        <v>23.4</v>
      </c>
      <c r="N599" s="10">
        <v>7.84159475154258</v>
      </c>
    </row>
    <row r="600" spans="2:14">
      <c r="B600" s="6">
        <v>8.81</v>
      </c>
      <c r="C600" s="6">
        <v>22.18</v>
      </c>
      <c r="D600" s="7">
        <f t="shared" si="21"/>
        <v>8.81</v>
      </c>
      <c r="E600" s="7">
        <f t="shared" si="22"/>
        <v>114.585</v>
      </c>
      <c r="F600" s="8">
        <v>23.67</v>
      </c>
      <c r="G600" s="8">
        <v>23.67</v>
      </c>
      <c r="N600" s="10">
        <v>7.75302423433962</v>
      </c>
    </row>
    <row r="601" spans="2:14">
      <c r="B601" s="6">
        <v>8.81</v>
      </c>
      <c r="C601" s="6">
        <v>23.95</v>
      </c>
      <c r="D601" s="7">
        <f t="shared" si="21"/>
        <v>8.81</v>
      </c>
      <c r="E601" s="7">
        <f t="shared" si="22"/>
        <v>117.25</v>
      </c>
      <c r="F601" s="8">
        <v>23.67</v>
      </c>
      <c r="G601" s="8">
        <v>23.67</v>
      </c>
      <c r="N601" s="10">
        <v>7.55586366630538</v>
      </c>
    </row>
    <row r="602" spans="2:14">
      <c r="B602" s="6">
        <v>8.71</v>
      </c>
      <c r="C602" s="6">
        <v>23.99</v>
      </c>
      <c r="D602" s="7">
        <f t="shared" si="21"/>
        <v>8.71</v>
      </c>
      <c r="E602" s="7">
        <f t="shared" si="22"/>
        <v>118.18</v>
      </c>
      <c r="F602" s="8">
        <v>23.67</v>
      </c>
      <c r="G602" s="8">
        <v>23.67</v>
      </c>
      <c r="N602" s="10">
        <v>7.41932954235552</v>
      </c>
    </row>
    <row r="603" spans="2:14">
      <c r="B603" s="6">
        <v>8.5</v>
      </c>
      <c r="C603" s="6">
        <v>24.03</v>
      </c>
      <c r="D603" s="7">
        <f t="shared" si="21"/>
        <v>8.5</v>
      </c>
      <c r="E603" s="7">
        <f t="shared" si="22"/>
        <v>120.295</v>
      </c>
      <c r="F603" s="8">
        <v>24.09</v>
      </c>
      <c r="G603" s="8">
        <v>24.09</v>
      </c>
      <c r="N603" s="10">
        <v>7.37313862356793</v>
      </c>
    </row>
    <row r="604" spans="2:14">
      <c r="B604" s="6">
        <v>8.35</v>
      </c>
      <c r="C604" s="6">
        <v>24.03</v>
      </c>
      <c r="D604" s="7">
        <f t="shared" si="21"/>
        <v>8.35</v>
      </c>
      <c r="E604" s="7">
        <f t="shared" si="22"/>
        <v>120.675</v>
      </c>
      <c r="F604" s="8">
        <v>24.09</v>
      </c>
      <c r="G604" s="8">
        <v>24.09</v>
      </c>
      <c r="N604" s="10">
        <v>7.14899287243452</v>
      </c>
    </row>
    <row r="605" spans="2:14">
      <c r="B605" s="6">
        <v>8.29</v>
      </c>
      <c r="C605" s="6">
        <v>24.295</v>
      </c>
      <c r="D605" s="7">
        <f t="shared" si="21"/>
        <v>8.29</v>
      </c>
      <c r="E605" s="7">
        <f t="shared" si="22"/>
        <v>125.115</v>
      </c>
      <c r="F605" s="8">
        <v>24.09</v>
      </c>
      <c r="G605" s="8">
        <v>24.09</v>
      </c>
      <c r="N605" s="10">
        <v>7.00527800124436</v>
      </c>
    </row>
    <row r="606" spans="2:14">
      <c r="B606" s="6">
        <v>8.05</v>
      </c>
      <c r="C606" s="6">
        <v>24.33</v>
      </c>
      <c r="D606" s="7">
        <f t="shared" si="21"/>
        <v>8.05</v>
      </c>
      <c r="E606" s="7">
        <f t="shared" si="22"/>
        <v>127.5</v>
      </c>
      <c r="F606" s="8">
        <v>23.11</v>
      </c>
      <c r="G606" s="8">
        <v>23.11</v>
      </c>
      <c r="N606" s="10">
        <v>6.99140542457624</v>
      </c>
    </row>
    <row r="607" spans="2:14">
      <c r="B607" s="6">
        <v>7.89</v>
      </c>
      <c r="C607" s="6">
        <v>28.43</v>
      </c>
      <c r="D607" s="7">
        <f t="shared" si="21"/>
        <v>7.89</v>
      </c>
      <c r="E607" s="7">
        <f t="shared" si="22"/>
        <v>128.25</v>
      </c>
      <c r="F607" s="8">
        <v>23.11</v>
      </c>
      <c r="G607" s="8">
        <v>23.11</v>
      </c>
      <c r="N607" s="10">
        <v>6.90891983964727</v>
      </c>
    </row>
    <row r="608" spans="2:14">
      <c r="B608" s="6">
        <v>7.86</v>
      </c>
      <c r="C608" s="6">
        <v>26.415</v>
      </c>
      <c r="D608" s="7">
        <f t="shared" si="21"/>
        <v>7.86</v>
      </c>
      <c r="E608" s="7">
        <f t="shared" si="22"/>
        <v>136.495</v>
      </c>
      <c r="F608" s="8">
        <v>23.11</v>
      </c>
      <c r="G608" s="8">
        <v>23.11</v>
      </c>
      <c r="N608" s="10">
        <v>6.73816264317764</v>
      </c>
    </row>
    <row r="609" spans="2:14">
      <c r="B609" s="6">
        <v>7.76</v>
      </c>
      <c r="C609" s="6">
        <v>24.78</v>
      </c>
      <c r="D609" s="7">
        <f t="shared" si="21"/>
        <v>7.76</v>
      </c>
      <c r="E609" s="7">
        <f t="shared" si="22"/>
        <v>142.77</v>
      </c>
      <c r="F609" s="8">
        <v>24.5</v>
      </c>
      <c r="G609" s="8">
        <v>24.5</v>
      </c>
      <c r="N609" s="10">
        <v>6.3805725482026</v>
      </c>
    </row>
    <row r="610" spans="2:14">
      <c r="B610" s="6">
        <v>7.57</v>
      </c>
      <c r="C610" s="6">
        <v>32.54</v>
      </c>
      <c r="D610" s="7">
        <f t="shared" si="21"/>
        <v>7.57</v>
      </c>
      <c r="E610" s="7">
        <f t="shared" si="22"/>
        <v>143.01</v>
      </c>
      <c r="F610" s="8">
        <v>24.5</v>
      </c>
      <c r="G610" s="8">
        <v>24.5</v>
      </c>
      <c r="N610" s="10">
        <v>6.15286364811709</v>
      </c>
    </row>
    <row r="611" spans="2:14">
      <c r="B611" s="6">
        <v>7.19</v>
      </c>
      <c r="C611" s="6">
        <v>30.605</v>
      </c>
      <c r="D611" s="7">
        <f t="shared" si="21"/>
        <v>7.19</v>
      </c>
      <c r="E611" s="7">
        <f t="shared" si="22"/>
        <v>153.435</v>
      </c>
      <c r="F611" s="8">
        <v>24.5</v>
      </c>
      <c r="G611" s="8">
        <v>24.5</v>
      </c>
      <c r="N611" s="10">
        <v>6.02492679678273</v>
      </c>
    </row>
    <row r="612" spans="2:14">
      <c r="B612" s="6">
        <v>6.94</v>
      </c>
      <c r="C612" s="6">
        <v>28.67</v>
      </c>
      <c r="D612" s="7">
        <f t="shared" si="21"/>
        <v>6.94</v>
      </c>
      <c r="E612" s="7">
        <f t="shared" si="22"/>
        <v>156.62</v>
      </c>
      <c r="F612" s="8">
        <v>24.5</v>
      </c>
      <c r="G612" s="8">
        <v>24.5</v>
      </c>
      <c r="N612" s="10">
        <v>5.86843605271696</v>
      </c>
    </row>
    <row r="613" spans="2:14">
      <c r="B613" s="6">
        <v>6.79</v>
      </c>
      <c r="C613" s="6">
        <v>36.84</v>
      </c>
      <c r="D613" s="7">
        <f t="shared" si="21"/>
        <v>6.79</v>
      </c>
      <c r="E613" s="7">
        <f t="shared" si="22"/>
        <v>151.86</v>
      </c>
      <c r="F613" s="8">
        <v>24.51</v>
      </c>
      <c r="G613" s="8">
        <v>24.51</v>
      </c>
      <c r="N613" s="10">
        <v>5.60500064641816</v>
      </c>
    </row>
    <row r="614" spans="2:14">
      <c r="B614" s="6">
        <v>6.61</v>
      </c>
      <c r="C614" s="6">
        <v>27.965</v>
      </c>
      <c r="D614" s="7">
        <f t="shared" si="21"/>
        <v>6.61</v>
      </c>
      <c r="E614" s="7">
        <f t="shared" si="22"/>
        <v>149.035</v>
      </c>
      <c r="F614" s="8">
        <v>24.13</v>
      </c>
      <c r="G614" s="8">
        <v>24.13</v>
      </c>
      <c r="N614" s="10">
        <v>5.34315654616147</v>
      </c>
    </row>
    <row r="615" spans="2:14">
      <c r="B615" s="6">
        <v>6.32</v>
      </c>
      <c r="C615" s="6">
        <v>27.78</v>
      </c>
      <c r="D615" s="7">
        <f t="shared" si="21"/>
        <v>6.32</v>
      </c>
      <c r="E615" s="7">
        <f t="shared" si="22"/>
        <v>147.705</v>
      </c>
      <c r="F615" s="8">
        <v>24.15</v>
      </c>
      <c r="G615" s="8">
        <v>24.15</v>
      </c>
      <c r="N615" s="10">
        <v>5.25877194111212</v>
      </c>
    </row>
    <row r="616" spans="2:14">
      <c r="B616" s="6">
        <v>6.03</v>
      </c>
      <c r="C616" s="6">
        <v>27.78</v>
      </c>
      <c r="D616" s="7">
        <f t="shared" si="21"/>
        <v>6.03</v>
      </c>
      <c r="E616" s="7">
        <f t="shared" si="22"/>
        <v>137.32</v>
      </c>
      <c r="F616" s="8">
        <v>24.15</v>
      </c>
      <c r="G616" s="8">
        <v>24.15</v>
      </c>
      <c r="N616" s="10">
        <v>5.31191333079709</v>
      </c>
    </row>
    <row r="617" spans="2:14">
      <c r="B617" s="6">
        <v>5.92</v>
      </c>
      <c r="C617" s="6">
        <v>27.34</v>
      </c>
      <c r="D617" s="7">
        <f t="shared" si="21"/>
        <v>5.92</v>
      </c>
      <c r="E617" s="7">
        <f t="shared" si="22"/>
        <v>136.39</v>
      </c>
      <c r="F617" s="8">
        <v>24.2</v>
      </c>
      <c r="G617" s="8">
        <v>24.2</v>
      </c>
      <c r="N617" s="10">
        <v>5.2777905355408</v>
      </c>
    </row>
    <row r="618" spans="2:14">
      <c r="B618" s="6">
        <v>5.95</v>
      </c>
      <c r="C618" s="6">
        <v>26.455</v>
      </c>
      <c r="D618" s="7">
        <f t="shared" si="21"/>
        <v>5.95</v>
      </c>
      <c r="E618" s="7">
        <f t="shared" si="22"/>
        <v>136.13</v>
      </c>
      <c r="F618" s="8">
        <v>24.23</v>
      </c>
      <c r="G618" s="8">
        <v>24.23</v>
      </c>
      <c r="N618" s="10">
        <v>5.15673254561553</v>
      </c>
    </row>
    <row r="619" spans="2:14">
      <c r="B619" s="6">
        <v>5.89</v>
      </c>
      <c r="C619" s="6">
        <v>27.035</v>
      </c>
      <c r="D619" s="7">
        <f t="shared" si="21"/>
        <v>5.89</v>
      </c>
      <c r="E619" s="7">
        <f t="shared" si="22"/>
        <v>135.87</v>
      </c>
      <c r="F619" s="8">
        <v>24.23</v>
      </c>
      <c r="G619" s="8">
        <v>24.23</v>
      </c>
      <c r="N619" s="10">
        <v>5.13382351989766</v>
      </c>
    </row>
    <row r="620" spans="2:14">
      <c r="B620" s="6">
        <v>5.74</v>
      </c>
      <c r="C620" s="6">
        <v>27.52</v>
      </c>
      <c r="D620" s="7">
        <f t="shared" si="21"/>
        <v>5.74</v>
      </c>
      <c r="E620" s="7">
        <f t="shared" si="22"/>
        <v>135.84</v>
      </c>
      <c r="F620" s="8">
        <v>24.23</v>
      </c>
      <c r="G620" s="8">
        <v>24.23</v>
      </c>
      <c r="N620" s="10">
        <v>5.25727963916131</v>
      </c>
    </row>
    <row r="621" spans="2:14">
      <c r="B621" s="6">
        <v>5.69</v>
      </c>
      <c r="C621" s="6">
        <v>27.52</v>
      </c>
      <c r="D621" s="7">
        <f t="shared" si="21"/>
        <v>5.69</v>
      </c>
      <c r="E621" s="7">
        <f t="shared" si="22"/>
        <v>136.025</v>
      </c>
      <c r="F621" s="8">
        <v>24.28</v>
      </c>
      <c r="G621" s="8">
        <v>24.28</v>
      </c>
      <c r="N621" s="10">
        <v>5.38122434642617</v>
      </c>
    </row>
    <row r="622" spans="2:14">
      <c r="B622" s="6">
        <v>5.79</v>
      </c>
      <c r="C622" s="6">
        <v>27.31</v>
      </c>
      <c r="D622" s="7">
        <f t="shared" si="21"/>
        <v>5.79</v>
      </c>
      <c r="E622" s="7">
        <f t="shared" si="22"/>
        <v>134.76</v>
      </c>
      <c r="F622" s="8">
        <v>24.9</v>
      </c>
      <c r="G622" s="8">
        <v>24.9</v>
      </c>
      <c r="N622" s="10">
        <v>5.30152355525284</v>
      </c>
    </row>
    <row r="623" spans="2:14">
      <c r="B623" s="6">
        <v>5.89</v>
      </c>
      <c r="C623" s="6">
        <v>26.64</v>
      </c>
      <c r="D623" s="7">
        <f t="shared" si="21"/>
        <v>5.89</v>
      </c>
      <c r="E623" s="7">
        <f t="shared" si="22"/>
        <v>132.81</v>
      </c>
      <c r="F623" s="8">
        <v>24.9</v>
      </c>
      <c r="G623" s="8">
        <v>24.9</v>
      </c>
      <c r="N623" s="10">
        <v>5.16445168934732</v>
      </c>
    </row>
    <row r="624" spans="2:14">
      <c r="B624" s="6">
        <v>5.78</v>
      </c>
      <c r="C624" s="6">
        <v>25.77</v>
      </c>
      <c r="D624" s="7">
        <f t="shared" si="21"/>
        <v>5.78</v>
      </c>
      <c r="E624" s="7">
        <f t="shared" si="22"/>
        <v>130.665</v>
      </c>
      <c r="F624" s="8">
        <v>24.31</v>
      </c>
      <c r="G624" s="8">
        <v>24.31</v>
      </c>
      <c r="N624" s="10">
        <v>5.17338125506952</v>
      </c>
    </row>
    <row r="625" spans="2:14">
      <c r="B625" s="6">
        <v>5.61</v>
      </c>
      <c r="C625" s="6">
        <v>25.57</v>
      </c>
      <c r="D625" s="7">
        <f t="shared" si="21"/>
        <v>5.61</v>
      </c>
      <c r="E625" s="7">
        <f t="shared" si="22"/>
        <v>128.22</v>
      </c>
      <c r="F625" s="8">
        <v>24.25</v>
      </c>
      <c r="G625" s="8">
        <v>24.25</v>
      </c>
      <c r="N625" s="10">
        <v>5.26982759662087</v>
      </c>
    </row>
    <row r="626" spans="2:14">
      <c r="B626" s="6">
        <v>5.59</v>
      </c>
      <c r="C626" s="6">
        <v>25.375</v>
      </c>
      <c r="D626" s="7">
        <f t="shared" si="21"/>
        <v>5.59</v>
      </c>
      <c r="E626" s="7">
        <f t="shared" si="22"/>
        <v>126.21</v>
      </c>
      <c r="F626" s="8">
        <v>24.25</v>
      </c>
      <c r="G626" s="8">
        <v>24.25</v>
      </c>
      <c r="N626" s="10">
        <v>5.30861390290345</v>
      </c>
    </row>
    <row r="627" spans="2:14">
      <c r="B627" s="6">
        <v>5.66</v>
      </c>
      <c r="C627" s="6">
        <v>24.865</v>
      </c>
      <c r="D627" s="7">
        <f t="shared" si="21"/>
        <v>5.66</v>
      </c>
      <c r="E627" s="7">
        <f t="shared" si="22"/>
        <v>124.875</v>
      </c>
      <c r="F627" s="8">
        <v>24.25</v>
      </c>
      <c r="G627" s="8">
        <v>24.25</v>
      </c>
      <c r="N627" s="10">
        <v>5.14501050129977</v>
      </c>
    </row>
    <row r="628" spans="2:14">
      <c r="B628" s="6">
        <v>5.67</v>
      </c>
      <c r="C628" s="6">
        <v>24.63</v>
      </c>
      <c r="D628" s="7">
        <f t="shared" si="21"/>
        <v>5.67</v>
      </c>
      <c r="E628" s="7">
        <f t="shared" si="22"/>
        <v>123.595</v>
      </c>
      <c r="F628" s="8">
        <v>25.61</v>
      </c>
      <c r="G628" s="8">
        <v>25.61</v>
      </c>
      <c r="N628" s="10">
        <v>4.88652863646555</v>
      </c>
    </row>
    <row r="629" spans="2:14">
      <c r="B629" s="6">
        <v>5.47</v>
      </c>
      <c r="C629" s="6">
        <v>24.435</v>
      </c>
      <c r="D629" s="7">
        <f t="shared" si="21"/>
        <v>5.47</v>
      </c>
      <c r="E629" s="7">
        <f t="shared" si="22"/>
        <v>122.53</v>
      </c>
      <c r="F629" s="8">
        <v>25.61</v>
      </c>
      <c r="G629" s="8">
        <v>25.61</v>
      </c>
      <c r="N629" s="10">
        <v>4.5730016673196</v>
      </c>
    </row>
    <row r="630" spans="2:14">
      <c r="B630" s="6">
        <v>5.17</v>
      </c>
      <c r="C630" s="6">
        <v>24.29</v>
      </c>
      <c r="D630" s="7">
        <f t="shared" si="21"/>
        <v>5.17</v>
      </c>
      <c r="E630" s="7">
        <f t="shared" si="22"/>
        <v>121.305</v>
      </c>
      <c r="F630" s="8">
        <v>24.46</v>
      </c>
      <c r="G630" s="8">
        <v>24.46</v>
      </c>
      <c r="N630" s="10">
        <v>4.27222797668166</v>
      </c>
    </row>
    <row r="631" spans="2:14">
      <c r="B631" s="6">
        <v>4.81</v>
      </c>
      <c r="C631" s="6">
        <v>24.31</v>
      </c>
      <c r="D631" s="7">
        <f t="shared" si="21"/>
        <v>4.81</v>
      </c>
      <c r="E631" s="7">
        <f t="shared" si="22"/>
        <v>120.63</v>
      </c>
      <c r="F631" s="8">
        <v>24.46</v>
      </c>
      <c r="G631" s="8">
        <v>24.46</v>
      </c>
      <c r="N631" s="10">
        <v>3.98452219536729</v>
      </c>
    </row>
    <row r="632" spans="2:14">
      <c r="B632" s="6">
        <v>4.46</v>
      </c>
      <c r="C632" s="6">
        <v>23.64</v>
      </c>
      <c r="D632" s="7">
        <f t="shared" si="21"/>
        <v>4.46</v>
      </c>
      <c r="E632" s="7">
        <f t="shared" si="22"/>
        <v>121.475</v>
      </c>
      <c r="F632" s="8">
        <v>24.46</v>
      </c>
      <c r="G632" s="8">
        <v>24.46</v>
      </c>
      <c r="N632" s="10">
        <v>3.78407649852621</v>
      </c>
    </row>
    <row r="633" spans="2:14">
      <c r="B633" s="6">
        <v>4.12</v>
      </c>
      <c r="C633" s="6">
        <v>23.955</v>
      </c>
      <c r="D633" s="7">
        <f t="shared" si="21"/>
        <v>4.12</v>
      </c>
      <c r="E633" s="7">
        <f t="shared" si="22"/>
        <v>121.92</v>
      </c>
      <c r="F633" s="8">
        <v>25.6</v>
      </c>
      <c r="G633" s="8">
        <v>25.6</v>
      </c>
      <c r="N633" s="10">
        <v>3.73310708109534</v>
      </c>
    </row>
    <row r="634" spans="2:14">
      <c r="B634" s="6">
        <v>3.87</v>
      </c>
      <c r="C634" s="6">
        <v>25.28</v>
      </c>
      <c r="D634" s="7">
        <f t="shared" si="21"/>
        <v>3.87</v>
      </c>
      <c r="E634" s="7">
        <f t="shared" si="22"/>
        <v>121.67</v>
      </c>
      <c r="F634" s="8">
        <v>25.6</v>
      </c>
      <c r="G634" s="8">
        <v>25.6</v>
      </c>
      <c r="N634" s="10">
        <v>3.85757504149359</v>
      </c>
    </row>
    <row r="635" spans="2:14">
      <c r="B635" s="6">
        <v>3.78</v>
      </c>
      <c r="C635" s="6">
        <v>24.735</v>
      </c>
      <c r="D635" s="7">
        <f t="shared" si="21"/>
        <v>3.78</v>
      </c>
      <c r="E635" s="7">
        <f t="shared" si="22"/>
        <v>121.97</v>
      </c>
      <c r="F635" s="8">
        <v>24.35</v>
      </c>
      <c r="G635" s="8">
        <v>24.35</v>
      </c>
      <c r="N635" s="10">
        <v>4.00111475164706</v>
      </c>
    </row>
    <row r="636" spans="2:14">
      <c r="B636" s="6">
        <v>3.88</v>
      </c>
      <c r="C636" s="6">
        <v>24.06</v>
      </c>
      <c r="D636" s="7">
        <f t="shared" si="21"/>
        <v>3.88</v>
      </c>
      <c r="E636" s="7">
        <f t="shared" si="22"/>
        <v>122.64</v>
      </c>
      <c r="F636" s="8">
        <v>24.37</v>
      </c>
      <c r="G636" s="8">
        <v>24.37</v>
      </c>
      <c r="N636" s="10">
        <v>4.11731516402104</v>
      </c>
    </row>
    <row r="637" spans="2:14">
      <c r="B637" s="6">
        <v>4</v>
      </c>
      <c r="C637" s="6">
        <v>23.94</v>
      </c>
      <c r="D637" s="7">
        <f t="shared" si="21"/>
        <v>4</v>
      </c>
      <c r="E637" s="7">
        <f t="shared" si="22"/>
        <v>122.66</v>
      </c>
      <c r="F637" s="8">
        <v>24.36</v>
      </c>
      <c r="G637" s="8">
        <v>24.36</v>
      </c>
      <c r="N637" s="10">
        <v>4.08480476142125</v>
      </c>
    </row>
    <row r="638" spans="2:14">
      <c r="B638" s="6">
        <v>4.09</v>
      </c>
      <c r="C638" s="6">
        <v>24.625</v>
      </c>
      <c r="D638" s="7">
        <f t="shared" si="21"/>
        <v>4.09</v>
      </c>
      <c r="E638" s="7">
        <f t="shared" si="22"/>
        <v>122.755</v>
      </c>
      <c r="F638" s="8">
        <v>24.36</v>
      </c>
      <c r="G638" s="8">
        <v>24.36</v>
      </c>
      <c r="N638" s="10">
        <v>3.90469547189273</v>
      </c>
    </row>
    <row r="639" spans="2:14">
      <c r="B639" s="6">
        <v>4.02</v>
      </c>
      <c r="C639" s="6">
        <v>25.3</v>
      </c>
      <c r="D639" s="7">
        <f t="shared" si="21"/>
        <v>4.02</v>
      </c>
      <c r="E639" s="7">
        <f t="shared" si="22"/>
        <v>123.055</v>
      </c>
      <c r="F639" s="8">
        <v>36.75</v>
      </c>
      <c r="G639" s="8">
        <v>36.75</v>
      </c>
      <c r="N639" s="10">
        <v>3.69927982570266</v>
      </c>
    </row>
    <row r="640" spans="2:14">
      <c r="B640" s="6">
        <v>3.79</v>
      </c>
      <c r="C640" s="6">
        <v>24.83</v>
      </c>
      <c r="D640" s="7">
        <f t="shared" si="21"/>
        <v>3.79</v>
      </c>
      <c r="E640" s="7">
        <f t="shared" si="22"/>
        <v>123.505</v>
      </c>
      <c r="F640" s="8">
        <v>23.59</v>
      </c>
      <c r="G640" s="8">
        <v>23.59</v>
      </c>
      <c r="N640" s="10">
        <v>3.51477758164053</v>
      </c>
    </row>
    <row r="641" spans="2:14">
      <c r="B641" s="6">
        <v>3.53</v>
      </c>
      <c r="C641" s="6">
        <v>24.36</v>
      </c>
      <c r="D641" s="7">
        <f t="shared" si="21"/>
        <v>3.53</v>
      </c>
      <c r="E641" s="7">
        <f t="shared" si="22"/>
        <v>123.19</v>
      </c>
      <c r="F641" s="8">
        <v>31.53</v>
      </c>
      <c r="G641" s="8">
        <v>31.53</v>
      </c>
      <c r="N641" s="10">
        <v>3.43980670727646</v>
      </c>
    </row>
    <row r="642" spans="2:14">
      <c r="B642" s="6">
        <v>3.29</v>
      </c>
      <c r="C642" s="6">
        <v>24.39</v>
      </c>
      <c r="D642" s="7">
        <f t="shared" si="21"/>
        <v>3.29</v>
      </c>
      <c r="E642" s="7">
        <f t="shared" si="22"/>
        <v>121.58</v>
      </c>
      <c r="F642" s="8">
        <v>26.06</v>
      </c>
      <c r="G642" s="8">
        <v>26.06</v>
      </c>
      <c r="N642" s="10">
        <v>3.44548854997398</v>
      </c>
    </row>
    <row r="643" spans="2:14">
      <c r="B643" s="6">
        <v>3.17</v>
      </c>
      <c r="C643" s="6">
        <v>24.31</v>
      </c>
      <c r="D643" s="7">
        <f t="shared" ref="D643:D706" si="23">B643</f>
        <v>3.17</v>
      </c>
      <c r="E643" s="7">
        <f t="shared" si="22"/>
        <v>120.93</v>
      </c>
      <c r="F643" s="8">
        <v>31.57</v>
      </c>
      <c r="G643" s="8">
        <v>31.57</v>
      </c>
      <c r="N643" s="10">
        <v>3.46896226268358</v>
      </c>
    </row>
    <row r="644" spans="2:14">
      <c r="B644" s="6">
        <v>3.14</v>
      </c>
      <c r="C644" s="6">
        <v>23.69</v>
      </c>
      <c r="D644" s="7">
        <f t="shared" si="23"/>
        <v>3.14</v>
      </c>
      <c r="E644" s="7">
        <f t="shared" ref="E644:E707" si="24">AVERAGE(C642:C646)/$K$1*250</f>
        <v>120.365</v>
      </c>
      <c r="F644" s="8">
        <v>31.57</v>
      </c>
      <c r="G644" s="8">
        <v>31.57</v>
      </c>
      <c r="N644" s="10">
        <v>3.54605091121454</v>
      </c>
    </row>
    <row r="645" spans="2:14">
      <c r="B645" s="6">
        <v>3.13</v>
      </c>
      <c r="C645" s="6">
        <v>24.18</v>
      </c>
      <c r="D645" s="7">
        <f t="shared" si="23"/>
        <v>3.13</v>
      </c>
      <c r="E645" s="7">
        <f t="shared" si="24"/>
        <v>119.385</v>
      </c>
      <c r="F645" s="8">
        <v>36.12</v>
      </c>
      <c r="G645" s="8">
        <v>36.12</v>
      </c>
      <c r="N645" s="10">
        <v>3.69550765247586</v>
      </c>
    </row>
    <row r="646" spans="2:14">
      <c r="B646" s="6">
        <v>3.18</v>
      </c>
      <c r="C646" s="6">
        <v>23.795</v>
      </c>
      <c r="D646" s="7">
        <f t="shared" si="23"/>
        <v>3.18</v>
      </c>
      <c r="E646" s="7">
        <f t="shared" si="24"/>
        <v>118.485</v>
      </c>
      <c r="F646" s="8">
        <v>36.12</v>
      </c>
      <c r="G646" s="8">
        <v>36.12</v>
      </c>
      <c r="N646" s="10">
        <v>4.12126709489826</v>
      </c>
    </row>
    <row r="647" spans="2:14">
      <c r="B647" s="6">
        <v>3.31</v>
      </c>
      <c r="C647" s="6">
        <v>23.41</v>
      </c>
      <c r="D647" s="7">
        <f t="shared" si="23"/>
        <v>3.31</v>
      </c>
      <c r="E647" s="7">
        <f t="shared" si="24"/>
        <v>118.205</v>
      </c>
      <c r="F647" s="8">
        <v>31.57</v>
      </c>
      <c r="G647" s="8">
        <v>31.57</v>
      </c>
      <c r="N647" s="10">
        <v>4.78000690953759</v>
      </c>
    </row>
    <row r="648" spans="2:14">
      <c r="B648" s="6">
        <v>3.74</v>
      </c>
      <c r="C648" s="6">
        <v>23.41</v>
      </c>
      <c r="D648" s="7">
        <f t="shared" si="23"/>
        <v>3.74</v>
      </c>
      <c r="E648" s="7">
        <f t="shared" si="24"/>
        <v>117.515</v>
      </c>
      <c r="F648" s="8">
        <v>31.57</v>
      </c>
      <c r="G648" s="8">
        <v>31.57</v>
      </c>
      <c r="N648" s="10">
        <v>5.23039628464811</v>
      </c>
    </row>
    <row r="649" spans="2:14">
      <c r="B649" s="6">
        <v>4.41</v>
      </c>
      <c r="C649" s="6">
        <v>23.41</v>
      </c>
      <c r="D649" s="7">
        <f t="shared" si="23"/>
        <v>4.41</v>
      </c>
      <c r="E649" s="7">
        <f t="shared" si="24"/>
        <v>118.04</v>
      </c>
      <c r="F649" s="8">
        <v>44.21</v>
      </c>
      <c r="G649" s="8">
        <v>44.21</v>
      </c>
      <c r="N649" s="10">
        <v>5.79023115291188</v>
      </c>
    </row>
    <row r="650" spans="2:14">
      <c r="B650" s="6">
        <v>4.85</v>
      </c>
      <c r="C650" s="6">
        <v>23.49</v>
      </c>
      <c r="D650" s="7">
        <f t="shared" si="23"/>
        <v>4.85</v>
      </c>
      <c r="E650" s="7">
        <f t="shared" si="24"/>
        <v>119.09</v>
      </c>
      <c r="F650" s="8">
        <v>44.21</v>
      </c>
      <c r="G650" s="8">
        <v>44.21</v>
      </c>
      <c r="N650" s="10">
        <v>6.20931559810194</v>
      </c>
    </row>
    <row r="651" spans="2:14">
      <c r="B651" s="6">
        <v>5.4</v>
      </c>
      <c r="C651" s="6">
        <v>24.32</v>
      </c>
      <c r="D651" s="7">
        <f t="shared" si="23"/>
        <v>5.4</v>
      </c>
      <c r="E651" s="7">
        <f t="shared" si="24"/>
        <v>120.11</v>
      </c>
      <c r="F651" s="8">
        <v>35.83</v>
      </c>
      <c r="G651" s="8">
        <v>35.83</v>
      </c>
      <c r="N651" s="10">
        <v>6.69826523467603</v>
      </c>
    </row>
    <row r="652" spans="2:14">
      <c r="B652" s="6">
        <v>5.8</v>
      </c>
      <c r="C652" s="6">
        <v>24.46</v>
      </c>
      <c r="D652" s="7">
        <f t="shared" si="23"/>
        <v>5.8</v>
      </c>
      <c r="E652" s="7">
        <f t="shared" si="24"/>
        <v>120.87</v>
      </c>
      <c r="F652" s="8">
        <v>35.83</v>
      </c>
      <c r="G652" s="8">
        <v>35.83</v>
      </c>
      <c r="N652" s="10">
        <v>7.24781164324575</v>
      </c>
    </row>
    <row r="653" spans="2:14">
      <c r="B653" s="6">
        <v>6.27</v>
      </c>
      <c r="C653" s="6">
        <v>24.43</v>
      </c>
      <c r="D653" s="7">
        <f t="shared" si="23"/>
        <v>6.27</v>
      </c>
      <c r="E653" s="7">
        <f t="shared" si="24"/>
        <v>121.32</v>
      </c>
      <c r="F653" s="8">
        <v>35.83</v>
      </c>
      <c r="G653" s="8">
        <v>35.83</v>
      </c>
      <c r="N653" s="10">
        <v>7.7407298617967</v>
      </c>
    </row>
    <row r="654" spans="2:14">
      <c r="B654" s="6">
        <v>6.8</v>
      </c>
      <c r="C654" s="6">
        <v>24.17</v>
      </c>
      <c r="D654" s="7">
        <f t="shared" si="23"/>
        <v>6.8</v>
      </c>
      <c r="E654" s="7">
        <f t="shared" si="24"/>
        <v>121.07</v>
      </c>
      <c r="F654" s="8">
        <v>42.85</v>
      </c>
      <c r="G654" s="8">
        <v>42.85</v>
      </c>
      <c r="N654" s="10">
        <v>7.70598041313417</v>
      </c>
    </row>
    <row r="655" spans="2:14">
      <c r="B655" s="6">
        <v>7.27</v>
      </c>
      <c r="C655" s="6">
        <v>23.94</v>
      </c>
      <c r="D655" s="7">
        <f t="shared" si="23"/>
        <v>7.27</v>
      </c>
      <c r="E655" s="7">
        <f t="shared" si="24"/>
        <v>120.81</v>
      </c>
      <c r="F655" s="8">
        <v>42.85</v>
      </c>
      <c r="G655" s="8">
        <v>42.85</v>
      </c>
      <c r="N655" s="10">
        <v>7.25111568222181</v>
      </c>
    </row>
    <row r="656" spans="2:14">
      <c r="B656" s="6">
        <v>7.2</v>
      </c>
      <c r="C656" s="6">
        <v>24.07</v>
      </c>
      <c r="D656" s="7">
        <f t="shared" si="23"/>
        <v>7.2</v>
      </c>
      <c r="E656" s="7">
        <f t="shared" si="24"/>
        <v>120.42</v>
      </c>
      <c r="F656" s="8">
        <v>42.85</v>
      </c>
      <c r="G656" s="8">
        <v>42.85</v>
      </c>
      <c r="N656" s="10">
        <v>6.80725674277091</v>
      </c>
    </row>
    <row r="657" spans="2:14">
      <c r="B657" s="6">
        <v>6.7</v>
      </c>
      <c r="C657" s="6">
        <v>24.2</v>
      </c>
      <c r="D657" s="7">
        <f t="shared" si="23"/>
        <v>6.7</v>
      </c>
      <c r="E657" s="7">
        <f t="shared" si="24"/>
        <v>120.135</v>
      </c>
      <c r="F657" s="8">
        <v>32.9</v>
      </c>
      <c r="G657" s="8">
        <v>32.9</v>
      </c>
      <c r="N657" s="10">
        <v>6.44233849442056</v>
      </c>
    </row>
    <row r="658" spans="2:14">
      <c r="B658" s="6">
        <v>6.21</v>
      </c>
      <c r="C658" s="6">
        <v>24.04</v>
      </c>
      <c r="D658" s="7">
        <f t="shared" si="23"/>
        <v>6.21</v>
      </c>
      <c r="E658" s="7">
        <f t="shared" si="24"/>
        <v>119.925</v>
      </c>
      <c r="F658" s="8">
        <v>32.9</v>
      </c>
      <c r="G658" s="8">
        <v>32.9</v>
      </c>
      <c r="N658" s="10">
        <v>6.46547143777928</v>
      </c>
    </row>
    <row r="659" spans="2:14">
      <c r="B659" s="6">
        <v>5.8</v>
      </c>
      <c r="C659" s="6">
        <v>23.885</v>
      </c>
      <c r="D659" s="7">
        <f t="shared" si="23"/>
        <v>5.8</v>
      </c>
      <c r="E659" s="7">
        <f t="shared" si="24"/>
        <v>119.575</v>
      </c>
      <c r="F659" s="8">
        <v>32.9</v>
      </c>
      <c r="G659" s="8">
        <v>32.9</v>
      </c>
      <c r="N659" s="10">
        <v>6.54664245106214</v>
      </c>
    </row>
    <row r="660" spans="2:14">
      <c r="B660" s="6">
        <v>5.79</v>
      </c>
      <c r="C660" s="6">
        <v>23.73</v>
      </c>
      <c r="D660" s="7">
        <f t="shared" si="23"/>
        <v>5.79</v>
      </c>
      <c r="E660" s="7">
        <f t="shared" si="24"/>
        <v>118.015</v>
      </c>
      <c r="F660" s="8">
        <v>25.5</v>
      </c>
      <c r="G660" s="8">
        <v>25.5</v>
      </c>
      <c r="N660" s="10">
        <v>6.76378150350325</v>
      </c>
    </row>
    <row r="661" spans="2:14">
      <c r="B661" s="6">
        <v>5.84</v>
      </c>
      <c r="C661" s="6">
        <v>23.72</v>
      </c>
      <c r="D661" s="7">
        <f t="shared" si="23"/>
        <v>5.84</v>
      </c>
      <c r="E661" s="7">
        <f t="shared" si="24"/>
        <v>115.535</v>
      </c>
      <c r="F661" s="8">
        <v>24.37</v>
      </c>
      <c r="G661" s="8">
        <v>24.37</v>
      </c>
      <c r="N661" s="10">
        <v>7.09819206804902</v>
      </c>
    </row>
    <row r="662" spans="2:14">
      <c r="B662" s="6">
        <v>6.03</v>
      </c>
      <c r="C662" s="6">
        <v>22.64</v>
      </c>
      <c r="D662" s="7">
        <f t="shared" si="23"/>
        <v>6.03</v>
      </c>
      <c r="E662" s="7">
        <f t="shared" si="24"/>
        <v>115.45</v>
      </c>
      <c r="F662" s="8">
        <v>24.37</v>
      </c>
      <c r="G662" s="8">
        <v>24.37</v>
      </c>
      <c r="N662" s="10">
        <v>7.33561151144163</v>
      </c>
    </row>
    <row r="663" spans="2:14">
      <c r="B663" s="6">
        <v>6.34</v>
      </c>
      <c r="C663" s="6">
        <v>21.56</v>
      </c>
      <c r="D663" s="7">
        <f t="shared" si="23"/>
        <v>6.34</v>
      </c>
      <c r="E663" s="7">
        <f t="shared" si="24"/>
        <v>116.21</v>
      </c>
      <c r="F663" s="8">
        <v>24.37</v>
      </c>
      <c r="G663" s="8">
        <v>24.37</v>
      </c>
      <c r="N663" s="10">
        <v>7.81813504111953</v>
      </c>
    </row>
    <row r="664" spans="2:14">
      <c r="B664" s="6">
        <v>6.55</v>
      </c>
      <c r="C664" s="6">
        <v>23.8</v>
      </c>
      <c r="D664" s="7">
        <f t="shared" si="23"/>
        <v>6.55</v>
      </c>
      <c r="E664" s="7">
        <f t="shared" si="24"/>
        <v>117.67</v>
      </c>
      <c r="F664" s="8">
        <v>22.64</v>
      </c>
      <c r="G664" s="8">
        <v>22.64</v>
      </c>
      <c r="N664" s="10">
        <v>8.20364152616816</v>
      </c>
    </row>
    <row r="665" spans="2:14">
      <c r="B665" s="6">
        <v>7.01</v>
      </c>
      <c r="C665" s="6">
        <v>24.49</v>
      </c>
      <c r="D665" s="7">
        <f t="shared" si="23"/>
        <v>7.01</v>
      </c>
      <c r="E665" s="7">
        <f t="shared" si="24"/>
        <v>120.02</v>
      </c>
      <c r="F665" s="8">
        <v>22.64</v>
      </c>
      <c r="G665" s="8">
        <v>22.64</v>
      </c>
      <c r="N665" s="10">
        <v>8.54055369489877</v>
      </c>
    </row>
    <row r="666" spans="2:14">
      <c r="B666" s="6">
        <v>7.37</v>
      </c>
      <c r="C666" s="6">
        <v>25.18</v>
      </c>
      <c r="D666" s="7">
        <f t="shared" si="23"/>
        <v>7.37</v>
      </c>
      <c r="E666" s="7">
        <f t="shared" si="24"/>
        <v>123.45</v>
      </c>
      <c r="F666" s="8">
        <v>25.45</v>
      </c>
      <c r="G666" s="8">
        <v>25.45</v>
      </c>
      <c r="N666" s="10">
        <v>8.92706796758206</v>
      </c>
    </row>
    <row r="667" spans="2:14">
      <c r="B667" s="6">
        <v>7.68</v>
      </c>
      <c r="C667" s="6">
        <v>24.99</v>
      </c>
      <c r="D667" s="7">
        <f t="shared" si="23"/>
        <v>7.68</v>
      </c>
      <c r="E667" s="7">
        <f t="shared" si="24"/>
        <v>123.81</v>
      </c>
      <c r="F667" s="8">
        <v>31.42</v>
      </c>
      <c r="G667" s="8">
        <v>31.42</v>
      </c>
      <c r="N667" s="10">
        <v>9.44228806842546</v>
      </c>
    </row>
    <row r="668" spans="2:14">
      <c r="B668" s="6">
        <v>8.04</v>
      </c>
      <c r="C668" s="6">
        <v>24.99</v>
      </c>
      <c r="D668" s="7">
        <f t="shared" si="23"/>
        <v>8.04</v>
      </c>
      <c r="E668" s="7">
        <f t="shared" si="24"/>
        <v>123.48</v>
      </c>
      <c r="F668" s="8">
        <v>31.42</v>
      </c>
      <c r="G668" s="8">
        <v>31.42</v>
      </c>
      <c r="N668" s="10">
        <v>9.79016343469933</v>
      </c>
    </row>
    <row r="669" spans="2:14">
      <c r="B669" s="6">
        <v>8.53</v>
      </c>
      <c r="C669" s="6">
        <v>24.16</v>
      </c>
      <c r="D669" s="7">
        <f t="shared" si="23"/>
        <v>8.53</v>
      </c>
      <c r="E669" s="7">
        <f t="shared" si="24"/>
        <v>122.28</v>
      </c>
      <c r="F669" s="8">
        <v>31.42</v>
      </c>
      <c r="G669" s="8">
        <v>31.42</v>
      </c>
      <c r="N669" s="10">
        <v>9.80199518872306</v>
      </c>
    </row>
    <row r="670" spans="2:14">
      <c r="B670" s="6">
        <v>8.85</v>
      </c>
      <c r="C670" s="6">
        <v>24.16</v>
      </c>
      <c r="D670" s="7">
        <f t="shared" si="23"/>
        <v>8.85</v>
      </c>
      <c r="E670" s="7">
        <f t="shared" si="24"/>
        <v>121.09</v>
      </c>
      <c r="F670" s="8">
        <v>25.91</v>
      </c>
      <c r="G670" s="8">
        <v>25.91</v>
      </c>
      <c r="N670" s="10">
        <v>9.75421505051061</v>
      </c>
    </row>
    <row r="671" spans="2:14">
      <c r="B671" s="6">
        <v>8.83</v>
      </c>
      <c r="C671" s="6">
        <v>23.98</v>
      </c>
      <c r="D671" s="7">
        <f t="shared" si="23"/>
        <v>8.83</v>
      </c>
      <c r="E671" s="7">
        <f t="shared" si="24"/>
        <v>119.9</v>
      </c>
      <c r="F671" s="8">
        <v>25.91</v>
      </c>
      <c r="G671" s="8">
        <v>25.91</v>
      </c>
      <c r="N671" s="10">
        <v>9.89398635212276</v>
      </c>
    </row>
    <row r="672" spans="2:14">
      <c r="B672" s="6">
        <v>8.75</v>
      </c>
      <c r="C672" s="6">
        <v>23.8</v>
      </c>
      <c r="D672" s="7">
        <f t="shared" si="23"/>
        <v>8.75</v>
      </c>
      <c r="E672" s="7">
        <f t="shared" si="24"/>
        <v>119.965</v>
      </c>
      <c r="F672" s="8">
        <v>35.78</v>
      </c>
      <c r="G672" s="8">
        <v>35.78</v>
      </c>
      <c r="N672" s="10">
        <v>10.0137435922207</v>
      </c>
    </row>
    <row r="673" spans="2:14">
      <c r="B673" s="6">
        <v>8.86</v>
      </c>
      <c r="C673" s="6">
        <v>23.8</v>
      </c>
      <c r="D673" s="7">
        <f t="shared" si="23"/>
        <v>8.86</v>
      </c>
      <c r="E673" s="7">
        <f t="shared" si="24"/>
        <v>120.515</v>
      </c>
      <c r="F673" s="8">
        <v>35.78</v>
      </c>
      <c r="G673" s="8">
        <v>35.78</v>
      </c>
      <c r="N673" s="10">
        <v>10.0837435468444</v>
      </c>
    </row>
    <row r="674" spans="2:14">
      <c r="B674" s="6">
        <v>8.95</v>
      </c>
      <c r="C674" s="6">
        <v>24.225</v>
      </c>
      <c r="D674" s="7">
        <f t="shared" si="23"/>
        <v>8.95</v>
      </c>
      <c r="E674" s="7">
        <f t="shared" si="24"/>
        <v>121.45</v>
      </c>
      <c r="F674" s="8">
        <v>35.78</v>
      </c>
      <c r="G674" s="8">
        <v>35.78</v>
      </c>
      <c r="N674" s="10">
        <v>10.272280627816</v>
      </c>
    </row>
    <row r="675" spans="2:14">
      <c r="B675" s="6">
        <v>8.99</v>
      </c>
      <c r="C675" s="6">
        <v>24.71</v>
      </c>
      <c r="D675" s="7">
        <f t="shared" si="23"/>
        <v>8.99</v>
      </c>
      <c r="E675" s="7">
        <f t="shared" si="24"/>
        <v>122.72</v>
      </c>
      <c r="F675" s="8">
        <v>31.54</v>
      </c>
      <c r="G675" s="8">
        <v>31.54</v>
      </c>
      <c r="N675" s="10">
        <v>10.5894616756644</v>
      </c>
    </row>
    <row r="676" spans="2:14">
      <c r="B676" s="6">
        <v>9.15</v>
      </c>
      <c r="C676" s="6">
        <v>24.915</v>
      </c>
      <c r="D676" s="7">
        <f t="shared" si="23"/>
        <v>9.15</v>
      </c>
      <c r="E676" s="7">
        <f t="shared" si="24"/>
        <v>124</v>
      </c>
      <c r="F676" s="8">
        <v>31.54</v>
      </c>
      <c r="G676" s="8">
        <v>31.54</v>
      </c>
      <c r="N676" s="10">
        <v>11.2737259440582</v>
      </c>
    </row>
    <row r="677" spans="2:14">
      <c r="B677" s="6">
        <v>9.44</v>
      </c>
      <c r="C677" s="6">
        <v>25.07</v>
      </c>
      <c r="D677" s="7">
        <f t="shared" si="23"/>
        <v>9.44</v>
      </c>
      <c r="E677" s="7">
        <f t="shared" si="24"/>
        <v>124.855</v>
      </c>
      <c r="F677" s="8">
        <v>31.54</v>
      </c>
      <c r="G677" s="8">
        <v>31.54</v>
      </c>
      <c r="N677" s="10">
        <v>11.7796867734891</v>
      </c>
    </row>
    <row r="678" spans="2:14">
      <c r="B678" s="6">
        <v>10.1</v>
      </c>
      <c r="C678" s="6">
        <v>25.08</v>
      </c>
      <c r="D678" s="7">
        <f t="shared" si="23"/>
        <v>10.1</v>
      </c>
      <c r="E678" s="7">
        <f t="shared" si="24"/>
        <v>125.515</v>
      </c>
      <c r="F678" s="8">
        <v>35.15</v>
      </c>
      <c r="G678" s="8">
        <v>35.15</v>
      </c>
      <c r="N678" s="10">
        <v>11.1829405814529</v>
      </c>
    </row>
    <row r="679" spans="2:14">
      <c r="B679" s="6">
        <v>10.58</v>
      </c>
      <c r="C679" s="6">
        <v>25.08</v>
      </c>
      <c r="D679" s="7">
        <f t="shared" si="23"/>
        <v>10.58</v>
      </c>
      <c r="E679" s="7">
        <f t="shared" si="24"/>
        <v>125.97</v>
      </c>
      <c r="F679" s="8">
        <v>35.15</v>
      </c>
      <c r="G679" s="8">
        <v>35.15</v>
      </c>
      <c r="N679" s="10">
        <v>10.5562014853831</v>
      </c>
    </row>
    <row r="680" spans="2:14">
      <c r="B680" s="6">
        <v>9.95</v>
      </c>
      <c r="C680" s="6">
        <v>25.37</v>
      </c>
      <c r="D680" s="7">
        <f t="shared" si="23"/>
        <v>9.95</v>
      </c>
      <c r="E680" s="7">
        <f t="shared" si="24"/>
        <v>124.17</v>
      </c>
      <c r="F680" s="8">
        <v>30.04</v>
      </c>
      <c r="G680" s="8">
        <v>30.04</v>
      </c>
      <c r="N680" s="10">
        <v>10.2169010389834</v>
      </c>
    </row>
    <row r="681" spans="2:14">
      <c r="B681" s="6">
        <v>9.29</v>
      </c>
      <c r="C681" s="6">
        <v>25.37</v>
      </c>
      <c r="D681" s="7">
        <f t="shared" si="23"/>
        <v>9.29</v>
      </c>
      <c r="E681" s="7">
        <f t="shared" si="24"/>
        <v>122.835</v>
      </c>
      <c r="F681" s="8">
        <v>30.04</v>
      </c>
      <c r="G681" s="8">
        <v>30.04</v>
      </c>
      <c r="N681" s="10">
        <v>10.0060836863239</v>
      </c>
    </row>
    <row r="682" spans="2:14">
      <c r="B682" s="6">
        <v>8.92</v>
      </c>
      <c r="C682" s="6">
        <v>23.27</v>
      </c>
      <c r="D682" s="7">
        <f t="shared" si="23"/>
        <v>8.92</v>
      </c>
      <c r="E682" s="7">
        <f t="shared" si="24"/>
        <v>121.97</v>
      </c>
      <c r="F682" s="8">
        <v>30.04</v>
      </c>
      <c r="G682" s="8">
        <v>30.04</v>
      </c>
      <c r="N682" s="10">
        <v>9.72532561131275</v>
      </c>
    </row>
    <row r="683" spans="2:14">
      <c r="B683" s="6">
        <v>8.68</v>
      </c>
      <c r="C683" s="6">
        <v>23.745</v>
      </c>
      <c r="D683" s="7">
        <f t="shared" si="23"/>
        <v>8.68</v>
      </c>
      <c r="E683" s="7">
        <f t="shared" si="24"/>
        <v>120.8</v>
      </c>
      <c r="F683" s="8">
        <v>30.04</v>
      </c>
      <c r="G683" s="8">
        <v>30.04</v>
      </c>
      <c r="N683" s="10">
        <v>9.36472956828568</v>
      </c>
    </row>
    <row r="684" spans="2:14">
      <c r="B684" s="6">
        <v>8.37</v>
      </c>
      <c r="C684" s="6">
        <v>24.215</v>
      </c>
      <c r="D684" s="7">
        <f t="shared" si="23"/>
        <v>8.37</v>
      </c>
      <c r="E684" s="7">
        <f t="shared" si="24"/>
        <v>119.22</v>
      </c>
      <c r="F684" s="8">
        <v>30.07</v>
      </c>
      <c r="G684" s="8">
        <v>30.07</v>
      </c>
      <c r="N684" s="10">
        <v>8.69648952053343</v>
      </c>
    </row>
    <row r="685" spans="2:14">
      <c r="B685" s="6">
        <v>7.98</v>
      </c>
      <c r="C685" s="6">
        <v>24.2</v>
      </c>
      <c r="D685" s="7">
        <f t="shared" si="23"/>
        <v>7.98</v>
      </c>
      <c r="E685" s="7">
        <f t="shared" si="24"/>
        <v>119.52</v>
      </c>
      <c r="F685" s="8">
        <v>30.07</v>
      </c>
      <c r="G685" s="8">
        <v>30.07</v>
      </c>
      <c r="N685" s="10">
        <v>7.84029167734268</v>
      </c>
    </row>
    <row r="686" spans="2:14">
      <c r="B686" s="6">
        <v>7.28</v>
      </c>
      <c r="C686" s="6">
        <v>23.79</v>
      </c>
      <c r="D686" s="7">
        <f t="shared" si="23"/>
        <v>7.28</v>
      </c>
      <c r="E686" s="7">
        <f t="shared" si="24"/>
        <v>119.23</v>
      </c>
      <c r="F686" s="8">
        <v>33.42</v>
      </c>
      <c r="G686" s="8">
        <v>33.42</v>
      </c>
      <c r="N686" s="10">
        <v>7.48844041298029</v>
      </c>
    </row>
    <row r="687" spans="2:14">
      <c r="B687" s="6">
        <v>6.39</v>
      </c>
      <c r="C687" s="6">
        <v>23.57</v>
      </c>
      <c r="D687" s="7">
        <f t="shared" si="23"/>
        <v>6.39</v>
      </c>
      <c r="E687" s="7">
        <f t="shared" si="24"/>
        <v>118.845</v>
      </c>
      <c r="F687" s="8">
        <v>33.42</v>
      </c>
      <c r="G687" s="8">
        <v>33.42</v>
      </c>
      <c r="N687" s="10">
        <v>7.33367507535743</v>
      </c>
    </row>
    <row r="688" spans="2:14">
      <c r="B688" s="6">
        <v>6.01</v>
      </c>
      <c r="C688" s="6">
        <v>23.455</v>
      </c>
      <c r="D688" s="7">
        <f t="shared" si="23"/>
        <v>6.01</v>
      </c>
      <c r="E688" s="7">
        <f t="shared" si="24"/>
        <v>118.66</v>
      </c>
      <c r="F688" s="8">
        <v>35.86</v>
      </c>
      <c r="G688" s="8">
        <v>35.86</v>
      </c>
      <c r="N688" s="10">
        <v>6.93129749699223</v>
      </c>
    </row>
    <row r="689" spans="2:14">
      <c r="B689" s="6">
        <v>5.83</v>
      </c>
      <c r="C689" s="6">
        <v>23.83</v>
      </c>
      <c r="D689" s="7">
        <f t="shared" si="23"/>
        <v>5.83</v>
      </c>
      <c r="E689" s="7">
        <f t="shared" si="24"/>
        <v>119.59</v>
      </c>
      <c r="F689" s="8">
        <v>35.86</v>
      </c>
      <c r="G689" s="8">
        <v>35.86</v>
      </c>
      <c r="N689" s="10">
        <v>6.84438973563328</v>
      </c>
    </row>
    <row r="690" spans="2:14">
      <c r="B690" s="6">
        <v>5.4</v>
      </c>
      <c r="C690" s="6">
        <v>24.015</v>
      </c>
      <c r="D690" s="7">
        <f t="shared" si="23"/>
        <v>5.4</v>
      </c>
      <c r="E690" s="7">
        <f t="shared" si="24"/>
        <v>123.875</v>
      </c>
      <c r="F690" s="8">
        <v>32.56</v>
      </c>
      <c r="G690" s="8">
        <v>32.56</v>
      </c>
      <c r="N690" s="10">
        <v>6.83592597834407</v>
      </c>
    </row>
    <row r="691" spans="2:14">
      <c r="B691" s="6">
        <v>5.29</v>
      </c>
      <c r="C691" s="6">
        <v>24.72</v>
      </c>
      <c r="D691" s="7">
        <f t="shared" si="23"/>
        <v>5.29</v>
      </c>
      <c r="E691" s="7">
        <f t="shared" si="24"/>
        <v>132.865</v>
      </c>
      <c r="F691" s="8">
        <v>32.56</v>
      </c>
      <c r="G691" s="8">
        <v>32.56</v>
      </c>
      <c r="N691" s="10">
        <v>6.33279072472847</v>
      </c>
    </row>
    <row r="692" spans="2:14">
      <c r="B692" s="6">
        <v>5.26</v>
      </c>
      <c r="C692" s="6">
        <v>27.855</v>
      </c>
      <c r="D692" s="7">
        <f t="shared" si="23"/>
        <v>5.26</v>
      </c>
      <c r="E692" s="7">
        <f t="shared" si="24"/>
        <v>143.515</v>
      </c>
      <c r="F692" s="8">
        <v>32.8</v>
      </c>
      <c r="G692" s="8">
        <v>32.8</v>
      </c>
      <c r="N692" s="10">
        <v>6.44147363982581</v>
      </c>
    </row>
    <row r="693" spans="2:14">
      <c r="B693" s="6">
        <v>4.73</v>
      </c>
      <c r="C693" s="6">
        <v>32.445</v>
      </c>
      <c r="D693" s="7">
        <f t="shared" si="23"/>
        <v>4.73</v>
      </c>
      <c r="E693" s="7">
        <f t="shared" si="24"/>
        <v>151.89</v>
      </c>
      <c r="F693" s="8">
        <v>32.8</v>
      </c>
      <c r="G693" s="8">
        <v>32.8</v>
      </c>
      <c r="N693" s="10">
        <v>6.50033561391778</v>
      </c>
    </row>
    <row r="694" spans="2:14">
      <c r="B694" s="6">
        <v>4.82</v>
      </c>
      <c r="C694" s="6">
        <v>34.48</v>
      </c>
      <c r="D694" s="7">
        <f t="shared" si="23"/>
        <v>4.82</v>
      </c>
      <c r="E694" s="7">
        <f t="shared" si="24"/>
        <v>152.7</v>
      </c>
      <c r="F694" s="8">
        <v>31.69</v>
      </c>
      <c r="G694" s="8">
        <v>31.69</v>
      </c>
      <c r="N694" s="10">
        <v>6.64787106750766</v>
      </c>
    </row>
    <row r="695" spans="2:14">
      <c r="B695" s="6">
        <v>4.86</v>
      </c>
      <c r="C695" s="6">
        <v>32.39</v>
      </c>
      <c r="D695" s="7">
        <f t="shared" si="23"/>
        <v>4.86</v>
      </c>
      <c r="E695" s="7">
        <f t="shared" si="24"/>
        <v>149.26</v>
      </c>
      <c r="F695" s="8">
        <v>31.69</v>
      </c>
      <c r="G695" s="8">
        <v>31.69</v>
      </c>
      <c r="N695" s="10">
        <v>6.61666782929791</v>
      </c>
    </row>
    <row r="696" spans="2:14">
      <c r="B696" s="6">
        <v>4.99</v>
      </c>
      <c r="C696" s="6">
        <v>25.53</v>
      </c>
      <c r="D696" s="7">
        <f t="shared" si="23"/>
        <v>4.99</v>
      </c>
      <c r="E696" s="7">
        <f t="shared" si="24"/>
        <v>142.275</v>
      </c>
      <c r="F696" s="8">
        <v>31.67</v>
      </c>
      <c r="G696" s="8">
        <v>31.67</v>
      </c>
      <c r="N696" s="10">
        <v>6.56502797123164</v>
      </c>
    </row>
    <row r="697" spans="2:14">
      <c r="B697" s="6">
        <v>4.94</v>
      </c>
      <c r="C697" s="6">
        <v>24.415</v>
      </c>
      <c r="D697" s="7">
        <f t="shared" si="23"/>
        <v>4.94</v>
      </c>
      <c r="E697" s="7">
        <f t="shared" si="24"/>
        <v>134.66</v>
      </c>
      <c r="F697" s="8">
        <v>31.53</v>
      </c>
      <c r="G697" s="8">
        <v>31.53</v>
      </c>
      <c r="N697" s="10">
        <v>6.41355972227497</v>
      </c>
    </row>
    <row r="698" spans="2:14">
      <c r="B698" s="6">
        <v>4.87</v>
      </c>
      <c r="C698" s="6">
        <v>25.46</v>
      </c>
      <c r="D698" s="7">
        <f t="shared" si="23"/>
        <v>4.87</v>
      </c>
      <c r="E698" s="7">
        <f t="shared" si="24"/>
        <v>127.89</v>
      </c>
      <c r="F698" s="8">
        <v>31.53</v>
      </c>
      <c r="G698" s="8">
        <v>31.53</v>
      </c>
      <c r="N698" s="10">
        <v>6.17209412635025</v>
      </c>
    </row>
    <row r="699" spans="2:14">
      <c r="B699" s="6">
        <v>4.7</v>
      </c>
      <c r="C699" s="6">
        <v>26.865</v>
      </c>
      <c r="D699" s="7">
        <f t="shared" si="23"/>
        <v>4.7</v>
      </c>
      <c r="E699" s="7">
        <f t="shared" si="24"/>
        <v>127.175</v>
      </c>
      <c r="F699" s="8">
        <v>30.13</v>
      </c>
      <c r="G699" s="8">
        <v>30.13</v>
      </c>
      <c r="N699" s="10">
        <v>6.03900788912342</v>
      </c>
    </row>
    <row r="700" spans="2:14">
      <c r="B700" s="6">
        <v>4.44</v>
      </c>
      <c r="C700" s="6">
        <v>25.62</v>
      </c>
      <c r="D700" s="7">
        <f t="shared" si="23"/>
        <v>4.44</v>
      </c>
      <c r="E700" s="7">
        <f t="shared" si="24"/>
        <v>127.94</v>
      </c>
      <c r="F700" s="8">
        <v>30.13</v>
      </c>
      <c r="G700" s="8">
        <v>30.13</v>
      </c>
      <c r="N700" s="10">
        <v>5.8754296628954</v>
      </c>
    </row>
    <row r="701" spans="2:14">
      <c r="B701" s="6">
        <v>4.29</v>
      </c>
      <c r="C701" s="6">
        <v>24.815</v>
      </c>
      <c r="D701" s="7">
        <f t="shared" si="23"/>
        <v>4.29</v>
      </c>
      <c r="E701" s="7">
        <f t="shared" si="24"/>
        <v>127</v>
      </c>
      <c r="F701" s="8">
        <v>30.13</v>
      </c>
      <c r="G701" s="8">
        <v>30.13</v>
      </c>
      <c r="N701" s="10">
        <v>5.69125584224641</v>
      </c>
    </row>
    <row r="702" spans="2:14">
      <c r="B702" s="6">
        <v>4.11</v>
      </c>
      <c r="C702" s="6">
        <v>25.18</v>
      </c>
      <c r="D702" s="7">
        <f t="shared" si="23"/>
        <v>4.11</v>
      </c>
      <c r="E702" s="7">
        <f t="shared" si="24"/>
        <v>133.33</v>
      </c>
      <c r="F702" s="8">
        <v>29.62</v>
      </c>
      <c r="G702" s="8">
        <v>29.62</v>
      </c>
      <c r="N702" s="10">
        <v>5.58578571331781</v>
      </c>
    </row>
    <row r="703" spans="2:14">
      <c r="B703" s="6">
        <v>3.91</v>
      </c>
      <c r="C703" s="6">
        <v>24.52</v>
      </c>
      <c r="D703" s="7">
        <f t="shared" si="23"/>
        <v>3.91</v>
      </c>
      <c r="E703" s="7">
        <f t="shared" si="24"/>
        <v>140.795</v>
      </c>
      <c r="F703" s="8">
        <v>29.62</v>
      </c>
      <c r="G703" s="8">
        <v>29.62</v>
      </c>
      <c r="N703" s="10">
        <v>5.52931547381977</v>
      </c>
    </row>
    <row r="704" spans="2:14">
      <c r="B704" s="6">
        <v>3.79</v>
      </c>
      <c r="C704" s="6">
        <v>33.195</v>
      </c>
      <c r="D704" s="7">
        <f t="shared" si="23"/>
        <v>3.79</v>
      </c>
      <c r="E704" s="7">
        <f t="shared" si="24"/>
        <v>143.525</v>
      </c>
      <c r="F704" s="8">
        <v>29.62</v>
      </c>
      <c r="G704" s="8">
        <v>29.62</v>
      </c>
      <c r="N704" s="10">
        <v>5.40259547221518</v>
      </c>
    </row>
    <row r="705" spans="2:14">
      <c r="B705" s="6">
        <v>3.72</v>
      </c>
      <c r="C705" s="6">
        <v>33.085</v>
      </c>
      <c r="D705" s="7">
        <f t="shared" si="23"/>
        <v>3.72</v>
      </c>
      <c r="E705" s="7">
        <f t="shared" si="24"/>
        <v>148.895</v>
      </c>
      <c r="F705" s="8">
        <v>32.61</v>
      </c>
      <c r="G705" s="8">
        <v>32.61</v>
      </c>
      <c r="N705" s="10">
        <v>5.20553172959939</v>
      </c>
    </row>
    <row r="706" spans="2:14">
      <c r="B706" s="6">
        <v>3.58</v>
      </c>
      <c r="C706" s="6">
        <v>27.545</v>
      </c>
      <c r="D706" s="7">
        <f t="shared" si="23"/>
        <v>3.58</v>
      </c>
      <c r="E706" s="7">
        <f t="shared" si="24"/>
        <v>154.965</v>
      </c>
      <c r="F706" s="8">
        <v>32.61</v>
      </c>
      <c r="G706" s="8">
        <v>32.61</v>
      </c>
      <c r="N706" s="10">
        <v>4.82862865762958</v>
      </c>
    </row>
    <row r="707" spans="2:14">
      <c r="B707" s="6">
        <v>3.37</v>
      </c>
      <c r="C707" s="6">
        <v>30.55</v>
      </c>
      <c r="D707" s="7">
        <f t="shared" ref="D707:D770" si="25">B707</f>
        <v>3.37</v>
      </c>
      <c r="E707" s="7">
        <f t="shared" si="24"/>
        <v>145.59</v>
      </c>
      <c r="F707" s="8">
        <v>32.61</v>
      </c>
      <c r="G707" s="8">
        <v>32.61</v>
      </c>
      <c r="N707" s="10">
        <v>4.52052960112168</v>
      </c>
    </row>
    <row r="708" spans="2:14">
      <c r="B708" s="6">
        <v>2.98</v>
      </c>
      <c r="C708" s="6">
        <v>30.59</v>
      </c>
      <c r="D708" s="7">
        <f t="shared" si="25"/>
        <v>2.98</v>
      </c>
      <c r="E708" s="7">
        <f t="shared" ref="E708:E771" si="26">AVERAGE(C706:C710)/$K$1*250</f>
        <v>136.03</v>
      </c>
      <c r="F708" s="8">
        <v>32.61</v>
      </c>
      <c r="G708" s="8">
        <v>32.61</v>
      </c>
      <c r="N708" s="10">
        <v>4.34097031526797</v>
      </c>
    </row>
    <row r="709" spans="2:14">
      <c r="B709" s="6">
        <v>2.66</v>
      </c>
      <c r="C709" s="6">
        <v>23.82</v>
      </c>
      <c r="D709" s="7">
        <f t="shared" si="25"/>
        <v>2.66</v>
      </c>
      <c r="E709" s="7">
        <f t="shared" si="26"/>
        <v>131.965</v>
      </c>
      <c r="F709" s="8">
        <v>31.94</v>
      </c>
      <c r="G709" s="8">
        <v>31.94</v>
      </c>
      <c r="N709" s="10">
        <v>4.2502947420893</v>
      </c>
    </row>
    <row r="710" spans="2:14">
      <c r="B710" s="6">
        <v>2.47</v>
      </c>
      <c r="C710" s="6">
        <v>23.525</v>
      </c>
      <c r="D710" s="7">
        <f t="shared" si="25"/>
        <v>2.47</v>
      </c>
      <c r="E710" s="7">
        <f t="shared" si="26"/>
        <v>124.915</v>
      </c>
      <c r="F710" s="8">
        <v>31.94</v>
      </c>
      <c r="G710" s="8">
        <v>31.94</v>
      </c>
      <c r="N710" s="10">
        <v>4.20882113512579</v>
      </c>
    </row>
    <row r="711" spans="2:14">
      <c r="B711" s="6">
        <v>2.37</v>
      </c>
      <c r="C711" s="6">
        <v>23.48</v>
      </c>
      <c r="D711" s="7">
        <f t="shared" si="25"/>
        <v>2.37</v>
      </c>
      <c r="E711" s="7">
        <f t="shared" si="26"/>
        <v>117.845</v>
      </c>
      <c r="F711" s="8">
        <v>31.94</v>
      </c>
      <c r="G711" s="8">
        <v>31.94</v>
      </c>
      <c r="N711" s="10">
        <v>4.05710112019135</v>
      </c>
    </row>
    <row r="712" spans="2:14">
      <c r="B712" s="6">
        <v>2.32</v>
      </c>
      <c r="C712" s="6">
        <v>23.5</v>
      </c>
      <c r="D712" s="7">
        <f t="shared" si="25"/>
        <v>2.32</v>
      </c>
      <c r="E712" s="7">
        <f t="shared" si="26"/>
        <v>117.485</v>
      </c>
      <c r="F712" s="8">
        <v>32.48</v>
      </c>
      <c r="G712" s="8">
        <v>32.48</v>
      </c>
      <c r="N712" s="10">
        <v>3.95460055434209</v>
      </c>
    </row>
    <row r="713" spans="2:14">
      <c r="B713" s="6">
        <v>2.16</v>
      </c>
      <c r="C713" s="6">
        <v>23.52</v>
      </c>
      <c r="D713" s="7">
        <f t="shared" si="25"/>
        <v>2.16</v>
      </c>
      <c r="E713" s="7">
        <f t="shared" si="26"/>
        <v>117.37</v>
      </c>
      <c r="F713" s="8">
        <v>32.48</v>
      </c>
      <c r="G713" s="8">
        <v>32.48</v>
      </c>
      <c r="N713" s="10">
        <v>3.99127492029047</v>
      </c>
    </row>
    <row r="714" spans="2:14">
      <c r="B714" s="6">
        <v>2.05</v>
      </c>
      <c r="C714" s="6">
        <v>23.46</v>
      </c>
      <c r="D714" s="7">
        <f t="shared" si="25"/>
        <v>2.05</v>
      </c>
      <c r="E714" s="7">
        <f t="shared" si="26"/>
        <v>124.48</v>
      </c>
      <c r="F714" s="8">
        <v>32.48</v>
      </c>
      <c r="G714" s="8">
        <v>32.48</v>
      </c>
      <c r="N714" s="10">
        <v>4.14739967311383</v>
      </c>
    </row>
    <row r="715" spans="2:14">
      <c r="B715" s="6">
        <v>2.08</v>
      </c>
      <c r="C715" s="6">
        <v>23.41</v>
      </c>
      <c r="D715" s="7">
        <f t="shared" si="25"/>
        <v>2.08</v>
      </c>
      <c r="E715" s="7">
        <f t="shared" si="26"/>
        <v>116.9</v>
      </c>
      <c r="F715" s="8">
        <v>29.22</v>
      </c>
      <c r="G715" s="8">
        <v>29.22</v>
      </c>
      <c r="N715" s="10">
        <v>4.36315735562821</v>
      </c>
    </row>
    <row r="716" spans="2:14">
      <c r="B716" s="6">
        <v>2.23</v>
      </c>
      <c r="C716" s="6">
        <v>30.59</v>
      </c>
      <c r="D716" s="7">
        <f t="shared" si="25"/>
        <v>2.23</v>
      </c>
      <c r="E716" s="7">
        <f t="shared" si="26"/>
        <v>117.2</v>
      </c>
      <c r="F716" s="8">
        <v>29.22</v>
      </c>
      <c r="G716" s="8">
        <v>29.22</v>
      </c>
      <c r="N716" s="10">
        <v>4.60855390557891</v>
      </c>
    </row>
    <row r="717" spans="2:14">
      <c r="B717" s="6">
        <v>2.44</v>
      </c>
      <c r="C717" s="6">
        <v>15.92</v>
      </c>
      <c r="D717" s="7">
        <f t="shared" si="25"/>
        <v>2.44</v>
      </c>
      <c r="E717" s="7">
        <f t="shared" si="26"/>
        <v>110.89</v>
      </c>
      <c r="F717" s="8">
        <v>29.22</v>
      </c>
      <c r="G717" s="8">
        <v>29.22</v>
      </c>
      <c r="N717" s="10">
        <v>4.91353234006577</v>
      </c>
    </row>
    <row r="718" spans="2:14">
      <c r="B718" s="6">
        <v>2.68</v>
      </c>
      <c r="C718" s="6">
        <v>23.82</v>
      </c>
      <c r="D718" s="7">
        <f t="shared" si="25"/>
        <v>2.68</v>
      </c>
      <c r="E718" s="7">
        <f t="shared" si="26"/>
        <v>111.235</v>
      </c>
      <c r="F718" s="8">
        <v>28.69</v>
      </c>
      <c r="G718" s="8">
        <v>28.69</v>
      </c>
      <c r="N718" s="10">
        <v>5.30803887178039</v>
      </c>
    </row>
    <row r="719" spans="2:14">
      <c r="B719" s="6">
        <v>2.98</v>
      </c>
      <c r="C719" s="6">
        <v>17.15</v>
      </c>
      <c r="D719" s="7">
        <f t="shared" si="25"/>
        <v>2.98</v>
      </c>
      <c r="E719" s="7">
        <f t="shared" si="26"/>
        <v>111.005</v>
      </c>
      <c r="F719" s="8">
        <v>28.69</v>
      </c>
      <c r="G719" s="8">
        <v>28.69</v>
      </c>
      <c r="N719" s="10">
        <v>5.73200641219037</v>
      </c>
    </row>
    <row r="720" spans="2:14">
      <c r="B720" s="6">
        <v>3.37</v>
      </c>
      <c r="C720" s="6">
        <v>23.755</v>
      </c>
      <c r="D720" s="7">
        <f t="shared" si="25"/>
        <v>3.37</v>
      </c>
      <c r="E720" s="7">
        <f t="shared" si="26"/>
        <v>125.485</v>
      </c>
      <c r="F720" s="8">
        <v>28.69</v>
      </c>
      <c r="G720" s="8">
        <v>28.69</v>
      </c>
      <c r="N720" s="10">
        <v>6.01537039188068</v>
      </c>
    </row>
    <row r="721" spans="2:14">
      <c r="B721" s="6">
        <v>3.79</v>
      </c>
      <c r="C721" s="6">
        <v>30.36</v>
      </c>
      <c r="D721" s="7">
        <f t="shared" si="25"/>
        <v>3.79</v>
      </c>
      <c r="E721" s="7">
        <f t="shared" si="26"/>
        <v>132.105</v>
      </c>
      <c r="F721" s="8">
        <v>29.11</v>
      </c>
      <c r="G721" s="8">
        <v>29.11</v>
      </c>
      <c r="N721" s="10">
        <v>6.50806373175466</v>
      </c>
    </row>
    <row r="722" spans="2:14">
      <c r="B722" s="6">
        <v>4.07</v>
      </c>
      <c r="C722" s="6">
        <v>30.4</v>
      </c>
      <c r="D722" s="7">
        <f t="shared" si="25"/>
        <v>4.07</v>
      </c>
      <c r="E722" s="7">
        <f t="shared" si="26"/>
        <v>139.06</v>
      </c>
      <c r="F722" s="8">
        <v>29.11</v>
      </c>
      <c r="G722" s="8">
        <v>29.11</v>
      </c>
      <c r="N722" s="10">
        <v>6.64011556139983</v>
      </c>
    </row>
    <row r="723" spans="2:14">
      <c r="B723" s="6">
        <v>4.56</v>
      </c>
      <c r="C723" s="6">
        <v>30.44</v>
      </c>
      <c r="D723" s="7">
        <f t="shared" si="25"/>
        <v>4.56</v>
      </c>
      <c r="E723" s="7">
        <f t="shared" si="26"/>
        <v>134.77</v>
      </c>
      <c r="F723" s="8">
        <v>29.14</v>
      </c>
      <c r="G723" s="8">
        <v>29.14</v>
      </c>
      <c r="N723" s="10">
        <v>7.11137565730418</v>
      </c>
    </row>
    <row r="724" spans="2:14">
      <c r="B724" s="6">
        <v>4.69</v>
      </c>
      <c r="C724" s="6">
        <v>24.105</v>
      </c>
      <c r="D724" s="7">
        <f t="shared" si="25"/>
        <v>4.69</v>
      </c>
      <c r="E724" s="7">
        <f t="shared" si="26"/>
        <v>125.45</v>
      </c>
      <c r="F724" s="8">
        <v>29.14</v>
      </c>
      <c r="G724" s="8">
        <v>29.14</v>
      </c>
      <c r="N724" s="10">
        <v>7.65182546676553</v>
      </c>
    </row>
    <row r="725" spans="2:14">
      <c r="B725" s="6">
        <v>5.16</v>
      </c>
      <c r="C725" s="6">
        <v>19.465</v>
      </c>
      <c r="D725" s="7">
        <f t="shared" si="25"/>
        <v>5.16</v>
      </c>
      <c r="E725" s="7">
        <f t="shared" si="26"/>
        <v>115.34</v>
      </c>
      <c r="F725" s="8">
        <v>29.14</v>
      </c>
      <c r="G725" s="8">
        <v>29.14</v>
      </c>
      <c r="N725" s="10">
        <v>7.9216050145741</v>
      </c>
    </row>
    <row r="726" spans="2:14">
      <c r="B726" s="6">
        <v>5.7</v>
      </c>
      <c r="C726" s="6">
        <v>21.04</v>
      </c>
      <c r="D726" s="7">
        <f t="shared" si="25"/>
        <v>5.7</v>
      </c>
      <c r="E726" s="7">
        <f t="shared" si="26"/>
        <v>105.33</v>
      </c>
      <c r="F726" s="8">
        <v>29.14</v>
      </c>
      <c r="G726" s="8">
        <v>29.14</v>
      </c>
      <c r="N726" s="10">
        <v>7.88083976428603</v>
      </c>
    </row>
    <row r="727" spans="2:14">
      <c r="B727" s="6">
        <v>5.97</v>
      </c>
      <c r="C727" s="6">
        <v>20.29</v>
      </c>
      <c r="D727" s="7">
        <f t="shared" si="25"/>
        <v>5.97</v>
      </c>
      <c r="E727" s="7">
        <f t="shared" si="26"/>
        <v>101.22</v>
      </c>
      <c r="F727" s="8">
        <v>31.96</v>
      </c>
      <c r="G727" s="8">
        <v>31.96</v>
      </c>
      <c r="N727" s="10">
        <v>7.43982398645497</v>
      </c>
    </row>
    <row r="728" spans="2:14">
      <c r="B728" s="6">
        <v>5.93</v>
      </c>
      <c r="C728" s="6">
        <v>20.43</v>
      </c>
      <c r="D728" s="7">
        <f t="shared" si="25"/>
        <v>5.93</v>
      </c>
      <c r="E728" s="7">
        <f t="shared" si="26"/>
        <v>101.75</v>
      </c>
      <c r="F728" s="8">
        <v>31.96</v>
      </c>
      <c r="G728" s="8">
        <v>31.96</v>
      </c>
      <c r="N728" s="10">
        <v>7.29797353847467</v>
      </c>
    </row>
    <row r="729" spans="2:14">
      <c r="B729" s="6">
        <v>5.49</v>
      </c>
      <c r="C729" s="6">
        <v>19.995</v>
      </c>
      <c r="D729" s="7">
        <f t="shared" si="25"/>
        <v>5.49</v>
      </c>
      <c r="E729" s="7">
        <f t="shared" si="26"/>
        <v>101.395</v>
      </c>
      <c r="F729" s="8">
        <v>31.89</v>
      </c>
      <c r="G729" s="8">
        <v>31.89</v>
      </c>
      <c r="N729" s="10">
        <v>7.19547171351901</v>
      </c>
    </row>
    <row r="730" spans="2:14">
      <c r="B730" s="6">
        <v>5.35</v>
      </c>
      <c r="C730" s="6">
        <v>19.995</v>
      </c>
      <c r="D730" s="7">
        <f t="shared" si="25"/>
        <v>5.35</v>
      </c>
      <c r="E730" s="7">
        <f t="shared" si="26"/>
        <v>102.805</v>
      </c>
      <c r="F730" s="8">
        <v>31.89</v>
      </c>
      <c r="G730" s="8">
        <v>31.89</v>
      </c>
      <c r="N730" s="10">
        <v>7.13228575768224</v>
      </c>
    </row>
    <row r="731" spans="2:14">
      <c r="B731" s="6">
        <v>5.25</v>
      </c>
      <c r="C731" s="6">
        <v>20.685</v>
      </c>
      <c r="D731" s="7">
        <f t="shared" si="25"/>
        <v>5.25</v>
      </c>
      <c r="E731" s="7">
        <f t="shared" si="26"/>
        <v>104.075</v>
      </c>
      <c r="F731" s="8">
        <v>31.89</v>
      </c>
      <c r="G731" s="8">
        <v>31.89</v>
      </c>
      <c r="N731" s="10">
        <v>6.81917506454035</v>
      </c>
    </row>
    <row r="732" spans="2:14">
      <c r="B732" s="6">
        <v>5.19</v>
      </c>
      <c r="C732" s="6">
        <v>21.7</v>
      </c>
      <c r="D732" s="7">
        <f t="shared" si="25"/>
        <v>5.19</v>
      </c>
      <c r="E732" s="7">
        <f t="shared" si="26"/>
        <v>105.785</v>
      </c>
      <c r="F732" s="8">
        <v>31.89</v>
      </c>
      <c r="G732" s="8">
        <v>31.89</v>
      </c>
      <c r="N732" s="10">
        <v>6.63530780844963</v>
      </c>
    </row>
    <row r="733" spans="2:14">
      <c r="B733" s="6">
        <v>4.88</v>
      </c>
      <c r="C733" s="6">
        <v>21.7</v>
      </c>
      <c r="D733" s="7">
        <f t="shared" si="25"/>
        <v>4.88</v>
      </c>
      <c r="E733" s="7">
        <f t="shared" si="26"/>
        <v>107.5</v>
      </c>
      <c r="F733" s="8">
        <v>31.89</v>
      </c>
      <c r="G733" s="8">
        <v>31.89</v>
      </c>
      <c r="N733" s="10">
        <v>6.68005276729172</v>
      </c>
    </row>
    <row r="734" spans="2:14">
      <c r="B734" s="6">
        <v>4.7</v>
      </c>
      <c r="C734" s="6">
        <v>21.705</v>
      </c>
      <c r="D734" s="7">
        <f t="shared" si="25"/>
        <v>4.7</v>
      </c>
      <c r="E734" s="7">
        <f t="shared" si="26"/>
        <v>108.61</v>
      </c>
      <c r="F734" s="8">
        <v>31.16</v>
      </c>
      <c r="G734" s="8">
        <v>31.16</v>
      </c>
      <c r="N734" s="10">
        <v>6.54493434133806</v>
      </c>
    </row>
    <row r="735" spans="2:14">
      <c r="B735" s="6">
        <v>4.75</v>
      </c>
      <c r="C735" s="6">
        <v>21.71</v>
      </c>
      <c r="D735" s="7">
        <f t="shared" si="25"/>
        <v>4.75</v>
      </c>
      <c r="E735" s="7">
        <f t="shared" si="26"/>
        <v>108.8</v>
      </c>
      <c r="F735" s="8">
        <v>31.16</v>
      </c>
      <c r="G735" s="8">
        <v>31.16</v>
      </c>
      <c r="N735" s="10">
        <v>6.35964297327944</v>
      </c>
    </row>
    <row r="736" spans="2:14">
      <c r="B736" s="6">
        <v>4.62</v>
      </c>
      <c r="C736" s="6">
        <v>21.795</v>
      </c>
      <c r="D736" s="7">
        <f t="shared" si="25"/>
        <v>4.62</v>
      </c>
      <c r="E736" s="7">
        <f t="shared" si="26"/>
        <v>108.945</v>
      </c>
      <c r="F736" s="8">
        <v>31.16</v>
      </c>
      <c r="G736" s="8">
        <v>31.16</v>
      </c>
      <c r="N736" s="10">
        <v>6.12437324129563</v>
      </c>
    </row>
    <row r="737" spans="2:14">
      <c r="B737" s="6">
        <v>4.44</v>
      </c>
      <c r="C737" s="6">
        <v>21.89</v>
      </c>
      <c r="D737" s="7">
        <f t="shared" si="25"/>
        <v>4.44</v>
      </c>
      <c r="E737" s="7">
        <f t="shared" si="26"/>
        <v>109.19</v>
      </c>
      <c r="F737" s="8">
        <v>31.16</v>
      </c>
      <c r="G737" s="8">
        <v>31.16</v>
      </c>
      <c r="N737" s="10">
        <v>5.90879955573591</v>
      </c>
    </row>
    <row r="738" spans="2:14">
      <c r="B738" s="6">
        <v>4.21</v>
      </c>
      <c r="C738" s="6">
        <v>21.845</v>
      </c>
      <c r="D738" s="7">
        <f t="shared" si="25"/>
        <v>4.21</v>
      </c>
      <c r="E738" s="7">
        <f t="shared" si="26"/>
        <v>109.58</v>
      </c>
      <c r="F738" s="8">
        <v>28.2</v>
      </c>
      <c r="G738" s="8">
        <v>28.2</v>
      </c>
      <c r="N738" s="10">
        <v>5.69311892790777</v>
      </c>
    </row>
    <row r="739" spans="2:14">
      <c r="B739" s="6">
        <v>4</v>
      </c>
      <c r="C739" s="6">
        <v>21.95</v>
      </c>
      <c r="D739" s="7">
        <f t="shared" si="25"/>
        <v>4</v>
      </c>
      <c r="E739" s="7">
        <f t="shared" si="26"/>
        <v>118.165</v>
      </c>
      <c r="F739" s="8">
        <v>28.2</v>
      </c>
      <c r="G739" s="8">
        <v>28.2</v>
      </c>
      <c r="N739" s="10">
        <v>5.36877129019986</v>
      </c>
    </row>
    <row r="740" spans="2:14">
      <c r="B740" s="6">
        <v>3.79</v>
      </c>
      <c r="C740" s="6">
        <v>22.1</v>
      </c>
      <c r="D740" s="7">
        <f t="shared" si="25"/>
        <v>3.79</v>
      </c>
      <c r="E740" s="7">
        <f t="shared" si="26"/>
        <v>122.525</v>
      </c>
      <c r="F740" s="8">
        <v>27.64</v>
      </c>
      <c r="G740" s="8">
        <v>27.64</v>
      </c>
      <c r="N740" s="10">
        <v>5.04510344594678</v>
      </c>
    </row>
    <row r="741" spans="2:14">
      <c r="B741" s="6">
        <v>3.47</v>
      </c>
      <c r="C741" s="6">
        <v>30.38</v>
      </c>
      <c r="D741" s="7">
        <f t="shared" si="25"/>
        <v>3.47</v>
      </c>
      <c r="E741" s="7">
        <f t="shared" si="26"/>
        <v>122.8</v>
      </c>
      <c r="F741" s="8">
        <v>27.64</v>
      </c>
      <c r="G741" s="8">
        <v>27.64</v>
      </c>
      <c r="N741" s="10">
        <v>4.76166950037953</v>
      </c>
    </row>
    <row r="742" spans="2:14">
      <c r="B742" s="6">
        <v>3.15</v>
      </c>
      <c r="C742" s="6">
        <v>26.25</v>
      </c>
      <c r="D742" s="7">
        <f t="shared" si="25"/>
        <v>3.15</v>
      </c>
      <c r="E742" s="7">
        <f t="shared" si="26"/>
        <v>131.29</v>
      </c>
      <c r="F742" s="8">
        <v>27.64</v>
      </c>
      <c r="G742" s="8">
        <v>27.64</v>
      </c>
      <c r="N742" s="10">
        <v>4.56720756542043</v>
      </c>
    </row>
    <row r="743" spans="2:14">
      <c r="B743" s="6">
        <v>2.87</v>
      </c>
      <c r="C743" s="6">
        <v>22.12</v>
      </c>
      <c r="D743" s="7">
        <f t="shared" si="25"/>
        <v>2.87</v>
      </c>
      <c r="E743" s="7">
        <f t="shared" si="26"/>
        <v>131.36</v>
      </c>
      <c r="F743" s="8">
        <v>-1.79</v>
      </c>
      <c r="G743" s="8">
        <v>27</v>
      </c>
      <c r="N743" s="10">
        <v>4.52918120426136</v>
      </c>
    </row>
    <row r="744" spans="2:14">
      <c r="B744" s="6">
        <v>2.68</v>
      </c>
      <c r="C744" s="6">
        <v>30.44</v>
      </c>
      <c r="D744" s="7">
        <f t="shared" si="25"/>
        <v>2.68</v>
      </c>
      <c r="E744" s="7">
        <f t="shared" si="26"/>
        <v>123.15</v>
      </c>
      <c r="F744" s="8">
        <v>26.98</v>
      </c>
      <c r="G744" s="8">
        <v>26.98</v>
      </c>
      <c r="N744" s="10">
        <v>4.52967467521527</v>
      </c>
    </row>
    <row r="745" spans="2:14">
      <c r="B745" s="6">
        <v>2.65</v>
      </c>
      <c r="C745" s="6">
        <v>22.17</v>
      </c>
      <c r="D745" s="7">
        <f t="shared" si="25"/>
        <v>2.65</v>
      </c>
      <c r="E745" s="7">
        <f t="shared" si="26"/>
        <v>117.83</v>
      </c>
      <c r="F745" s="8">
        <v>26.98</v>
      </c>
      <c r="G745" s="8">
        <v>26.98</v>
      </c>
      <c r="N745" s="10">
        <v>4.44225808540583</v>
      </c>
    </row>
    <row r="746" spans="2:14">
      <c r="B746" s="6">
        <v>2.66</v>
      </c>
      <c r="C746" s="6">
        <v>22.17</v>
      </c>
      <c r="D746" s="7">
        <f t="shared" si="25"/>
        <v>2.66</v>
      </c>
      <c r="E746" s="7">
        <f t="shared" si="26"/>
        <v>118.98</v>
      </c>
      <c r="F746" s="8">
        <v>26.98</v>
      </c>
      <c r="G746" s="8">
        <v>26.98</v>
      </c>
      <c r="N746" s="10">
        <v>4.34511434610813</v>
      </c>
    </row>
    <row r="747" spans="2:14">
      <c r="B747" s="6">
        <v>2.58</v>
      </c>
      <c r="C747" s="6">
        <v>20.93</v>
      </c>
      <c r="D747" s="7">
        <f t="shared" si="25"/>
        <v>2.58</v>
      </c>
      <c r="E747" s="7">
        <f t="shared" si="26"/>
        <v>114.12</v>
      </c>
      <c r="F747" s="8">
        <v>26.98</v>
      </c>
      <c r="G747" s="8">
        <v>26.98</v>
      </c>
      <c r="N747" s="10">
        <v>4.32505620358997</v>
      </c>
    </row>
    <row r="748" spans="2:14">
      <c r="B748" s="6">
        <v>2.49</v>
      </c>
      <c r="C748" s="6">
        <v>23.27</v>
      </c>
      <c r="D748" s="7">
        <f t="shared" si="25"/>
        <v>2.49</v>
      </c>
      <c r="E748" s="7">
        <f t="shared" si="26"/>
        <v>116.575</v>
      </c>
      <c r="F748" s="8">
        <v>26.98</v>
      </c>
      <c r="G748" s="8">
        <v>26.98</v>
      </c>
      <c r="N748" s="10">
        <v>4.42957106106</v>
      </c>
    </row>
    <row r="749" spans="2:14">
      <c r="B749" s="6">
        <v>2.48</v>
      </c>
      <c r="C749" s="6">
        <v>25.58</v>
      </c>
      <c r="D749" s="7">
        <f t="shared" si="25"/>
        <v>2.48</v>
      </c>
      <c r="E749" s="7">
        <f t="shared" si="26"/>
        <v>116.845</v>
      </c>
      <c r="F749" s="8">
        <v>27.01</v>
      </c>
      <c r="G749" s="8">
        <v>27.01</v>
      </c>
      <c r="N749" s="10">
        <v>4.47548304844106</v>
      </c>
    </row>
    <row r="750" spans="2:14">
      <c r="B750" s="6">
        <v>2.6</v>
      </c>
      <c r="C750" s="6">
        <v>24.625</v>
      </c>
      <c r="D750" s="7">
        <f t="shared" si="25"/>
        <v>2.6</v>
      </c>
      <c r="E750" s="7">
        <f t="shared" si="26"/>
        <v>117.425</v>
      </c>
      <c r="F750" s="8">
        <v>27.01</v>
      </c>
      <c r="G750" s="8">
        <v>27.01</v>
      </c>
      <c r="N750" s="10">
        <v>4.42473874628151</v>
      </c>
    </row>
    <row r="751" spans="2:14">
      <c r="B751" s="6">
        <v>2.66</v>
      </c>
      <c r="C751" s="6">
        <v>22.44</v>
      </c>
      <c r="D751" s="7">
        <f t="shared" si="25"/>
        <v>2.66</v>
      </c>
      <c r="E751" s="7">
        <f t="shared" si="26"/>
        <v>115.5</v>
      </c>
      <c r="F751" s="8">
        <v>27.01</v>
      </c>
      <c r="G751" s="8">
        <v>27.01</v>
      </c>
      <c r="N751" s="10">
        <v>4.36417956791533</v>
      </c>
    </row>
    <row r="752" spans="2:14">
      <c r="B752" s="6">
        <v>2.62</v>
      </c>
      <c r="C752" s="6">
        <v>21.51</v>
      </c>
      <c r="D752" s="7">
        <f t="shared" si="25"/>
        <v>2.62</v>
      </c>
      <c r="E752" s="7">
        <f t="shared" si="26"/>
        <v>116.21</v>
      </c>
      <c r="F752" s="8">
        <v>27.01</v>
      </c>
      <c r="G752" s="8">
        <v>27.01</v>
      </c>
      <c r="N752" s="10">
        <v>4.32245300175245</v>
      </c>
    </row>
    <row r="753" spans="2:14">
      <c r="B753" s="6">
        <v>2.57</v>
      </c>
      <c r="C753" s="6">
        <v>21.345</v>
      </c>
      <c r="D753" s="7">
        <f t="shared" si="25"/>
        <v>2.57</v>
      </c>
      <c r="E753" s="7">
        <f t="shared" si="26"/>
        <v>122.02</v>
      </c>
      <c r="F753" s="8">
        <v>27.49</v>
      </c>
      <c r="G753" s="8">
        <v>27.49</v>
      </c>
      <c r="N753" s="10">
        <v>4.34675702167212</v>
      </c>
    </row>
    <row r="754" spans="2:14">
      <c r="B754" s="6">
        <v>2.54</v>
      </c>
      <c r="C754" s="6">
        <v>26.29</v>
      </c>
      <c r="D754" s="7">
        <f t="shared" si="25"/>
        <v>2.54</v>
      </c>
      <c r="E754" s="7">
        <f t="shared" si="26"/>
        <v>130.035</v>
      </c>
      <c r="F754" s="8">
        <v>27.49</v>
      </c>
      <c r="G754" s="8">
        <v>27.49</v>
      </c>
      <c r="N754" s="10">
        <v>4.44613561466144</v>
      </c>
    </row>
    <row r="755" spans="2:14">
      <c r="B755" s="6">
        <v>2.58</v>
      </c>
      <c r="C755" s="6">
        <v>30.435</v>
      </c>
      <c r="D755" s="7">
        <f t="shared" si="25"/>
        <v>2.58</v>
      </c>
      <c r="E755" s="7">
        <f t="shared" si="26"/>
        <v>138.975</v>
      </c>
      <c r="F755" s="8">
        <v>27.49</v>
      </c>
      <c r="G755" s="8">
        <v>27.49</v>
      </c>
      <c r="N755" s="10">
        <v>4.58255646157999</v>
      </c>
    </row>
    <row r="756" spans="2:14">
      <c r="B756" s="6">
        <v>2.7</v>
      </c>
      <c r="C756" s="6">
        <v>30.455</v>
      </c>
      <c r="D756" s="7">
        <f t="shared" si="25"/>
        <v>2.7</v>
      </c>
      <c r="E756" s="7">
        <f t="shared" si="26"/>
        <v>144.47</v>
      </c>
      <c r="F756" s="8">
        <v>27.32</v>
      </c>
      <c r="G756" s="8">
        <v>27.32</v>
      </c>
      <c r="N756" s="10">
        <v>4.68962340951086</v>
      </c>
    </row>
    <row r="757" spans="2:14">
      <c r="B757" s="6">
        <v>2.86</v>
      </c>
      <c r="C757" s="6">
        <v>30.45</v>
      </c>
      <c r="D757" s="7">
        <f t="shared" si="25"/>
        <v>2.86</v>
      </c>
      <c r="E757" s="7">
        <f t="shared" si="26"/>
        <v>159.72</v>
      </c>
      <c r="F757" s="8">
        <v>27.32</v>
      </c>
      <c r="G757" s="8">
        <v>27.32</v>
      </c>
      <c r="N757" s="10">
        <v>4.69153772959035</v>
      </c>
    </row>
    <row r="758" spans="2:14">
      <c r="B758" s="6">
        <v>2.99</v>
      </c>
      <c r="C758" s="6">
        <v>26.84</v>
      </c>
      <c r="D758" s="7">
        <f t="shared" si="25"/>
        <v>2.99</v>
      </c>
      <c r="E758" s="7">
        <f t="shared" si="26"/>
        <v>165.295</v>
      </c>
      <c r="F758" s="8">
        <v>27.32</v>
      </c>
      <c r="G758" s="8">
        <v>27.32</v>
      </c>
      <c r="N758" s="10">
        <v>4.61734288104458</v>
      </c>
    </row>
    <row r="759" spans="2:14">
      <c r="B759" s="6">
        <v>3.01</v>
      </c>
      <c r="C759" s="6">
        <v>41.54</v>
      </c>
      <c r="D759" s="7">
        <f t="shared" si="25"/>
        <v>3.01</v>
      </c>
      <c r="E759" s="7">
        <f t="shared" si="26"/>
        <v>165.3</v>
      </c>
      <c r="F759" s="8">
        <v>27.32</v>
      </c>
      <c r="G759" s="8">
        <v>27.32</v>
      </c>
      <c r="N759" s="10">
        <v>4.50556021346588</v>
      </c>
    </row>
    <row r="760" spans="2:14">
      <c r="B760" s="6">
        <v>2.95</v>
      </c>
      <c r="C760" s="6">
        <v>36.01</v>
      </c>
      <c r="D760" s="7">
        <f t="shared" si="25"/>
        <v>2.95</v>
      </c>
      <c r="E760" s="7">
        <f t="shared" si="26"/>
        <v>175.73</v>
      </c>
      <c r="F760" s="8">
        <v>25.05</v>
      </c>
      <c r="G760" s="8">
        <v>25.05</v>
      </c>
      <c r="N760" s="10">
        <v>4.38484808352043</v>
      </c>
    </row>
    <row r="761" spans="2:14">
      <c r="B761" s="6">
        <v>2.85</v>
      </c>
      <c r="C761" s="6">
        <v>30.46</v>
      </c>
      <c r="D761" s="7">
        <f t="shared" si="25"/>
        <v>2.85</v>
      </c>
      <c r="E761" s="7">
        <f t="shared" si="26"/>
        <v>166.66</v>
      </c>
      <c r="F761" s="8">
        <v>25.05</v>
      </c>
      <c r="G761" s="8">
        <v>25.05</v>
      </c>
      <c r="N761" s="10">
        <v>4.33871309864225</v>
      </c>
    </row>
    <row r="762" spans="2:14">
      <c r="B762" s="6">
        <v>2.74</v>
      </c>
      <c r="C762" s="6">
        <v>40.88</v>
      </c>
      <c r="D762" s="7">
        <f t="shared" si="25"/>
        <v>2.74</v>
      </c>
      <c r="E762" s="7">
        <f t="shared" si="26"/>
        <v>147.2</v>
      </c>
      <c r="F762" s="8">
        <v>25.05</v>
      </c>
      <c r="G762" s="8">
        <v>25.05</v>
      </c>
      <c r="N762" s="10">
        <v>4.33842740795533</v>
      </c>
    </row>
    <row r="763" spans="2:14">
      <c r="B763" s="6">
        <v>2.71</v>
      </c>
      <c r="C763" s="6">
        <v>17.77</v>
      </c>
      <c r="D763" s="7">
        <f t="shared" si="25"/>
        <v>2.71</v>
      </c>
      <c r="E763" s="7">
        <f t="shared" si="26"/>
        <v>133.325</v>
      </c>
      <c r="F763" s="8">
        <v>30.21</v>
      </c>
      <c r="G763" s="8">
        <v>30.21</v>
      </c>
      <c r="N763" s="10">
        <v>4.50371691362908</v>
      </c>
    </row>
    <row r="764" spans="2:14">
      <c r="B764" s="6">
        <v>2.73</v>
      </c>
      <c r="C764" s="6">
        <v>22.08</v>
      </c>
      <c r="D764" s="7">
        <f t="shared" si="25"/>
        <v>2.73</v>
      </c>
      <c r="E764" s="7">
        <f t="shared" si="26"/>
        <v>125.055</v>
      </c>
      <c r="F764" s="8">
        <v>30.21</v>
      </c>
      <c r="G764" s="8">
        <v>30.21</v>
      </c>
      <c r="N764" s="10">
        <v>4.82680698367721</v>
      </c>
    </row>
    <row r="765" spans="2:14">
      <c r="B765" s="6">
        <v>2.93</v>
      </c>
      <c r="C765" s="6">
        <v>22.135</v>
      </c>
      <c r="D765" s="7">
        <f t="shared" si="25"/>
        <v>2.93</v>
      </c>
      <c r="E765" s="7">
        <f t="shared" si="26"/>
        <v>110.39</v>
      </c>
      <c r="F765" s="8">
        <v>30.21</v>
      </c>
      <c r="G765" s="8">
        <v>30.21</v>
      </c>
      <c r="N765" s="10">
        <v>5.33937338685271</v>
      </c>
    </row>
    <row r="766" spans="2:14">
      <c r="B766" s="6">
        <v>3.3</v>
      </c>
      <c r="C766" s="6">
        <v>22.19</v>
      </c>
      <c r="D766" s="7">
        <f t="shared" si="25"/>
        <v>3.3</v>
      </c>
      <c r="E766" s="7">
        <f t="shared" si="26"/>
        <v>118.86</v>
      </c>
      <c r="F766" s="8">
        <v>30.22</v>
      </c>
      <c r="G766" s="8">
        <v>30.22</v>
      </c>
      <c r="N766" s="10">
        <v>5.91254317187256</v>
      </c>
    </row>
    <row r="767" spans="2:14">
      <c r="B767" s="6">
        <v>3.87</v>
      </c>
      <c r="C767" s="6">
        <v>26.215</v>
      </c>
      <c r="D767" s="7">
        <f t="shared" si="25"/>
        <v>3.87</v>
      </c>
      <c r="E767" s="7">
        <f t="shared" si="26"/>
        <v>137.49</v>
      </c>
      <c r="F767" s="8">
        <v>30.22</v>
      </c>
      <c r="G767" s="8">
        <v>30.22</v>
      </c>
      <c r="N767" s="10">
        <v>6.30666882523136</v>
      </c>
    </row>
    <row r="768" spans="2:14">
      <c r="B768" s="6">
        <v>4.5</v>
      </c>
      <c r="C768" s="6">
        <v>26.24</v>
      </c>
      <c r="D768" s="7">
        <f t="shared" si="25"/>
        <v>4.5</v>
      </c>
      <c r="E768" s="7">
        <f t="shared" si="26"/>
        <v>148.285</v>
      </c>
      <c r="F768" s="8">
        <v>27.63</v>
      </c>
      <c r="G768" s="8">
        <v>27.63</v>
      </c>
      <c r="N768" s="10">
        <v>6.58598050597698</v>
      </c>
    </row>
    <row r="769" spans="2:14">
      <c r="B769" s="6">
        <v>4.94</v>
      </c>
      <c r="C769" s="6">
        <v>40.71</v>
      </c>
      <c r="D769" s="7">
        <f t="shared" si="25"/>
        <v>4.94</v>
      </c>
      <c r="E769" s="7">
        <f t="shared" si="26"/>
        <v>159.085</v>
      </c>
      <c r="F769" s="8">
        <v>27.63</v>
      </c>
      <c r="G769" s="8">
        <v>27.63</v>
      </c>
      <c r="N769" s="10">
        <v>6.87461018894976</v>
      </c>
    </row>
    <row r="770" spans="2:14">
      <c r="B770" s="6">
        <v>5.26</v>
      </c>
      <c r="C770" s="6">
        <v>32.93</v>
      </c>
      <c r="D770" s="7">
        <f t="shared" si="25"/>
        <v>5.26</v>
      </c>
      <c r="E770" s="7">
        <f t="shared" si="26"/>
        <v>173.905</v>
      </c>
      <c r="F770" s="8">
        <v>27.63</v>
      </c>
      <c r="G770" s="8">
        <v>27.63</v>
      </c>
      <c r="N770" s="10">
        <v>7.18224319631738</v>
      </c>
    </row>
    <row r="771" spans="2:14">
      <c r="B771" s="6">
        <v>5.59</v>
      </c>
      <c r="C771" s="6">
        <v>32.99</v>
      </c>
      <c r="D771" s="7">
        <f t="shared" ref="D771:D834" si="27">B771</f>
        <v>5.59</v>
      </c>
      <c r="E771" s="7">
        <f t="shared" si="26"/>
        <v>169.845</v>
      </c>
      <c r="F771" s="8">
        <v>27.63</v>
      </c>
      <c r="G771" s="8">
        <v>27.63</v>
      </c>
      <c r="N771" s="10">
        <v>7.47029136236773</v>
      </c>
    </row>
    <row r="772" spans="2:14">
      <c r="B772" s="6">
        <v>5.94</v>
      </c>
      <c r="C772" s="6">
        <v>41.035</v>
      </c>
      <c r="D772" s="7">
        <f t="shared" si="27"/>
        <v>5.94</v>
      </c>
      <c r="E772" s="7">
        <f t="shared" ref="E772:E835" si="28">AVERAGE(C770:C774)/$K$1*250</f>
        <v>150.235</v>
      </c>
      <c r="F772" s="8">
        <v>30.37</v>
      </c>
      <c r="G772" s="8">
        <v>30.37</v>
      </c>
      <c r="N772" s="10">
        <v>7.63213747250522</v>
      </c>
    </row>
    <row r="773" spans="2:14">
      <c r="B773" s="6">
        <v>6.27</v>
      </c>
      <c r="C773" s="6">
        <v>22.18</v>
      </c>
      <c r="D773" s="7">
        <f t="shared" si="27"/>
        <v>6.27</v>
      </c>
      <c r="E773" s="7">
        <f t="shared" si="28"/>
        <v>139.085</v>
      </c>
      <c r="F773" s="8">
        <v>30.37</v>
      </c>
      <c r="G773" s="8">
        <v>30.37</v>
      </c>
      <c r="N773" s="10">
        <v>7.71590569022046</v>
      </c>
    </row>
    <row r="774" spans="2:14">
      <c r="B774" s="6">
        <v>6.47</v>
      </c>
      <c r="C774" s="6">
        <v>21.1</v>
      </c>
      <c r="D774" s="7">
        <f t="shared" si="27"/>
        <v>6.47</v>
      </c>
      <c r="E774" s="7">
        <f t="shared" si="28"/>
        <v>126.22</v>
      </c>
      <c r="F774" s="8">
        <v>30.37</v>
      </c>
      <c r="G774" s="8">
        <v>30.37</v>
      </c>
      <c r="N774" s="10">
        <v>7.80867036389965</v>
      </c>
    </row>
    <row r="775" spans="2:14">
      <c r="B775" s="6">
        <v>6.59</v>
      </c>
      <c r="C775" s="6">
        <v>21.78</v>
      </c>
      <c r="D775" s="7">
        <f t="shared" si="27"/>
        <v>6.59</v>
      </c>
      <c r="E775" s="7">
        <f t="shared" si="28"/>
        <v>103.305</v>
      </c>
      <c r="F775" s="8">
        <v>30.37</v>
      </c>
      <c r="G775" s="8">
        <v>30.37</v>
      </c>
      <c r="N775" s="10">
        <v>7.88141735388231</v>
      </c>
    </row>
    <row r="776" spans="2:14">
      <c r="B776" s="6">
        <v>6.72</v>
      </c>
      <c r="C776" s="6">
        <v>20.125</v>
      </c>
      <c r="D776" s="7">
        <f t="shared" si="27"/>
        <v>6.72</v>
      </c>
      <c r="E776" s="7">
        <f t="shared" si="28"/>
        <v>99.245</v>
      </c>
      <c r="F776" s="8">
        <v>28.08</v>
      </c>
      <c r="G776" s="8">
        <v>28.08</v>
      </c>
      <c r="N776" s="10">
        <v>7.80847083034788</v>
      </c>
    </row>
    <row r="777" spans="2:14">
      <c r="B777" s="6">
        <v>6.83</v>
      </c>
      <c r="C777" s="6">
        <v>18.12</v>
      </c>
      <c r="D777" s="7">
        <f t="shared" si="27"/>
        <v>6.83</v>
      </c>
      <c r="E777" s="7">
        <f t="shared" si="28"/>
        <v>102.805</v>
      </c>
      <c r="F777" s="8">
        <v>28.08</v>
      </c>
      <c r="G777" s="8">
        <v>28.08</v>
      </c>
      <c r="N777" s="10">
        <v>7.69648612471059</v>
      </c>
    </row>
    <row r="778" spans="2:14">
      <c r="B778" s="6">
        <v>6.79</v>
      </c>
      <c r="C778" s="6">
        <v>18.12</v>
      </c>
      <c r="D778" s="7">
        <f t="shared" si="27"/>
        <v>6.79</v>
      </c>
      <c r="E778" s="7">
        <f t="shared" si="28"/>
        <v>170.075</v>
      </c>
      <c r="F778" s="8">
        <v>31.72</v>
      </c>
      <c r="G778" s="8">
        <v>31.72</v>
      </c>
      <c r="N778" s="10">
        <v>7.86383560408398</v>
      </c>
    </row>
    <row r="779" spans="2:14">
      <c r="B779" s="6">
        <v>6.71</v>
      </c>
      <c r="C779" s="6">
        <v>24.66</v>
      </c>
      <c r="D779" s="7">
        <f t="shared" si="27"/>
        <v>6.71</v>
      </c>
      <c r="E779" s="7">
        <f t="shared" si="28"/>
        <v>205.555</v>
      </c>
      <c r="F779" s="8">
        <v>31.72</v>
      </c>
      <c r="G779" s="8">
        <v>31.72</v>
      </c>
      <c r="N779" s="10">
        <v>8.32097015039072</v>
      </c>
    </row>
    <row r="780" spans="2:14">
      <c r="B780" s="6">
        <v>6.92</v>
      </c>
      <c r="C780" s="6">
        <v>89.05</v>
      </c>
      <c r="D780" s="7">
        <f t="shared" si="27"/>
        <v>6.92</v>
      </c>
      <c r="E780" s="7">
        <f t="shared" si="28"/>
        <v>209.595</v>
      </c>
      <c r="F780" s="8">
        <v>31.72</v>
      </c>
      <c r="G780" s="8">
        <v>31.72</v>
      </c>
      <c r="N780" s="10">
        <v>8.63306505086597</v>
      </c>
    </row>
    <row r="781" spans="2:14">
      <c r="B781" s="6">
        <v>7.43</v>
      </c>
      <c r="C781" s="6">
        <v>55.605</v>
      </c>
      <c r="D781" s="7">
        <f t="shared" si="27"/>
        <v>7.43</v>
      </c>
      <c r="E781" s="7">
        <f t="shared" si="28"/>
        <v>216.065</v>
      </c>
      <c r="F781" s="8">
        <v>31.11</v>
      </c>
      <c r="G781" s="8">
        <v>31.11</v>
      </c>
      <c r="N781" s="10">
        <v>8.62453962469839</v>
      </c>
    </row>
    <row r="782" spans="2:14">
      <c r="B782" s="6">
        <v>7.79</v>
      </c>
      <c r="C782" s="6">
        <v>22.16</v>
      </c>
      <c r="D782" s="7">
        <f t="shared" si="27"/>
        <v>7.79</v>
      </c>
      <c r="E782" s="7">
        <f t="shared" si="28"/>
        <v>211.255</v>
      </c>
      <c r="F782" s="8">
        <v>31.11</v>
      </c>
      <c r="G782" s="8">
        <v>31.11</v>
      </c>
      <c r="N782" s="10">
        <v>8.47013474333364</v>
      </c>
    </row>
    <row r="783" spans="2:14">
      <c r="B783" s="6">
        <v>7.82</v>
      </c>
      <c r="C783" s="6">
        <v>24.59</v>
      </c>
      <c r="D783" s="7">
        <f t="shared" si="27"/>
        <v>7.82</v>
      </c>
      <c r="E783" s="7">
        <f t="shared" si="28"/>
        <v>140.435</v>
      </c>
      <c r="F783" s="8">
        <v>31.18</v>
      </c>
      <c r="G783" s="8">
        <v>31.18</v>
      </c>
      <c r="N783" s="10">
        <v>8.36389413627558</v>
      </c>
    </row>
    <row r="784" spans="2:14">
      <c r="B784" s="6">
        <v>7.7</v>
      </c>
      <c r="C784" s="6">
        <v>19.85</v>
      </c>
      <c r="D784" s="7">
        <f t="shared" si="27"/>
        <v>7.7</v>
      </c>
      <c r="E784" s="7">
        <f t="shared" si="28"/>
        <v>101.1</v>
      </c>
      <c r="F784" s="8">
        <v>31.83</v>
      </c>
      <c r="G784" s="8">
        <v>31.83</v>
      </c>
      <c r="N784" s="10">
        <v>8.08357161688167</v>
      </c>
    </row>
    <row r="785" spans="2:14">
      <c r="B785" s="6">
        <v>7.63</v>
      </c>
      <c r="C785" s="6">
        <v>18.23</v>
      </c>
      <c r="D785" s="7">
        <f t="shared" si="27"/>
        <v>7.63</v>
      </c>
      <c r="E785" s="7">
        <f t="shared" si="28"/>
        <v>95.21</v>
      </c>
      <c r="F785" s="8">
        <v>31.18</v>
      </c>
      <c r="G785" s="8">
        <v>31.18</v>
      </c>
      <c r="N785" s="10">
        <v>7.81333019264158</v>
      </c>
    </row>
    <row r="786" spans="2:14">
      <c r="B786" s="6">
        <v>7.38</v>
      </c>
      <c r="C786" s="6">
        <v>16.27</v>
      </c>
      <c r="D786" s="7">
        <f t="shared" si="27"/>
        <v>7.38</v>
      </c>
      <c r="E786" s="7">
        <f t="shared" si="28"/>
        <v>86.88</v>
      </c>
      <c r="F786" s="8">
        <v>31.18</v>
      </c>
      <c r="G786" s="8">
        <v>31.18</v>
      </c>
      <c r="N786" s="10">
        <v>7.74507522997867</v>
      </c>
    </row>
    <row r="787" spans="2:14">
      <c r="B787" s="6">
        <v>7.14</v>
      </c>
      <c r="C787" s="6">
        <v>16.27</v>
      </c>
      <c r="D787" s="7">
        <f t="shared" si="27"/>
        <v>7.14</v>
      </c>
      <c r="E787" s="7">
        <f t="shared" si="28"/>
        <v>89.17</v>
      </c>
      <c r="F787" s="8">
        <v>31.18</v>
      </c>
      <c r="G787" s="8">
        <v>31.18</v>
      </c>
      <c r="N787" s="10">
        <v>7.73403570395972</v>
      </c>
    </row>
    <row r="788" spans="2:14">
      <c r="B788" s="6">
        <v>7.11</v>
      </c>
      <c r="C788" s="6">
        <v>16.26</v>
      </c>
      <c r="D788" s="7">
        <f t="shared" si="27"/>
        <v>7.11</v>
      </c>
      <c r="E788" s="7">
        <f t="shared" si="28"/>
        <v>90.695</v>
      </c>
      <c r="F788" s="8">
        <v>31.18</v>
      </c>
      <c r="G788" s="8">
        <v>31.18</v>
      </c>
      <c r="N788" s="10">
        <v>7.77053930251334</v>
      </c>
    </row>
    <row r="789" spans="2:14">
      <c r="B789" s="6">
        <v>7.14</v>
      </c>
      <c r="C789" s="6">
        <v>22.14</v>
      </c>
      <c r="D789" s="7">
        <f t="shared" si="27"/>
        <v>7.14</v>
      </c>
      <c r="E789" s="7">
        <f t="shared" si="28"/>
        <v>91.115</v>
      </c>
      <c r="F789" s="8">
        <v>31.18</v>
      </c>
      <c r="G789" s="8">
        <v>31.18</v>
      </c>
      <c r="N789" s="10">
        <v>7.65308370680229</v>
      </c>
    </row>
    <row r="790" spans="2:14">
      <c r="B790" s="6">
        <v>7.22</v>
      </c>
      <c r="C790" s="6">
        <v>19.755</v>
      </c>
      <c r="D790" s="7">
        <f t="shared" si="27"/>
        <v>7.22</v>
      </c>
      <c r="E790" s="7">
        <f t="shared" si="28"/>
        <v>90.83</v>
      </c>
      <c r="F790" s="8">
        <v>30.39</v>
      </c>
      <c r="G790" s="8">
        <v>30.39</v>
      </c>
      <c r="N790" s="10">
        <v>7.46846256852796</v>
      </c>
    </row>
    <row r="791" spans="2:14">
      <c r="B791" s="6">
        <v>7.14</v>
      </c>
      <c r="C791" s="6">
        <v>16.69</v>
      </c>
      <c r="D791" s="7">
        <f t="shared" si="27"/>
        <v>7.14</v>
      </c>
      <c r="E791" s="7">
        <f t="shared" si="28"/>
        <v>90.77</v>
      </c>
      <c r="F791" s="8">
        <v>30.39</v>
      </c>
      <c r="G791" s="8">
        <v>30.39</v>
      </c>
      <c r="N791" s="10">
        <v>7.25534213745239</v>
      </c>
    </row>
    <row r="792" spans="2:14">
      <c r="B792" s="6">
        <v>6.99</v>
      </c>
      <c r="C792" s="6">
        <v>15.985</v>
      </c>
      <c r="D792" s="7">
        <f t="shared" si="27"/>
        <v>6.99</v>
      </c>
      <c r="E792" s="7">
        <f t="shared" si="28"/>
        <v>84.83</v>
      </c>
      <c r="F792" s="8">
        <v>30.39</v>
      </c>
      <c r="G792" s="8">
        <v>30.39</v>
      </c>
      <c r="N792" s="10">
        <v>7.10908005005994</v>
      </c>
    </row>
    <row r="793" spans="2:14">
      <c r="B793" s="6">
        <v>6.81</v>
      </c>
      <c r="C793" s="6">
        <v>16.2</v>
      </c>
      <c r="D793" s="7">
        <f t="shared" si="27"/>
        <v>6.81</v>
      </c>
      <c r="E793" s="7">
        <f t="shared" si="28"/>
        <v>84.015</v>
      </c>
      <c r="F793" s="8">
        <v>31.01</v>
      </c>
      <c r="G793" s="8">
        <v>31.01</v>
      </c>
      <c r="N793" s="10">
        <v>6.79226253810338</v>
      </c>
    </row>
    <row r="794" spans="2:14">
      <c r="B794" s="6">
        <v>6.7</v>
      </c>
      <c r="C794" s="6">
        <v>16.2</v>
      </c>
      <c r="D794" s="7">
        <f t="shared" si="27"/>
        <v>6.7</v>
      </c>
      <c r="E794" s="7">
        <f t="shared" si="28"/>
        <v>89.13</v>
      </c>
      <c r="F794" s="8">
        <v>31.01</v>
      </c>
      <c r="G794" s="8">
        <v>31.01</v>
      </c>
      <c r="N794" s="10">
        <v>6.66530435692425</v>
      </c>
    </row>
    <row r="795" spans="2:14">
      <c r="B795" s="6">
        <v>6.41</v>
      </c>
      <c r="C795" s="6">
        <v>18.94</v>
      </c>
      <c r="D795" s="7">
        <f t="shared" si="27"/>
        <v>6.41</v>
      </c>
      <c r="E795" s="7">
        <f t="shared" si="28"/>
        <v>97.825</v>
      </c>
      <c r="F795" s="8">
        <v>30.41</v>
      </c>
      <c r="G795" s="8">
        <v>30.41</v>
      </c>
      <c r="N795" s="10">
        <v>6.54770645290263</v>
      </c>
    </row>
    <row r="796" spans="2:14">
      <c r="B796" s="6">
        <v>6.32</v>
      </c>
      <c r="C796" s="6">
        <v>21.805</v>
      </c>
      <c r="D796" s="7">
        <f t="shared" si="27"/>
        <v>6.32</v>
      </c>
      <c r="E796" s="7">
        <f t="shared" si="28"/>
        <v>106.305</v>
      </c>
      <c r="F796" s="8">
        <v>30.41</v>
      </c>
      <c r="G796" s="8">
        <v>30.41</v>
      </c>
      <c r="N796" s="10">
        <v>6.34556865067907</v>
      </c>
    </row>
    <row r="797" spans="2:14">
      <c r="B797" s="6">
        <v>6.24</v>
      </c>
      <c r="C797" s="6">
        <v>24.68</v>
      </c>
      <c r="D797" s="7">
        <f t="shared" si="27"/>
        <v>6.24</v>
      </c>
      <c r="E797" s="7">
        <f t="shared" si="28"/>
        <v>114.75</v>
      </c>
      <c r="F797" s="8">
        <v>30.41</v>
      </c>
      <c r="G797" s="8">
        <v>30.41</v>
      </c>
      <c r="N797" s="10">
        <v>6.13463309387515</v>
      </c>
    </row>
    <row r="798" spans="2:14">
      <c r="B798" s="6">
        <v>6.07</v>
      </c>
      <c r="C798" s="6">
        <v>24.68</v>
      </c>
      <c r="D798" s="7">
        <f t="shared" si="27"/>
        <v>6.07</v>
      </c>
      <c r="E798" s="7">
        <f t="shared" si="28"/>
        <v>120.44</v>
      </c>
      <c r="F798" s="8">
        <v>30.99</v>
      </c>
      <c r="G798" s="8">
        <v>30.99</v>
      </c>
      <c r="N798" s="10">
        <v>6.11980193569205</v>
      </c>
    </row>
    <row r="799" spans="2:14">
      <c r="B799" s="6">
        <v>5.89</v>
      </c>
      <c r="C799" s="6">
        <v>24.645</v>
      </c>
      <c r="D799" s="7">
        <f t="shared" si="27"/>
        <v>5.89</v>
      </c>
      <c r="E799" s="7">
        <f t="shared" si="28"/>
        <v>120.945</v>
      </c>
      <c r="F799" s="8">
        <v>30.99</v>
      </c>
      <c r="G799" s="8">
        <v>30.99</v>
      </c>
      <c r="N799" s="10">
        <v>6.23539553211252</v>
      </c>
    </row>
    <row r="800" spans="2:14">
      <c r="B800" s="6">
        <v>5.92</v>
      </c>
      <c r="C800" s="6">
        <v>24.63</v>
      </c>
      <c r="D800" s="7">
        <f t="shared" si="27"/>
        <v>5.92</v>
      </c>
      <c r="E800" s="7">
        <f t="shared" si="28"/>
        <v>120.875</v>
      </c>
      <c r="F800" s="8">
        <v>32.32</v>
      </c>
      <c r="G800" s="8">
        <v>32.32</v>
      </c>
      <c r="N800" s="10">
        <v>6.38855428273119</v>
      </c>
    </row>
    <row r="801" spans="2:14">
      <c r="B801" s="6">
        <v>6.09</v>
      </c>
      <c r="C801" s="6">
        <v>22.31</v>
      </c>
      <c r="D801" s="7">
        <f t="shared" si="27"/>
        <v>6.09</v>
      </c>
      <c r="E801" s="7">
        <f t="shared" si="28"/>
        <v>117.015</v>
      </c>
      <c r="F801" s="8">
        <v>32.32</v>
      </c>
      <c r="G801" s="8">
        <v>32.32</v>
      </c>
      <c r="N801" s="10">
        <v>6.51374031170035</v>
      </c>
    </row>
    <row r="802" spans="2:14">
      <c r="B802" s="6">
        <v>6.3</v>
      </c>
      <c r="C802" s="6">
        <v>24.61</v>
      </c>
      <c r="D802" s="7">
        <f t="shared" si="27"/>
        <v>6.3</v>
      </c>
      <c r="E802" s="7">
        <f t="shared" si="28"/>
        <v>116.19</v>
      </c>
      <c r="F802" s="8">
        <v>32.32</v>
      </c>
      <c r="G802" s="8">
        <v>32.32</v>
      </c>
      <c r="N802" s="10">
        <v>6.42240502330288</v>
      </c>
    </row>
    <row r="803" spans="2:14">
      <c r="B803" s="6">
        <v>6.48</v>
      </c>
      <c r="C803" s="6">
        <v>20.82</v>
      </c>
      <c r="D803" s="7">
        <f t="shared" si="27"/>
        <v>6.48</v>
      </c>
      <c r="E803" s="7">
        <f t="shared" si="28"/>
        <v>116.99</v>
      </c>
      <c r="F803" s="8">
        <v>31.72</v>
      </c>
      <c r="G803" s="8">
        <v>31.72</v>
      </c>
      <c r="N803" s="10">
        <v>6.50016137013699</v>
      </c>
    </row>
    <row r="804" spans="2:14">
      <c r="B804" s="6">
        <v>6.43</v>
      </c>
      <c r="C804" s="6">
        <v>23.82</v>
      </c>
      <c r="D804" s="7">
        <f t="shared" si="27"/>
        <v>6.43</v>
      </c>
      <c r="E804" s="7">
        <f t="shared" si="28"/>
        <v>120.08</v>
      </c>
      <c r="F804" s="8">
        <v>31.72</v>
      </c>
      <c r="G804" s="8">
        <v>31.72</v>
      </c>
      <c r="N804" s="10">
        <v>6.67231017616954</v>
      </c>
    </row>
    <row r="805" spans="2:14">
      <c r="B805" s="6">
        <v>6.56</v>
      </c>
      <c r="C805" s="6">
        <v>25.43</v>
      </c>
      <c r="D805" s="7">
        <f t="shared" si="27"/>
        <v>6.56</v>
      </c>
      <c r="E805" s="7">
        <f t="shared" si="28"/>
        <v>120.84</v>
      </c>
      <c r="F805" s="8">
        <v>38.08</v>
      </c>
      <c r="G805" s="8">
        <v>38.08</v>
      </c>
      <c r="N805" s="10">
        <v>6.80703090520551</v>
      </c>
    </row>
    <row r="806" spans="2:14">
      <c r="B806" s="6">
        <v>6.79</v>
      </c>
      <c r="C806" s="6">
        <v>25.4</v>
      </c>
      <c r="D806" s="7">
        <f t="shared" si="27"/>
        <v>6.79</v>
      </c>
      <c r="E806" s="7">
        <f t="shared" si="28"/>
        <v>124.7</v>
      </c>
      <c r="F806" s="8">
        <v>38.11</v>
      </c>
      <c r="G806" s="8">
        <v>38.11</v>
      </c>
      <c r="N806" s="10">
        <v>6.88503912333715</v>
      </c>
    </row>
    <row r="807" spans="2:14">
      <c r="B807" s="6">
        <v>6.98</v>
      </c>
      <c r="C807" s="6">
        <v>25.37</v>
      </c>
      <c r="D807" s="7">
        <f t="shared" si="27"/>
        <v>6.98</v>
      </c>
      <c r="E807" s="7">
        <f t="shared" si="28"/>
        <v>125.56</v>
      </c>
      <c r="F807" s="8">
        <v>38.11</v>
      </c>
      <c r="G807" s="8">
        <v>38.11</v>
      </c>
      <c r="N807" s="10">
        <v>6.99162954954215</v>
      </c>
    </row>
    <row r="808" spans="2:14">
      <c r="B808" s="6">
        <v>7.11</v>
      </c>
      <c r="C808" s="6">
        <v>24.68</v>
      </c>
      <c r="D808" s="7">
        <f t="shared" si="27"/>
        <v>7.11</v>
      </c>
      <c r="E808" s="7">
        <f t="shared" si="28"/>
        <v>121.22</v>
      </c>
      <c r="F808" s="8">
        <v>41.28</v>
      </c>
      <c r="G808" s="8">
        <v>41.28</v>
      </c>
      <c r="N808" s="10">
        <v>7.02218670659607</v>
      </c>
    </row>
    <row r="809" spans="2:14">
      <c r="B809" s="6">
        <v>7.27</v>
      </c>
      <c r="C809" s="6">
        <v>24.68</v>
      </c>
      <c r="D809" s="7">
        <f t="shared" si="27"/>
        <v>7.27</v>
      </c>
      <c r="E809" s="7">
        <f t="shared" si="28"/>
        <v>122.405</v>
      </c>
      <c r="F809" s="8">
        <v>41.28</v>
      </c>
      <c r="G809" s="8">
        <v>41.28</v>
      </c>
      <c r="N809" s="10">
        <v>6.84336142002115</v>
      </c>
    </row>
    <row r="810" spans="2:14">
      <c r="B810" s="6">
        <v>7.35</v>
      </c>
      <c r="C810" s="6">
        <v>21.09</v>
      </c>
      <c r="D810" s="7">
        <f t="shared" si="27"/>
        <v>7.35</v>
      </c>
      <c r="E810" s="7">
        <f t="shared" si="28"/>
        <v>129.115</v>
      </c>
      <c r="F810" s="8">
        <v>41.28</v>
      </c>
      <c r="G810" s="8">
        <v>41.28</v>
      </c>
      <c r="N810" s="10">
        <v>6.75016197243474</v>
      </c>
    </row>
    <row r="811" spans="2:14">
      <c r="B811" s="6">
        <v>7.21</v>
      </c>
      <c r="C811" s="6">
        <v>26.585</v>
      </c>
      <c r="D811" s="7">
        <f t="shared" si="27"/>
        <v>7.21</v>
      </c>
      <c r="E811" s="7">
        <f t="shared" si="28"/>
        <v>129.825</v>
      </c>
      <c r="F811" s="8">
        <v>41.28</v>
      </c>
      <c r="G811" s="8">
        <v>41.28</v>
      </c>
      <c r="N811" s="10">
        <v>6.91358760632106</v>
      </c>
    </row>
    <row r="812" spans="2:14">
      <c r="B812" s="6">
        <v>7.16</v>
      </c>
      <c r="C812" s="6">
        <v>32.08</v>
      </c>
      <c r="D812" s="7">
        <f t="shared" si="27"/>
        <v>7.16</v>
      </c>
      <c r="E812" s="7">
        <f t="shared" si="28"/>
        <v>130.6</v>
      </c>
      <c r="F812" s="8">
        <v>32.91</v>
      </c>
      <c r="G812" s="8">
        <v>32.91</v>
      </c>
      <c r="N812" s="10">
        <v>7.30723444187082</v>
      </c>
    </row>
    <row r="813" spans="2:14">
      <c r="B813" s="6">
        <v>7.38</v>
      </c>
      <c r="C813" s="6">
        <v>25.39</v>
      </c>
      <c r="D813" s="7">
        <f t="shared" si="27"/>
        <v>7.38</v>
      </c>
      <c r="E813" s="7">
        <f t="shared" si="28"/>
        <v>134.99</v>
      </c>
      <c r="F813" s="8">
        <v>33.46</v>
      </c>
      <c r="G813" s="8">
        <v>33.46</v>
      </c>
      <c r="N813" s="10">
        <v>7.82859152752289</v>
      </c>
    </row>
    <row r="814" spans="2:14">
      <c r="B814" s="6">
        <v>7.84</v>
      </c>
      <c r="C814" s="6">
        <v>25.455</v>
      </c>
      <c r="D814" s="7">
        <f t="shared" si="27"/>
        <v>7.84</v>
      </c>
      <c r="E814" s="7">
        <f t="shared" si="28"/>
        <v>133.905</v>
      </c>
      <c r="F814" s="8">
        <v>33.46</v>
      </c>
      <c r="G814" s="8">
        <v>33.46</v>
      </c>
      <c r="N814" s="10">
        <v>8.3629889328692</v>
      </c>
    </row>
    <row r="815" spans="2:14">
      <c r="B815" s="6">
        <v>8.43</v>
      </c>
      <c r="C815" s="6">
        <v>25.48</v>
      </c>
      <c r="D815" s="7">
        <f t="shared" si="27"/>
        <v>8.43</v>
      </c>
      <c r="E815" s="7">
        <f t="shared" si="28"/>
        <v>127.295</v>
      </c>
      <c r="F815" s="8">
        <v>32.32</v>
      </c>
      <c r="G815" s="8">
        <v>32.32</v>
      </c>
      <c r="N815" s="10">
        <v>8.94897468028454</v>
      </c>
    </row>
    <row r="816" spans="2:14">
      <c r="B816" s="6">
        <v>9.03</v>
      </c>
      <c r="C816" s="6">
        <v>25.5</v>
      </c>
      <c r="D816" s="7">
        <f t="shared" si="27"/>
        <v>9.03</v>
      </c>
      <c r="E816" s="7">
        <f t="shared" si="28"/>
        <v>122.615</v>
      </c>
      <c r="F816" s="8">
        <v>31.79</v>
      </c>
      <c r="G816" s="8">
        <v>31.79</v>
      </c>
      <c r="N816" s="10">
        <v>9.58668013563416</v>
      </c>
    </row>
    <row r="817" spans="2:14">
      <c r="B817" s="6">
        <v>9.68</v>
      </c>
      <c r="C817" s="6">
        <v>25.47</v>
      </c>
      <c r="D817" s="7">
        <f t="shared" si="27"/>
        <v>9.68</v>
      </c>
      <c r="E817" s="7">
        <f t="shared" si="28"/>
        <v>114.225</v>
      </c>
      <c r="F817" s="8">
        <v>31.79</v>
      </c>
      <c r="G817" s="8">
        <v>31.79</v>
      </c>
      <c r="N817" s="10">
        <v>10.2075318987533</v>
      </c>
    </row>
    <row r="818" spans="2:14">
      <c r="B818" s="6">
        <v>10.38</v>
      </c>
      <c r="C818" s="6">
        <v>20.71</v>
      </c>
      <c r="D818" s="7">
        <f t="shared" si="27"/>
        <v>10.38</v>
      </c>
      <c r="E818" s="7">
        <f t="shared" si="28"/>
        <v>110.31</v>
      </c>
      <c r="F818" s="8">
        <v>31.26</v>
      </c>
      <c r="G818" s="8">
        <v>31.26</v>
      </c>
      <c r="N818" s="10">
        <v>10.7814973666717</v>
      </c>
    </row>
    <row r="819" spans="2:14">
      <c r="B819" s="6">
        <v>11.06</v>
      </c>
      <c r="C819" s="6">
        <v>17.065</v>
      </c>
      <c r="D819" s="7">
        <f t="shared" si="27"/>
        <v>11.06</v>
      </c>
      <c r="E819" s="7">
        <f t="shared" si="28"/>
        <v>109.46</v>
      </c>
      <c r="F819" s="8">
        <v>31.25</v>
      </c>
      <c r="G819" s="8">
        <v>31.25</v>
      </c>
      <c r="N819" s="10">
        <v>11.0127131238718</v>
      </c>
    </row>
    <row r="820" spans="2:14">
      <c r="B820" s="6">
        <v>11.69</v>
      </c>
      <c r="C820" s="6">
        <v>21.565</v>
      </c>
      <c r="D820" s="7">
        <f t="shared" si="27"/>
        <v>11.69</v>
      </c>
      <c r="E820" s="7">
        <f t="shared" si="28"/>
        <v>108.58</v>
      </c>
      <c r="F820" s="8">
        <v>31.25</v>
      </c>
      <c r="G820" s="8">
        <v>31.25</v>
      </c>
      <c r="N820" s="10">
        <v>10.9393883830444</v>
      </c>
    </row>
    <row r="821" spans="2:14">
      <c r="B821" s="6">
        <v>11.97</v>
      </c>
      <c r="C821" s="6">
        <v>24.65</v>
      </c>
      <c r="D821" s="7">
        <f t="shared" si="27"/>
        <v>11.97</v>
      </c>
      <c r="E821" s="7">
        <f t="shared" si="28"/>
        <v>112.79</v>
      </c>
      <c r="F821" s="8">
        <v>31.25</v>
      </c>
      <c r="G821" s="8">
        <v>31.25</v>
      </c>
      <c r="N821" s="10">
        <v>10.7974764851962</v>
      </c>
    </row>
    <row r="822" spans="2:14">
      <c r="B822" s="6">
        <v>11.94</v>
      </c>
      <c r="C822" s="6">
        <v>24.59</v>
      </c>
      <c r="D822" s="7">
        <f t="shared" si="27"/>
        <v>11.94</v>
      </c>
      <c r="E822" s="7">
        <f t="shared" si="28"/>
        <v>117.265</v>
      </c>
      <c r="F822" s="8">
        <v>31.44</v>
      </c>
      <c r="G822" s="8">
        <v>31.44</v>
      </c>
      <c r="N822" s="10">
        <v>10.3608475532999</v>
      </c>
    </row>
    <row r="823" spans="2:14">
      <c r="B823" s="6">
        <v>11.84</v>
      </c>
      <c r="C823" s="6">
        <v>24.92</v>
      </c>
      <c r="D823" s="7">
        <f t="shared" si="27"/>
        <v>11.84</v>
      </c>
      <c r="E823" s="7">
        <f t="shared" si="28"/>
        <v>117.12</v>
      </c>
      <c r="F823" s="8">
        <v>31.44</v>
      </c>
      <c r="G823" s="8">
        <v>31.44</v>
      </c>
      <c r="N823" s="10">
        <v>9.64028511129347</v>
      </c>
    </row>
    <row r="824" spans="2:14">
      <c r="B824" s="6">
        <v>11.44</v>
      </c>
      <c r="C824" s="6">
        <v>21.54</v>
      </c>
      <c r="D824" s="7">
        <f t="shared" si="27"/>
        <v>11.44</v>
      </c>
      <c r="E824" s="7">
        <f t="shared" si="28"/>
        <v>117.11</v>
      </c>
      <c r="F824" s="8">
        <v>31.44</v>
      </c>
      <c r="G824" s="8">
        <v>31.44</v>
      </c>
      <c r="N824" s="10">
        <v>9.36213079001722</v>
      </c>
    </row>
    <row r="825" spans="2:14">
      <c r="B825" s="6">
        <v>10.75</v>
      </c>
      <c r="C825" s="6">
        <v>21.42</v>
      </c>
      <c r="D825" s="7">
        <f t="shared" si="27"/>
        <v>10.75</v>
      </c>
      <c r="E825" s="7">
        <f t="shared" si="28"/>
        <v>117.145</v>
      </c>
      <c r="F825" s="8">
        <v>31.82</v>
      </c>
      <c r="G825" s="8">
        <v>31.82</v>
      </c>
      <c r="N825" s="10">
        <v>9.25099471317306</v>
      </c>
    </row>
    <row r="826" spans="2:14">
      <c r="B826" s="6">
        <v>10.51</v>
      </c>
      <c r="C826" s="6">
        <v>24.64</v>
      </c>
      <c r="D826" s="7">
        <f t="shared" si="27"/>
        <v>10.51</v>
      </c>
      <c r="E826" s="7">
        <f t="shared" si="28"/>
        <v>113.05</v>
      </c>
      <c r="F826" s="8">
        <v>31.82</v>
      </c>
      <c r="G826" s="8">
        <v>31.82</v>
      </c>
      <c r="N826" s="10">
        <v>8.99323412939501</v>
      </c>
    </row>
    <row r="827" spans="2:14">
      <c r="B827" s="6">
        <v>10.44</v>
      </c>
      <c r="C827" s="6">
        <v>24.625</v>
      </c>
      <c r="D827" s="7">
        <f t="shared" si="27"/>
        <v>10.44</v>
      </c>
      <c r="E827" s="7">
        <f t="shared" si="28"/>
        <v>108.51</v>
      </c>
      <c r="F827" s="8">
        <v>27.49</v>
      </c>
      <c r="G827" s="8">
        <v>27.49</v>
      </c>
      <c r="N827" s="10">
        <v>8.70656194397394</v>
      </c>
    </row>
    <row r="828" spans="2:14">
      <c r="B828" s="6">
        <v>10.22</v>
      </c>
      <c r="C828" s="6">
        <v>20.825</v>
      </c>
      <c r="D828" s="7">
        <f t="shared" si="27"/>
        <v>10.22</v>
      </c>
      <c r="E828" s="7">
        <f t="shared" si="28"/>
        <v>107.155</v>
      </c>
      <c r="F828" s="8">
        <v>23.99</v>
      </c>
      <c r="G828" s="8">
        <v>23.99</v>
      </c>
      <c r="N828" s="10">
        <v>8.41062521336271</v>
      </c>
    </row>
    <row r="829" spans="2:14">
      <c r="B829" s="6">
        <v>9.97</v>
      </c>
      <c r="C829" s="6">
        <v>17</v>
      </c>
      <c r="D829" s="7">
        <f t="shared" si="27"/>
        <v>9.97</v>
      </c>
      <c r="E829" s="7">
        <f t="shared" si="28"/>
        <v>104.935</v>
      </c>
      <c r="F829" s="8">
        <v>23.91</v>
      </c>
      <c r="G829" s="8">
        <v>23.91</v>
      </c>
      <c r="N829" s="10">
        <v>8.39884739989075</v>
      </c>
    </row>
    <row r="830" spans="2:14">
      <c r="B830" s="6">
        <v>9.71</v>
      </c>
      <c r="C830" s="6">
        <v>20.065</v>
      </c>
      <c r="D830" s="7">
        <f t="shared" si="27"/>
        <v>9.71</v>
      </c>
      <c r="E830" s="7">
        <f t="shared" si="28"/>
        <v>100.25</v>
      </c>
      <c r="F830" s="8">
        <v>27.51</v>
      </c>
      <c r="G830" s="8">
        <v>27.51</v>
      </c>
      <c r="N830" s="10">
        <v>8.68160823040935</v>
      </c>
    </row>
    <row r="831" spans="2:14">
      <c r="B831" s="6">
        <v>9.74</v>
      </c>
      <c r="C831" s="6">
        <v>22.42</v>
      </c>
      <c r="D831" s="7">
        <f t="shared" si="27"/>
        <v>9.74</v>
      </c>
      <c r="E831" s="7">
        <f t="shared" si="28"/>
        <v>96.885</v>
      </c>
      <c r="F831" s="8">
        <v>27.51</v>
      </c>
      <c r="G831" s="8">
        <v>27.51</v>
      </c>
      <c r="N831" s="10">
        <v>8.89691526893108</v>
      </c>
    </row>
    <row r="832" spans="2:14">
      <c r="B832" s="6">
        <v>10.07</v>
      </c>
      <c r="C832" s="6">
        <v>19.94</v>
      </c>
      <c r="D832" s="7">
        <f t="shared" si="27"/>
        <v>10.07</v>
      </c>
      <c r="E832" s="7">
        <f t="shared" si="28"/>
        <v>97.355</v>
      </c>
      <c r="F832" s="8">
        <v>29.84</v>
      </c>
      <c r="G832" s="8">
        <v>29.84</v>
      </c>
      <c r="N832" s="10">
        <v>8.68078415863364</v>
      </c>
    </row>
    <row r="833" spans="2:14">
      <c r="B833" s="6">
        <v>10.33</v>
      </c>
      <c r="C833" s="6">
        <v>17.46</v>
      </c>
      <c r="D833" s="7">
        <f t="shared" si="27"/>
        <v>10.33</v>
      </c>
      <c r="E833" s="7">
        <f t="shared" si="28"/>
        <v>119.05</v>
      </c>
      <c r="F833" s="8">
        <v>29.84</v>
      </c>
      <c r="G833" s="8">
        <v>29.84</v>
      </c>
      <c r="N833" s="10">
        <v>8.42589283219314</v>
      </c>
    </row>
    <row r="834" spans="2:14">
      <c r="B834" s="6">
        <v>10.15</v>
      </c>
      <c r="C834" s="6">
        <v>17.47</v>
      </c>
      <c r="D834" s="7">
        <f t="shared" si="27"/>
        <v>10.15</v>
      </c>
      <c r="E834" s="7">
        <f t="shared" si="28"/>
        <v>138.9</v>
      </c>
      <c r="F834" s="8">
        <v>29.84</v>
      </c>
      <c r="G834" s="8">
        <v>29.84</v>
      </c>
      <c r="N834" s="10">
        <v>8.32861897877154</v>
      </c>
    </row>
    <row r="835" spans="2:14">
      <c r="B835" s="6">
        <v>9.93</v>
      </c>
      <c r="C835" s="6">
        <v>41.76</v>
      </c>
      <c r="D835" s="7">
        <f t="shared" ref="D835:D898" si="29">B835</f>
        <v>9.93</v>
      </c>
      <c r="E835" s="7">
        <f t="shared" si="28"/>
        <v>161.74</v>
      </c>
      <c r="F835" s="8">
        <v>29.61</v>
      </c>
      <c r="G835" s="8">
        <v>29.61</v>
      </c>
      <c r="N835" s="10">
        <v>8.2319015220811</v>
      </c>
    </row>
    <row r="836" spans="2:14">
      <c r="B836" s="6">
        <v>9.87</v>
      </c>
      <c r="C836" s="6">
        <v>42.27</v>
      </c>
      <c r="D836" s="7">
        <f t="shared" si="29"/>
        <v>9.87</v>
      </c>
      <c r="E836" s="7">
        <f t="shared" ref="E836:E899" si="30">AVERAGE(C834:C838)/$K$1*250</f>
        <v>187.23</v>
      </c>
      <c r="F836" s="8">
        <v>29.61</v>
      </c>
      <c r="G836" s="8">
        <v>29.61</v>
      </c>
      <c r="N836" s="10">
        <v>8.16524437741635</v>
      </c>
    </row>
    <row r="837" spans="2:14">
      <c r="B837" s="6">
        <v>9.81</v>
      </c>
      <c r="C837" s="6">
        <v>42.78</v>
      </c>
      <c r="D837" s="7">
        <f t="shared" si="29"/>
        <v>9.81</v>
      </c>
      <c r="E837" s="7">
        <f t="shared" si="30"/>
        <v>212.68</v>
      </c>
      <c r="F837" s="8">
        <v>29.61</v>
      </c>
      <c r="G837" s="8">
        <v>29.61</v>
      </c>
      <c r="N837" s="10">
        <v>8.01073050384819</v>
      </c>
    </row>
    <row r="838" spans="2:14">
      <c r="B838" s="6">
        <v>9.78</v>
      </c>
      <c r="C838" s="6">
        <v>42.95</v>
      </c>
      <c r="D838" s="7">
        <f t="shared" si="29"/>
        <v>9.78</v>
      </c>
      <c r="E838" s="7">
        <f t="shared" si="30"/>
        <v>213.81</v>
      </c>
      <c r="F838" s="8">
        <v>0.02</v>
      </c>
      <c r="G838" s="8">
        <v>30.15</v>
      </c>
      <c r="N838" s="10">
        <v>7.93546530060379</v>
      </c>
    </row>
    <row r="839" spans="2:14">
      <c r="B839" s="6">
        <v>9.66</v>
      </c>
      <c r="C839" s="6">
        <v>42.92</v>
      </c>
      <c r="D839" s="7">
        <f t="shared" si="29"/>
        <v>9.66</v>
      </c>
      <c r="E839" s="7">
        <f t="shared" si="30"/>
        <v>191.855</v>
      </c>
      <c r="F839" s="8">
        <v>0.02</v>
      </c>
      <c r="G839" s="8">
        <v>30.15</v>
      </c>
      <c r="N839" s="10">
        <v>8.11681033754578</v>
      </c>
    </row>
    <row r="840" spans="2:14">
      <c r="B840" s="6">
        <v>9.62</v>
      </c>
      <c r="C840" s="6">
        <v>42.89</v>
      </c>
      <c r="D840" s="7">
        <f t="shared" si="29"/>
        <v>9.62</v>
      </c>
      <c r="E840" s="7">
        <f t="shared" si="30"/>
        <v>167.04</v>
      </c>
      <c r="F840" s="8">
        <v>0.02</v>
      </c>
      <c r="G840" s="8">
        <v>30.15</v>
      </c>
      <c r="N840" s="10">
        <v>8.26975447174456</v>
      </c>
    </row>
    <row r="841" spans="2:14">
      <c r="B841" s="6">
        <v>9.84</v>
      </c>
      <c r="C841" s="6">
        <v>20.315</v>
      </c>
      <c r="D841" s="7">
        <f t="shared" si="29"/>
        <v>9.84</v>
      </c>
      <c r="E841" s="7">
        <f t="shared" si="30"/>
        <v>141.83</v>
      </c>
      <c r="F841" s="8">
        <v>0.02</v>
      </c>
      <c r="G841" s="8">
        <v>30.15</v>
      </c>
      <c r="N841" s="10">
        <v>8.23625343198521</v>
      </c>
    </row>
    <row r="842" spans="2:14">
      <c r="B842" s="6">
        <v>10.03</v>
      </c>
      <c r="C842" s="6">
        <v>17.965</v>
      </c>
      <c r="D842" s="7">
        <f t="shared" si="29"/>
        <v>10.03</v>
      </c>
      <c r="E842" s="7">
        <f t="shared" si="30"/>
        <v>138.74</v>
      </c>
      <c r="F842" s="8">
        <v>0.02</v>
      </c>
      <c r="G842" s="8">
        <v>30.15</v>
      </c>
      <c r="N842" s="10">
        <v>8.07518939266117</v>
      </c>
    </row>
    <row r="843" spans="2:14">
      <c r="B843" s="6">
        <v>10.03</v>
      </c>
      <c r="C843" s="6">
        <v>17.74</v>
      </c>
      <c r="D843" s="7">
        <f t="shared" si="29"/>
        <v>10.03</v>
      </c>
      <c r="E843" s="7">
        <f t="shared" si="30"/>
        <v>118</v>
      </c>
      <c r="F843" s="8">
        <v>0.02</v>
      </c>
      <c r="G843" s="8">
        <v>30.15</v>
      </c>
      <c r="N843" s="10">
        <v>8.02343262115837</v>
      </c>
    </row>
    <row r="844" spans="2:14">
      <c r="B844" s="6">
        <v>9.9</v>
      </c>
      <c r="C844" s="6">
        <v>39.83</v>
      </c>
      <c r="D844" s="7">
        <f t="shared" si="29"/>
        <v>9.9</v>
      </c>
      <c r="E844" s="7">
        <f t="shared" si="30"/>
        <v>119.835</v>
      </c>
      <c r="F844" s="8">
        <v>18.25</v>
      </c>
      <c r="G844" s="8">
        <v>30.15</v>
      </c>
      <c r="N844" s="10">
        <v>8.1998351134596</v>
      </c>
    </row>
    <row r="845" spans="2:14">
      <c r="B845" s="6">
        <v>9.88</v>
      </c>
      <c r="C845" s="6">
        <v>22.15</v>
      </c>
      <c r="D845" s="7">
        <f t="shared" si="29"/>
        <v>9.88</v>
      </c>
      <c r="E845" s="7">
        <f t="shared" si="30"/>
        <v>119.51</v>
      </c>
      <c r="F845" s="8">
        <v>30.76</v>
      </c>
      <c r="G845" s="8">
        <v>30.76</v>
      </c>
      <c r="N845" s="10">
        <v>8.34776070811437</v>
      </c>
    </row>
    <row r="846" spans="2:14">
      <c r="B846" s="6">
        <v>10.09</v>
      </c>
      <c r="C846" s="6">
        <v>22.15</v>
      </c>
      <c r="D846" s="7">
        <f t="shared" si="29"/>
        <v>10.09</v>
      </c>
      <c r="E846" s="7">
        <f t="shared" si="30"/>
        <v>122.64</v>
      </c>
      <c r="F846" s="8">
        <v>26.39</v>
      </c>
      <c r="G846" s="8">
        <v>26.39</v>
      </c>
      <c r="N846" s="10">
        <v>8.44729936780023</v>
      </c>
    </row>
    <row r="847" spans="2:14">
      <c r="B847" s="6">
        <v>10.27</v>
      </c>
      <c r="C847" s="6">
        <v>17.64</v>
      </c>
      <c r="D847" s="7">
        <f t="shared" si="29"/>
        <v>10.27</v>
      </c>
      <c r="E847" s="7">
        <f t="shared" si="30"/>
        <v>103.69</v>
      </c>
      <c r="F847" s="8">
        <v>26.39</v>
      </c>
      <c r="G847" s="8">
        <v>26.39</v>
      </c>
      <c r="N847" s="10">
        <v>8.55782362260673</v>
      </c>
    </row>
    <row r="848" spans="2:14">
      <c r="B848" s="6">
        <v>10.4</v>
      </c>
      <c r="C848" s="6">
        <v>20.87</v>
      </c>
      <c r="D848" s="7">
        <f t="shared" si="29"/>
        <v>10.4</v>
      </c>
      <c r="E848" s="7">
        <f t="shared" si="30"/>
        <v>123.26</v>
      </c>
      <c r="F848" s="8">
        <v>26.39</v>
      </c>
      <c r="G848" s="8">
        <v>26.39</v>
      </c>
      <c r="N848" s="10">
        <v>8.50075880291016</v>
      </c>
    </row>
    <row r="849" spans="2:14">
      <c r="B849" s="6">
        <v>10.54</v>
      </c>
      <c r="C849" s="6">
        <v>20.88</v>
      </c>
      <c r="D849" s="7">
        <f t="shared" si="29"/>
        <v>10.54</v>
      </c>
      <c r="E849" s="7">
        <f t="shared" si="30"/>
        <v>142.8</v>
      </c>
      <c r="F849" s="8">
        <v>18.31</v>
      </c>
      <c r="G849" s="8">
        <v>18.31</v>
      </c>
      <c r="N849" s="10">
        <v>8.34533703634036</v>
      </c>
    </row>
    <row r="850" spans="2:14">
      <c r="B850" s="6">
        <v>10.51</v>
      </c>
      <c r="C850" s="6">
        <v>41.72</v>
      </c>
      <c r="D850" s="7">
        <f t="shared" si="29"/>
        <v>10.51</v>
      </c>
      <c r="E850" s="7">
        <f t="shared" si="30"/>
        <v>166.82</v>
      </c>
      <c r="F850" s="8">
        <v>18.31</v>
      </c>
      <c r="G850" s="8">
        <v>18.31</v>
      </c>
      <c r="N850" s="10">
        <v>8.16096583731785</v>
      </c>
    </row>
    <row r="851" spans="2:14">
      <c r="B851" s="6">
        <v>10.38</v>
      </c>
      <c r="C851" s="6">
        <v>41.69</v>
      </c>
      <c r="D851" s="7">
        <f t="shared" si="29"/>
        <v>10.38</v>
      </c>
      <c r="E851" s="7">
        <f t="shared" si="30"/>
        <v>167.55</v>
      </c>
      <c r="F851" s="8">
        <v>18.31</v>
      </c>
      <c r="G851" s="8">
        <v>18.31</v>
      </c>
      <c r="N851" s="10">
        <v>8.18598404473076</v>
      </c>
    </row>
    <row r="852" spans="2:14">
      <c r="B852" s="6">
        <v>10.22</v>
      </c>
      <c r="C852" s="6">
        <v>41.66</v>
      </c>
      <c r="D852" s="7">
        <f t="shared" si="29"/>
        <v>10.22</v>
      </c>
      <c r="E852" s="7">
        <f t="shared" si="30"/>
        <v>169.915</v>
      </c>
      <c r="F852" s="8">
        <v>18.31</v>
      </c>
      <c r="G852" s="8">
        <v>18.31</v>
      </c>
      <c r="N852" s="10">
        <v>8.32138133057677</v>
      </c>
    </row>
    <row r="853" spans="2:14">
      <c r="B853" s="6">
        <v>10.27</v>
      </c>
      <c r="C853" s="6">
        <v>21.6</v>
      </c>
      <c r="D853" s="7">
        <f t="shared" si="29"/>
        <v>10.27</v>
      </c>
      <c r="E853" s="7">
        <f t="shared" si="30"/>
        <v>153.085</v>
      </c>
      <c r="F853" s="8">
        <v>18.31</v>
      </c>
      <c r="G853" s="8">
        <v>18.31</v>
      </c>
      <c r="N853" s="10">
        <v>8.44802530750171</v>
      </c>
    </row>
    <row r="854" spans="2:14">
      <c r="B854" s="6">
        <v>10.43</v>
      </c>
      <c r="C854" s="6">
        <v>23.245</v>
      </c>
      <c r="D854" s="7">
        <f t="shared" si="29"/>
        <v>10.43</v>
      </c>
      <c r="E854" s="7">
        <f t="shared" si="30"/>
        <v>134.93</v>
      </c>
      <c r="F854" s="8">
        <v>18.31</v>
      </c>
      <c r="G854" s="8">
        <v>18.31</v>
      </c>
      <c r="N854" s="10">
        <v>8.37678935627214</v>
      </c>
    </row>
    <row r="855" spans="2:14">
      <c r="B855" s="6">
        <v>10.58</v>
      </c>
      <c r="C855" s="6">
        <v>24.89</v>
      </c>
      <c r="D855" s="7">
        <f t="shared" si="29"/>
        <v>10.58</v>
      </c>
      <c r="E855" s="7">
        <f t="shared" si="30"/>
        <v>115.44</v>
      </c>
      <c r="F855" s="8">
        <v>17.55</v>
      </c>
      <c r="G855" s="8">
        <v>17.55</v>
      </c>
      <c r="N855" s="10">
        <v>8.05766893395845</v>
      </c>
    </row>
    <row r="856" spans="2:14">
      <c r="B856" s="6">
        <v>10.53</v>
      </c>
      <c r="C856" s="6">
        <v>23.535</v>
      </c>
      <c r="D856" s="7">
        <f t="shared" si="29"/>
        <v>10.53</v>
      </c>
      <c r="E856" s="7">
        <f t="shared" si="30"/>
        <v>116</v>
      </c>
      <c r="F856" s="8">
        <v>17.55</v>
      </c>
      <c r="G856" s="8">
        <v>17.55</v>
      </c>
      <c r="N856" s="10">
        <v>7.72945125332326</v>
      </c>
    </row>
    <row r="857" spans="2:14">
      <c r="B857" s="6">
        <v>10.23</v>
      </c>
      <c r="C857" s="6">
        <v>22.17</v>
      </c>
      <c r="D857" s="7">
        <f t="shared" si="29"/>
        <v>10.23</v>
      </c>
      <c r="E857" s="7">
        <f t="shared" si="30"/>
        <v>123.245</v>
      </c>
      <c r="F857" s="8">
        <v>17.55</v>
      </c>
      <c r="G857" s="8">
        <v>17.55</v>
      </c>
      <c r="N857" s="10">
        <v>7.57136741178671</v>
      </c>
    </row>
    <row r="858" spans="2:14">
      <c r="B858" s="6">
        <v>9.92</v>
      </c>
      <c r="C858" s="6">
        <v>22.16</v>
      </c>
      <c r="D858" s="7">
        <f t="shared" si="29"/>
        <v>9.92</v>
      </c>
      <c r="E858" s="7">
        <f t="shared" si="30"/>
        <v>114.695</v>
      </c>
      <c r="F858" s="8">
        <v>24.85</v>
      </c>
      <c r="G858" s="8">
        <v>24.85</v>
      </c>
      <c r="N858" s="10">
        <v>7.52382835104695</v>
      </c>
    </row>
    <row r="859" spans="2:14">
      <c r="B859" s="6">
        <v>9.78</v>
      </c>
      <c r="C859" s="6">
        <v>30.49</v>
      </c>
      <c r="D859" s="7">
        <f t="shared" si="29"/>
        <v>9.78</v>
      </c>
      <c r="E859" s="7">
        <f t="shared" si="30"/>
        <v>121.57</v>
      </c>
      <c r="F859" s="8">
        <v>24.85</v>
      </c>
      <c r="G859" s="8">
        <v>24.85</v>
      </c>
      <c r="N859" s="10">
        <v>7.42752235813232</v>
      </c>
    </row>
    <row r="860" spans="2:14">
      <c r="B860" s="6">
        <v>9.75</v>
      </c>
      <c r="C860" s="6">
        <v>16.34</v>
      </c>
      <c r="D860" s="7">
        <f t="shared" si="29"/>
        <v>9.75</v>
      </c>
      <c r="E860" s="7">
        <f t="shared" si="30"/>
        <v>122.835</v>
      </c>
      <c r="F860" s="8">
        <v>24.85</v>
      </c>
      <c r="G860" s="8">
        <v>24.85</v>
      </c>
      <c r="N860" s="10">
        <v>7.49179235348418</v>
      </c>
    </row>
    <row r="861" spans="2:14">
      <c r="B861" s="6">
        <v>9.67</v>
      </c>
      <c r="C861" s="6">
        <v>30.41</v>
      </c>
      <c r="D861" s="7">
        <f t="shared" si="29"/>
        <v>9.67</v>
      </c>
      <c r="E861" s="7">
        <f t="shared" si="30"/>
        <v>119.42</v>
      </c>
      <c r="F861" s="8">
        <v>20.48</v>
      </c>
      <c r="G861" s="8">
        <v>20.48</v>
      </c>
      <c r="N861" s="10">
        <v>7.67697207829633</v>
      </c>
    </row>
    <row r="862" spans="2:14">
      <c r="B862" s="6">
        <v>9.75</v>
      </c>
      <c r="C862" s="6">
        <v>23.435</v>
      </c>
      <c r="D862" s="7">
        <f t="shared" si="29"/>
        <v>9.75</v>
      </c>
      <c r="E862" s="7">
        <f t="shared" si="30"/>
        <v>110.005</v>
      </c>
      <c r="F862" s="8">
        <v>20.46</v>
      </c>
      <c r="G862" s="8">
        <v>20.46</v>
      </c>
      <c r="N862" s="10">
        <v>7.95328484335721</v>
      </c>
    </row>
    <row r="863" spans="2:14">
      <c r="B863" s="6">
        <v>9.95</v>
      </c>
      <c r="C863" s="6">
        <v>18.745</v>
      </c>
      <c r="D863" s="7">
        <f t="shared" si="29"/>
        <v>9.95</v>
      </c>
      <c r="E863" s="7">
        <f t="shared" si="30"/>
        <v>110.265</v>
      </c>
      <c r="F863" s="8">
        <v>20.46</v>
      </c>
      <c r="G863" s="8">
        <v>20.46</v>
      </c>
      <c r="N863" s="10">
        <v>8.24093281777583</v>
      </c>
    </row>
    <row r="864" spans="2:14">
      <c r="B864" s="6">
        <v>10.24</v>
      </c>
      <c r="C864" s="6">
        <v>21.075</v>
      </c>
      <c r="D864" s="7">
        <f t="shared" si="29"/>
        <v>10.24</v>
      </c>
      <c r="E864" s="7">
        <f t="shared" si="30"/>
        <v>101.56</v>
      </c>
      <c r="F864" s="8">
        <v>17.19</v>
      </c>
      <c r="G864" s="8">
        <v>17.19</v>
      </c>
      <c r="N864" s="10">
        <v>8.35008988455024</v>
      </c>
    </row>
    <row r="865" spans="2:14">
      <c r="B865" s="6">
        <v>10.54</v>
      </c>
      <c r="C865" s="6">
        <v>16.6</v>
      </c>
      <c r="D865" s="7">
        <f t="shared" si="29"/>
        <v>10.54</v>
      </c>
      <c r="E865" s="7">
        <f t="shared" si="30"/>
        <v>100.195</v>
      </c>
      <c r="F865" s="8">
        <v>16.38</v>
      </c>
      <c r="G865" s="8">
        <v>16.38</v>
      </c>
      <c r="N865" s="10">
        <v>8.28058595596376</v>
      </c>
    </row>
    <row r="866" spans="2:14">
      <c r="B866" s="6">
        <v>10.66</v>
      </c>
      <c r="C866" s="6">
        <v>21.705</v>
      </c>
      <c r="D866" s="7">
        <f t="shared" si="29"/>
        <v>10.66</v>
      </c>
      <c r="E866" s="7">
        <f t="shared" si="30"/>
        <v>102.74</v>
      </c>
      <c r="F866" s="8">
        <v>16.38</v>
      </c>
      <c r="G866" s="8">
        <v>16.38</v>
      </c>
      <c r="N866" s="10">
        <v>8.34210114141566</v>
      </c>
    </row>
    <row r="867" spans="2:14">
      <c r="B867" s="6">
        <v>10.6</v>
      </c>
      <c r="C867" s="6">
        <v>22.07</v>
      </c>
      <c r="D867" s="7">
        <f t="shared" si="29"/>
        <v>10.6</v>
      </c>
      <c r="E867" s="7">
        <f t="shared" si="30"/>
        <v>103.175</v>
      </c>
      <c r="F867" s="8">
        <v>16.38</v>
      </c>
      <c r="G867" s="8">
        <v>16.38</v>
      </c>
      <c r="N867" s="10">
        <v>8.39478091247406</v>
      </c>
    </row>
    <row r="868" spans="2:14">
      <c r="B868" s="6">
        <v>10.67</v>
      </c>
      <c r="C868" s="6">
        <v>21.29</v>
      </c>
      <c r="D868" s="7">
        <f t="shared" si="29"/>
        <v>10.67</v>
      </c>
      <c r="E868" s="7">
        <f t="shared" si="30"/>
        <v>108.305</v>
      </c>
      <c r="F868" s="8">
        <v>17.84</v>
      </c>
      <c r="G868" s="8">
        <v>17.84</v>
      </c>
      <c r="N868" s="10">
        <v>8.47860473326616</v>
      </c>
    </row>
    <row r="869" spans="2:14">
      <c r="B869" s="6">
        <v>10.73</v>
      </c>
      <c r="C869" s="6">
        <v>21.51</v>
      </c>
      <c r="D869" s="7">
        <f t="shared" si="29"/>
        <v>10.73</v>
      </c>
      <c r="E869" s="7">
        <f t="shared" si="30"/>
        <v>107.88</v>
      </c>
      <c r="F869" s="8">
        <v>20.45</v>
      </c>
      <c r="G869" s="8">
        <v>20.45</v>
      </c>
      <c r="N869" s="10">
        <v>8.54358962713097</v>
      </c>
    </row>
    <row r="870" spans="2:14">
      <c r="B870" s="6">
        <v>10.82</v>
      </c>
      <c r="C870" s="6">
        <v>21.73</v>
      </c>
      <c r="D870" s="7">
        <f t="shared" si="29"/>
        <v>10.82</v>
      </c>
      <c r="E870" s="7">
        <f t="shared" si="30"/>
        <v>107.31</v>
      </c>
      <c r="F870" s="8">
        <v>20.45</v>
      </c>
      <c r="G870" s="8">
        <v>20.45</v>
      </c>
      <c r="N870" s="10">
        <v>8.16976831735887</v>
      </c>
    </row>
    <row r="871" spans="2:14">
      <c r="B871" s="6">
        <v>10.89</v>
      </c>
      <c r="C871" s="6">
        <v>21.28</v>
      </c>
      <c r="D871" s="7">
        <f t="shared" si="29"/>
        <v>10.89</v>
      </c>
      <c r="E871" s="7">
        <f t="shared" si="30"/>
        <v>107.74</v>
      </c>
      <c r="F871" s="8">
        <v>20.45</v>
      </c>
      <c r="G871" s="8">
        <v>20.45</v>
      </c>
      <c r="N871" s="10">
        <v>8.0970181787797</v>
      </c>
    </row>
    <row r="872" spans="2:14">
      <c r="B872" s="6">
        <v>10.52</v>
      </c>
      <c r="C872" s="6">
        <v>21.5</v>
      </c>
      <c r="D872" s="7">
        <f t="shared" si="29"/>
        <v>10.52</v>
      </c>
      <c r="E872" s="7">
        <f t="shared" si="30"/>
        <v>109.33</v>
      </c>
      <c r="F872" s="8">
        <v>20.45</v>
      </c>
      <c r="G872" s="8">
        <v>20.45</v>
      </c>
      <c r="N872" s="10">
        <v>8.21540199324477</v>
      </c>
    </row>
    <row r="873" spans="2:14">
      <c r="B873" s="6">
        <v>10.45</v>
      </c>
      <c r="C873" s="6">
        <v>21.72</v>
      </c>
      <c r="D873" s="7">
        <f t="shared" si="29"/>
        <v>10.45</v>
      </c>
      <c r="E873" s="7">
        <f t="shared" si="30"/>
        <v>110.71</v>
      </c>
      <c r="F873" s="8">
        <v>19.77</v>
      </c>
      <c r="G873" s="8">
        <v>19.77</v>
      </c>
      <c r="N873" s="10">
        <v>8.09492862514108</v>
      </c>
    </row>
    <row r="874" spans="2:14">
      <c r="B874" s="6">
        <v>10.57</v>
      </c>
      <c r="C874" s="6">
        <v>23.1</v>
      </c>
      <c r="D874" s="7">
        <f t="shared" si="29"/>
        <v>10.57</v>
      </c>
      <c r="E874" s="7">
        <f t="shared" si="30"/>
        <v>112.195</v>
      </c>
      <c r="F874" s="8">
        <v>19.77</v>
      </c>
      <c r="G874" s="8">
        <v>19.77</v>
      </c>
      <c r="N874" s="10">
        <v>8.12559090643977</v>
      </c>
    </row>
    <row r="875" spans="2:14">
      <c r="B875" s="6">
        <v>10.45</v>
      </c>
      <c r="C875" s="6">
        <v>23.11</v>
      </c>
      <c r="D875" s="7">
        <f t="shared" si="29"/>
        <v>10.45</v>
      </c>
      <c r="E875" s="7">
        <f t="shared" si="30"/>
        <v>112.995</v>
      </c>
      <c r="F875" s="8">
        <v>19.77</v>
      </c>
      <c r="G875" s="8">
        <v>19.77</v>
      </c>
      <c r="N875" s="10">
        <v>8.44736258175367</v>
      </c>
    </row>
    <row r="876" spans="2:14">
      <c r="B876" s="6">
        <v>10.48</v>
      </c>
      <c r="C876" s="6">
        <v>22.765</v>
      </c>
      <c r="D876" s="7">
        <f t="shared" si="29"/>
        <v>10.48</v>
      </c>
      <c r="E876" s="7">
        <f t="shared" si="30"/>
        <v>113.455</v>
      </c>
      <c r="F876" s="8">
        <v>18.86</v>
      </c>
      <c r="G876" s="8">
        <v>18.86</v>
      </c>
      <c r="N876" s="10">
        <v>8.53024755069909</v>
      </c>
    </row>
    <row r="877" spans="2:14">
      <c r="B877" s="6">
        <v>10.8</v>
      </c>
      <c r="C877" s="6">
        <v>22.3</v>
      </c>
      <c r="D877" s="7">
        <f t="shared" si="29"/>
        <v>10.8</v>
      </c>
      <c r="E877" s="7">
        <f t="shared" si="30"/>
        <v>113.295</v>
      </c>
      <c r="F877" s="8">
        <v>18.86</v>
      </c>
      <c r="G877" s="8">
        <v>18.86</v>
      </c>
      <c r="N877" s="10">
        <v>8.71420491388767</v>
      </c>
    </row>
    <row r="878" spans="2:14">
      <c r="B878" s="6">
        <v>10.88</v>
      </c>
      <c r="C878" s="6">
        <v>22.18</v>
      </c>
      <c r="D878" s="7">
        <f t="shared" si="29"/>
        <v>10.88</v>
      </c>
      <c r="E878" s="7">
        <f t="shared" si="30"/>
        <v>112.485</v>
      </c>
      <c r="F878" s="8">
        <v>19.12</v>
      </c>
      <c r="G878" s="8">
        <v>19.12</v>
      </c>
      <c r="N878" s="10">
        <v>8.8792294343499</v>
      </c>
    </row>
    <row r="879" spans="2:14">
      <c r="B879" s="6">
        <v>11.06</v>
      </c>
      <c r="C879" s="6">
        <v>22.94</v>
      </c>
      <c r="D879" s="7">
        <f t="shared" si="29"/>
        <v>11.06</v>
      </c>
      <c r="E879" s="7">
        <f t="shared" si="30"/>
        <v>112.865</v>
      </c>
      <c r="F879" s="8">
        <v>19.09</v>
      </c>
      <c r="G879" s="8">
        <v>19.09</v>
      </c>
      <c r="N879" s="10">
        <v>9.21522373144854</v>
      </c>
    </row>
    <row r="880" spans="2:14">
      <c r="B880" s="6">
        <v>11.22</v>
      </c>
      <c r="C880" s="6">
        <v>22.3</v>
      </c>
      <c r="D880" s="7">
        <f t="shared" si="29"/>
        <v>11.22</v>
      </c>
      <c r="E880" s="7">
        <f t="shared" si="30"/>
        <v>114.555</v>
      </c>
      <c r="F880" s="8">
        <v>19.09</v>
      </c>
      <c r="G880" s="8">
        <v>19.09</v>
      </c>
      <c r="N880" s="10">
        <v>9.43227269696168</v>
      </c>
    </row>
    <row r="881" spans="2:14">
      <c r="B881" s="6">
        <v>11.55</v>
      </c>
      <c r="C881" s="6">
        <v>23.145</v>
      </c>
      <c r="D881" s="7">
        <f t="shared" si="29"/>
        <v>11.55</v>
      </c>
      <c r="E881" s="7">
        <f t="shared" si="30"/>
        <v>122.755</v>
      </c>
      <c r="F881" s="8">
        <v>19.13</v>
      </c>
      <c r="G881" s="8">
        <v>19.13</v>
      </c>
      <c r="N881" s="10">
        <v>9.46045360364614</v>
      </c>
    </row>
    <row r="882" spans="2:14">
      <c r="B882" s="6">
        <v>11.76</v>
      </c>
      <c r="C882" s="6">
        <v>23.99</v>
      </c>
      <c r="D882" s="7">
        <f t="shared" si="29"/>
        <v>11.76</v>
      </c>
      <c r="E882" s="7">
        <f t="shared" si="30"/>
        <v>126.185</v>
      </c>
      <c r="F882" s="8">
        <v>19.13</v>
      </c>
      <c r="G882" s="8">
        <v>19.13</v>
      </c>
      <c r="N882" s="10">
        <v>9.59957343608183</v>
      </c>
    </row>
    <row r="883" spans="2:14">
      <c r="B883" s="6">
        <v>11.78</v>
      </c>
      <c r="C883" s="6">
        <v>30.38</v>
      </c>
      <c r="D883" s="7">
        <f t="shared" si="29"/>
        <v>11.78</v>
      </c>
      <c r="E883" s="7">
        <f t="shared" si="30"/>
        <v>126.245</v>
      </c>
      <c r="F883" s="8">
        <v>19.13</v>
      </c>
      <c r="G883" s="8">
        <v>19.13</v>
      </c>
      <c r="N883" s="10">
        <v>9.7496683420214</v>
      </c>
    </row>
    <row r="884" spans="2:14">
      <c r="B884" s="6">
        <v>11.91</v>
      </c>
      <c r="C884" s="6">
        <v>26.37</v>
      </c>
      <c r="D884" s="7">
        <f t="shared" si="29"/>
        <v>11.91</v>
      </c>
      <c r="E884" s="7">
        <f t="shared" si="30"/>
        <v>125.3</v>
      </c>
      <c r="F884" s="8">
        <v>19.13</v>
      </c>
      <c r="G884" s="8">
        <v>19.13</v>
      </c>
      <c r="N884" s="10">
        <v>9.84080265094836</v>
      </c>
    </row>
    <row r="885" spans="2:14">
      <c r="B885" s="6">
        <v>12.05</v>
      </c>
      <c r="C885" s="6">
        <v>22.36</v>
      </c>
      <c r="D885" s="7">
        <f t="shared" si="29"/>
        <v>12.05</v>
      </c>
      <c r="E885" s="7">
        <f t="shared" si="30"/>
        <v>124.01</v>
      </c>
      <c r="F885" s="8">
        <v>19.13</v>
      </c>
      <c r="G885" s="8">
        <v>19.13</v>
      </c>
      <c r="N885" s="10">
        <v>9.90295097247254</v>
      </c>
    </row>
    <row r="886" spans="2:14">
      <c r="B886" s="6">
        <v>12.13</v>
      </c>
      <c r="C886" s="6">
        <v>22.2</v>
      </c>
      <c r="D886" s="7">
        <f t="shared" si="29"/>
        <v>12.13</v>
      </c>
      <c r="E886" s="7">
        <f t="shared" si="30"/>
        <v>116.83</v>
      </c>
      <c r="F886" s="8">
        <v>19.13</v>
      </c>
      <c r="G886" s="8">
        <v>19.13</v>
      </c>
      <c r="N886" s="10">
        <v>10.0259672937426</v>
      </c>
    </row>
    <row r="887" spans="2:14">
      <c r="B887" s="6">
        <v>12.18</v>
      </c>
      <c r="C887" s="6">
        <v>22.7</v>
      </c>
      <c r="D887" s="7">
        <f t="shared" si="29"/>
        <v>12.18</v>
      </c>
      <c r="E887" s="7">
        <f t="shared" si="30"/>
        <v>116.28</v>
      </c>
      <c r="F887" s="8">
        <v>18.02</v>
      </c>
      <c r="G887" s="8">
        <v>18.02</v>
      </c>
      <c r="N887" s="10">
        <v>10.3295827010773</v>
      </c>
    </row>
    <row r="888" spans="2:14">
      <c r="B888" s="6">
        <v>12.29</v>
      </c>
      <c r="C888" s="6">
        <v>23.2</v>
      </c>
      <c r="D888" s="7">
        <f t="shared" si="29"/>
        <v>12.29</v>
      </c>
      <c r="E888" s="7">
        <f t="shared" si="30"/>
        <v>118.46</v>
      </c>
      <c r="F888" s="8">
        <v>18.02</v>
      </c>
      <c r="G888" s="8">
        <v>18.02</v>
      </c>
      <c r="N888" s="10">
        <v>10.5741613212742</v>
      </c>
    </row>
    <row r="889" spans="2:14">
      <c r="B889" s="6">
        <v>12.58</v>
      </c>
      <c r="C889" s="6">
        <v>25.82</v>
      </c>
      <c r="D889" s="7">
        <f t="shared" si="29"/>
        <v>12.58</v>
      </c>
      <c r="E889" s="7">
        <f t="shared" si="30"/>
        <v>119.52</v>
      </c>
      <c r="F889" s="8">
        <v>17.82</v>
      </c>
      <c r="G889" s="8">
        <v>17.82</v>
      </c>
      <c r="N889" s="10">
        <v>10.6200138348506</v>
      </c>
    </row>
    <row r="890" spans="2:14">
      <c r="B890" s="6">
        <v>12.81</v>
      </c>
      <c r="C890" s="6">
        <v>24.54</v>
      </c>
      <c r="D890" s="7">
        <f t="shared" si="29"/>
        <v>12.81</v>
      </c>
      <c r="E890" s="7">
        <f t="shared" si="30"/>
        <v>128.34</v>
      </c>
      <c r="F890" s="8">
        <v>17.82</v>
      </c>
      <c r="G890" s="8">
        <v>17.82</v>
      </c>
      <c r="N890" s="10">
        <v>10.5570420673767</v>
      </c>
    </row>
    <row r="891" spans="2:14">
      <c r="B891" s="6">
        <v>12.84</v>
      </c>
      <c r="C891" s="6">
        <v>23.26</v>
      </c>
      <c r="D891" s="7">
        <f t="shared" si="29"/>
        <v>12.84</v>
      </c>
      <c r="E891" s="7">
        <f t="shared" si="30"/>
        <v>136.12</v>
      </c>
      <c r="F891" s="8">
        <v>21.21</v>
      </c>
      <c r="G891" s="8">
        <v>21.21</v>
      </c>
      <c r="N891" s="10">
        <v>10.4950225537285</v>
      </c>
    </row>
    <row r="892" spans="2:14">
      <c r="B892" s="6">
        <v>12.76</v>
      </c>
      <c r="C892" s="6">
        <v>31.52</v>
      </c>
      <c r="D892" s="7">
        <f t="shared" si="29"/>
        <v>12.76</v>
      </c>
      <c r="E892" s="7">
        <f t="shared" si="30"/>
        <v>140.74</v>
      </c>
      <c r="F892" s="8">
        <v>21.21</v>
      </c>
      <c r="G892" s="8">
        <v>21.21</v>
      </c>
      <c r="N892" s="10">
        <v>10.3242867964976</v>
      </c>
    </row>
    <row r="893" spans="2:14">
      <c r="B893" s="6">
        <v>12.68</v>
      </c>
      <c r="C893" s="6">
        <v>30.98</v>
      </c>
      <c r="D893" s="7">
        <f t="shared" si="29"/>
        <v>12.68</v>
      </c>
      <c r="E893" s="7">
        <f t="shared" si="30"/>
        <v>146.64</v>
      </c>
      <c r="F893" s="8">
        <v>20.53</v>
      </c>
      <c r="G893" s="8">
        <v>20.53</v>
      </c>
      <c r="N893" s="10">
        <v>10.1744902820503</v>
      </c>
    </row>
    <row r="894" spans="2:14">
      <c r="B894" s="6">
        <v>12.49</v>
      </c>
      <c r="C894" s="6">
        <v>30.44</v>
      </c>
      <c r="D894" s="7">
        <f t="shared" si="29"/>
        <v>12.49</v>
      </c>
      <c r="E894" s="7">
        <f t="shared" si="30"/>
        <v>153.82</v>
      </c>
      <c r="F894" s="8">
        <v>19.95</v>
      </c>
      <c r="G894" s="8">
        <v>19.95</v>
      </c>
      <c r="N894" s="10">
        <v>10.0256813220016</v>
      </c>
    </row>
    <row r="895" spans="2:14">
      <c r="B895" s="6">
        <v>12.32</v>
      </c>
      <c r="C895" s="6">
        <v>30.44</v>
      </c>
      <c r="D895" s="7">
        <f t="shared" si="29"/>
        <v>12.32</v>
      </c>
      <c r="E895" s="7">
        <f t="shared" si="30"/>
        <v>152.75</v>
      </c>
      <c r="F895" s="8">
        <v>19.95</v>
      </c>
      <c r="G895" s="8">
        <v>19.95</v>
      </c>
      <c r="N895" s="10">
        <v>9.99731571692021</v>
      </c>
    </row>
    <row r="896" spans="2:14">
      <c r="B896" s="6">
        <v>12.15</v>
      </c>
      <c r="C896" s="6">
        <v>30.44</v>
      </c>
      <c r="D896" s="7">
        <f t="shared" si="29"/>
        <v>12.15</v>
      </c>
      <c r="E896" s="7">
        <f t="shared" si="30"/>
        <v>145.11</v>
      </c>
      <c r="F896" s="8">
        <v>19.95</v>
      </c>
      <c r="G896" s="8">
        <v>19.95</v>
      </c>
      <c r="N896" s="10">
        <v>9.94990777592407</v>
      </c>
    </row>
    <row r="897" spans="2:14">
      <c r="B897" s="6">
        <v>12.1</v>
      </c>
      <c r="C897" s="6">
        <v>30.45</v>
      </c>
      <c r="D897" s="7">
        <f t="shared" si="29"/>
        <v>12.1</v>
      </c>
      <c r="E897" s="7">
        <f t="shared" si="30"/>
        <v>142.305</v>
      </c>
      <c r="F897" s="8">
        <v>19.95</v>
      </c>
      <c r="G897" s="8">
        <v>19.95</v>
      </c>
      <c r="N897" s="10">
        <v>9.85362472165156</v>
      </c>
    </row>
    <row r="898" spans="2:14">
      <c r="B898" s="6">
        <v>12.03</v>
      </c>
      <c r="C898" s="6">
        <v>23.34</v>
      </c>
      <c r="D898" s="7">
        <f t="shared" si="29"/>
        <v>12.03</v>
      </c>
      <c r="E898" s="7">
        <f t="shared" si="30"/>
        <v>142.295</v>
      </c>
      <c r="F898" s="8">
        <v>19.96</v>
      </c>
      <c r="G898" s="8">
        <v>19.96</v>
      </c>
      <c r="N898" s="10">
        <v>9.81788462969871</v>
      </c>
    </row>
    <row r="899" spans="2:14">
      <c r="B899" s="6">
        <v>11.91</v>
      </c>
      <c r="C899" s="6">
        <v>27.635</v>
      </c>
      <c r="D899" s="7">
        <f t="shared" ref="D899:D962" si="31">B899</f>
        <v>11.91</v>
      </c>
      <c r="E899" s="7">
        <f t="shared" si="30"/>
        <v>135.175</v>
      </c>
      <c r="F899" s="8">
        <v>19.96</v>
      </c>
      <c r="G899" s="8">
        <v>19.96</v>
      </c>
      <c r="N899" s="10">
        <v>9.89228390244102</v>
      </c>
    </row>
    <row r="900" spans="2:14">
      <c r="B900" s="6">
        <v>11.85</v>
      </c>
      <c r="C900" s="6">
        <v>30.43</v>
      </c>
      <c r="D900" s="7">
        <f t="shared" si="31"/>
        <v>11.85</v>
      </c>
      <c r="E900" s="7">
        <f t="shared" ref="E900:E963" si="32">AVERAGE(C898:C902)/$K$1*250</f>
        <v>126.81</v>
      </c>
      <c r="F900" s="8">
        <v>19.96</v>
      </c>
      <c r="G900" s="8">
        <v>19.96</v>
      </c>
      <c r="N900" s="10">
        <v>10.0071385224611</v>
      </c>
    </row>
    <row r="901" spans="2:14">
      <c r="B901" s="6">
        <v>11.9</v>
      </c>
      <c r="C901" s="6">
        <v>23.32</v>
      </c>
      <c r="D901" s="7">
        <f t="shared" si="31"/>
        <v>11.9</v>
      </c>
      <c r="E901" s="7">
        <f t="shared" si="32"/>
        <v>125.62</v>
      </c>
      <c r="F901" s="8">
        <v>20.69</v>
      </c>
      <c r="G901" s="8">
        <v>20.69</v>
      </c>
      <c r="N901" s="10">
        <v>10.0928586646485</v>
      </c>
    </row>
    <row r="902" spans="2:14">
      <c r="B902" s="6">
        <v>11.99</v>
      </c>
      <c r="C902" s="6">
        <v>22.085</v>
      </c>
      <c r="D902" s="7">
        <f t="shared" si="31"/>
        <v>11.99</v>
      </c>
      <c r="E902" s="7">
        <f t="shared" si="32"/>
        <v>124.965</v>
      </c>
      <c r="F902" s="8">
        <v>20.69</v>
      </c>
      <c r="G902" s="8">
        <v>20.69</v>
      </c>
      <c r="N902" s="10">
        <v>10.2686219538143</v>
      </c>
    </row>
    <row r="903" spans="2:14">
      <c r="B903" s="6">
        <v>12.05</v>
      </c>
      <c r="C903" s="6">
        <v>22.15</v>
      </c>
      <c r="D903" s="7">
        <f t="shared" si="31"/>
        <v>12.05</v>
      </c>
      <c r="E903" s="7">
        <f t="shared" si="32"/>
        <v>124.945</v>
      </c>
      <c r="F903" s="8">
        <v>20.69</v>
      </c>
      <c r="G903" s="8">
        <v>20.69</v>
      </c>
      <c r="N903" s="10">
        <v>10.5045699027488</v>
      </c>
    </row>
    <row r="904" spans="2:14">
      <c r="B904" s="6">
        <v>12.2</v>
      </c>
      <c r="C904" s="6">
        <v>26.98</v>
      </c>
      <c r="D904" s="7">
        <f t="shared" si="31"/>
        <v>12.2</v>
      </c>
      <c r="E904" s="7">
        <f t="shared" si="32"/>
        <v>132.005</v>
      </c>
      <c r="F904" s="8">
        <v>24.9</v>
      </c>
      <c r="G904" s="8">
        <v>24.9</v>
      </c>
      <c r="N904" s="10">
        <v>10.6517209144876</v>
      </c>
    </row>
    <row r="905" spans="2:14">
      <c r="B905" s="6">
        <v>12.41</v>
      </c>
      <c r="C905" s="6">
        <v>30.41</v>
      </c>
      <c r="D905" s="7">
        <f t="shared" si="31"/>
        <v>12.41</v>
      </c>
      <c r="E905" s="7">
        <f t="shared" si="32"/>
        <v>137.79</v>
      </c>
      <c r="F905" s="8">
        <v>24.9</v>
      </c>
      <c r="G905" s="8">
        <v>24.9</v>
      </c>
      <c r="N905" s="10">
        <v>10.5116159711436</v>
      </c>
    </row>
    <row r="906" spans="2:14">
      <c r="B906" s="6">
        <v>12.53</v>
      </c>
      <c r="C906" s="6">
        <v>30.38</v>
      </c>
      <c r="D906" s="7">
        <f t="shared" si="31"/>
        <v>12.53</v>
      </c>
      <c r="E906" s="7">
        <f t="shared" si="32"/>
        <v>141.02</v>
      </c>
      <c r="F906" s="8">
        <v>24.9</v>
      </c>
      <c r="G906" s="8">
        <v>24.9</v>
      </c>
      <c r="N906" s="10">
        <v>10.352457285762</v>
      </c>
    </row>
    <row r="907" spans="2:14">
      <c r="B907" s="6">
        <v>12.36</v>
      </c>
      <c r="C907" s="6">
        <v>27.87</v>
      </c>
      <c r="D907" s="7">
        <f t="shared" si="31"/>
        <v>12.36</v>
      </c>
      <c r="E907" s="7">
        <f t="shared" si="32"/>
        <v>139.28</v>
      </c>
      <c r="F907" s="8">
        <v>24.9</v>
      </c>
      <c r="G907" s="8">
        <v>24.9</v>
      </c>
      <c r="N907" s="10">
        <v>10.4220597136501</v>
      </c>
    </row>
    <row r="908" spans="2:14">
      <c r="B908" s="6">
        <v>12.17</v>
      </c>
      <c r="C908" s="6">
        <v>25.38</v>
      </c>
      <c r="D908" s="7">
        <f t="shared" si="31"/>
        <v>12.17</v>
      </c>
      <c r="E908" s="7">
        <f t="shared" si="32"/>
        <v>129.685</v>
      </c>
      <c r="F908" s="8">
        <v>21.52</v>
      </c>
      <c r="G908" s="8">
        <v>21.52</v>
      </c>
      <c r="N908" s="10">
        <v>10.6408888837827</v>
      </c>
    </row>
    <row r="909" spans="2:14">
      <c r="B909" s="6">
        <v>12.21</v>
      </c>
      <c r="C909" s="6">
        <v>25.24</v>
      </c>
      <c r="D909" s="7">
        <f t="shared" si="31"/>
        <v>12.21</v>
      </c>
      <c r="E909" s="7">
        <f t="shared" si="32"/>
        <v>117.035</v>
      </c>
      <c r="F909" s="8">
        <v>21.52</v>
      </c>
      <c r="G909" s="8">
        <v>21.52</v>
      </c>
      <c r="N909" s="10">
        <v>10.9395053005171</v>
      </c>
    </row>
    <row r="910" spans="2:14">
      <c r="B910" s="6">
        <v>12.4</v>
      </c>
      <c r="C910" s="6">
        <v>20.815</v>
      </c>
      <c r="D910" s="7">
        <f t="shared" si="31"/>
        <v>12.4</v>
      </c>
      <c r="E910" s="7">
        <f t="shared" si="32"/>
        <v>110.085</v>
      </c>
      <c r="F910" s="8">
        <v>21.52</v>
      </c>
      <c r="G910" s="8">
        <v>21.52</v>
      </c>
      <c r="N910" s="10">
        <v>11.1097058059206</v>
      </c>
    </row>
    <row r="911" spans="2:14">
      <c r="B911" s="6">
        <v>12.67</v>
      </c>
      <c r="C911" s="6">
        <v>17.73</v>
      </c>
      <c r="D911" s="7">
        <f t="shared" si="31"/>
        <v>12.67</v>
      </c>
      <c r="E911" s="7">
        <f t="shared" si="32"/>
        <v>105.625</v>
      </c>
      <c r="F911" s="8">
        <v>21.52</v>
      </c>
      <c r="G911" s="8">
        <v>21.52</v>
      </c>
      <c r="N911" s="10">
        <v>11.1316918314199</v>
      </c>
    </row>
    <row r="912" spans="2:14">
      <c r="B912" s="6">
        <v>12.81</v>
      </c>
      <c r="C912" s="6">
        <v>20.92</v>
      </c>
      <c r="D912" s="7">
        <f t="shared" si="31"/>
        <v>12.81</v>
      </c>
      <c r="E912" s="7">
        <f t="shared" si="32"/>
        <v>101.13</v>
      </c>
      <c r="F912" s="8">
        <v>25.01</v>
      </c>
      <c r="G912" s="8">
        <v>25.01</v>
      </c>
      <c r="N912" s="10">
        <v>11.0551135521993</v>
      </c>
    </row>
    <row r="913" spans="2:14">
      <c r="B913" s="6">
        <v>12.8</v>
      </c>
      <c r="C913" s="6">
        <v>20.92</v>
      </c>
      <c r="D913" s="7">
        <f t="shared" si="31"/>
        <v>12.8</v>
      </c>
      <c r="E913" s="7">
        <f t="shared" si="32"/>
        <v>98.305</v>
      </c>
      <c r="F913" s="8">
        <v>25.01</v>
      </c>
      <c r="G913" s="8">
        <v>25.01</v>
      </c>
      <c r="N913" s="10">
        <v>10.9097942593745</v>
      </c>
    </row>
    <row r="914" spans="2:14">
      <c r="B914" s="6">
        <v>12.69</v>
      </c>
      <c r="C914" s="6">
        <v>20.745</v>
      </c>
      <c r="D914" s="7">
        <f t="shared" si="31"/>
        <v>12.69</v>
      </c>
      <c r="E914" s="7">
        <f t="shared" si="32"/>
        <v>101.135</v>
      </c>
      <c r="F914" s="8">
        <v>25.01</v>
      </c>
      <c r="G914" s="8">
        <v>25.01</v>
      </c>
      <c r="N914" s="10">
        <v>10.7551976173703</v>
      </c>
    </row>
    <row r="915" spans="2:14">
      <c r="B915" s="6">
        <v>12.51</v>
      </c>
      <c r="C915" s="6">
        <v>17.99</v>
      </c>
      <c r="D915" s="7">
        <f t="shared" si="31"/>
        <v>12.51</v>
      </c>
      <c r="E915" s="7">
        <f t="shared" si="32"/>
        <v>101.99</v>
      </c>
      <c r="F915" s="8">
        <v>25.01</v>
      </c>
      <c r="G915" s="8">
        <v>25.01</v>
      </c>
      <c r="N915" s="10">
        <v>10.6209816514159</v>
      </c>
    </row>
    <row r="916" spans="2:14">
      <c r="B916" s="6">
        <v>12.32</v>
      </c>
      <c r="C916" s="6">
        <v>20.56</v>
      </c>
      <c r="D916" s="7">
        <f t="shared" si="31"/>
        <v>12.32</v>
      </c>
      <c r="E916" s="7">
        <f t="shared" si="32"/>
        <v>102.51</v>
      </c>
      <c r="F916" s="8">
        <v>25.01</v>
      </c>
      <c r="G916" s="8">
        <v>25.01</v>
      </c>
      <c r="N916" s="10">
        <v>10.5663631423375</v>
      </c>
    </row>
    <row r="917" spans="2:14">
      <c r="B917" s="6">
        <v>12.15</v>
      </c>
      <c r="C917" s="6">
        <v>21.775</v>
      </c>
      <c r="D917" s="7">
        <f t="shared" si="31"/>
        <v>12.15</v>
      </c>
      <c r="E917" s="7">
        <f t="shared" si="32"/>
        <v>103.695</v>
      </c>
      <c r="F917" s="8">
        <v>25.01</v>
      </c>
      <c r="G917" s="8">
        <v>25.01</v>
      </c>
      <c r="N917" s="10">
        <v>10.5516923292498</v>
      </c>
    </row>
    <row r="918" spans="2:14">
      <c r="B918" s="6">
        <v>12.06</v>
      </c>
      <c r="C918" s="6">
        <v>21.44</v>
      </c>
      <c r="D918" s="7">
        <f t="shared" si="31"/>
        <v>12.06</v>
      </c>
      <c r="E918" s="7">
        <f t="shared" si="32"/>
        <v>104.935</v>
      </c>
      <c r="F918" s="8">
        <v>26.24</v>
      </c>
      <c r="G918" s="8">
        <v>26.24</v>
      </c>
      <c r="N918" s="10">
        <v>10.5472791911058</v>
      </c>
    </row>
    <row r="919" spans="2:14">
      <c r="B919" s="6">
        <v>12.01</v>
      </c>
      <c r="C919" s="6">
        <v>21.93</v>
      </c>
      <c r="D919" s="7">
        <f t="shared" si="31"/>
        <v>12.01</v>
      </c>
      <c r="E919" s="7">
        <f t="shared" si="32"/>
        <v>106.475</v>
      </c>
      <c r="F919" s="8">
        <v>21.56</v>
      </c>
      <c r="G919" s="8">
        <v>21.56</v>
      </c>
      <c r="N919" s="10">
        <v>10.5136189367773</v>
      </c>
    </row>
    <row r="920" spans="2:14">
      <c r="B920" s="6">
        <v>11.97</v>
      </c>
      <c r="C920" s="6">
        <v>19.23</v>
      </c>
      <c r="D920" s="7">
        <f t="shared" si="31"/>
        <v>11.97</v>
      </c>
      <c r="E920" s="7">
        <f t="shared" si="32"/>
        <v>106.83</v>
      </c>
      <c r="F920" s="8">
        <v>21.56</v>
      </c>
      <c r="G920" s="8">
        <v>21.56</v>
      </c>
      <c r="N920" s="10">
        <v>10.598683041472</v>
      </c>
    </row>
    <row r="921" spans="2:14">
      <c r="B921" s="6">
        <v>11.9</v>
      </c>
      <c r="C921" s="6">
        <v>22.1</v>
      </c>
      <c r="D921" s="7">
        <f t="shared" si="31"/>
        <v>11.9</v>
      </c>
      <c r="E921" s="7">
        <f t="shared" si="32"/>
        <v>102.755</v>
      </c>
      <c r="F921" s="8">
        <v>26.17</v>
      </c>
      <c r="G921" s="8">
        <v>26.17</v>
      </c>
      <c r="N921" s="10">
        <v>10.8912059446397</v>
      </c>
    </row>
    <row r="922" spans="2:14">
      <c r="B922" s="6">
        <v>11.95</v>
      </c>
      <c r="C922" s="6">
        <v>22.13</v>
      </c>
      <c r="D922" s="7">
        <f t="shared" si="31"/>
        <v>11.95</v>
      </c>
      <c r="E922" s="7">
        <f t="shared" si="32"/>
        <v>97.085</v>
      </c>
      <c r="F922" s="8">
        <v>28.46</v>
      </c>
      <c r="G922" s="8">
        <v>28.46</v>
      </c>
      <c r="N922" s="10">
        <v>11.0754351794056</v>
      </c>
    </row>
    <row r="923" spans="2:14">
      <c r="B923" s="6">
        <v>12.21</v>
      </c>
      <c r="C923" s="6">
        <v>17.365</v>
      </c>
      <c r="D923" s="7">
        <f t="shared" si="31"/>
        <v>12.21</v>
      </c>
      <c r="E923" s="7">
        <f t="shared" si="32"/>
        <v>96.025</v>
      </c>
      <c r="F923" s="8">
        <v>28.46</v>
      </c>
      <c r="G923" s="8">
        <v>28.46</v>
      </c>
      <c r="N923" s="10">
        <v>11.1611884190388</v>
      </c>
    </row>
    <row r="924" spans="2:14">
      <c r="B924" s="6">
        <v>12.36</v>
      </c>
      <c r="C924" s="6">
        <v>16.26</v>
      </c>
      <c r="D924" s="7">
        <f t="shared" si="31"/>
        <v>12.36</v>
      </c>
      <c r="E924" s="7">
        <f t="shared" si="32"/>
        <v>91.155</v>
      </c>
      <c r="F924" s="8">
        <v>29.56</v>
      </c>
      <c r="G924" s="8">
        <v>29.56</v>
      </c>
      <c r="N924" s="10">
        <v>11.296491121546</v>
      </c>
    </row>
    <row r="925" spans="2:14">
      <c r="B925" s="6">
        <v>12.41</v>
      </c>
      <c r="C925" s="6">
        <v>18.17</v>
      </c>
      <c r="D925" s="7">
        <f t="shared" si="31"/>
        <v>12.41</v>
      </c>
      <c r="E925" s="7">
        <f t="shared" si="32"/>
        <v>85.315</v>
      </c>
      <c r="F925" s="8">
        <v>26.28</v>
      </c>
      <c r="G925" s="8">
        <v>26.28</v>
      </c>
      <c r="N925" s="10">
        <v>11.234641162526</v>
      </c>
    </row>
    <row r="926" spans="2:14">
      <c r="B926" s="6">
        <v>12.51</v>
      </c>
      <c r="C926" s="6">
        <v>17.23</v>
      </c>
      <c r="D926" s="7">
        <f t="shared" si="31"/>
        <v>12.51</v>
      </c>
      <c r="E926" s="7">
        <f t="shared" si="32"/>
        <v>88.02</v>
      </c>
      <c r="F926" s="8">
        <v>26.28</v>
      </c>
      <c r="G926" s="8">
        <v>26.28</v>
      </c>
      <c r="N926" s="10">
        <v>11.0448813249645</v>
      </c>
    </row>
    <row r="927" spans="2:14">
      <c r="B927" s="6">
        <v>12.41</v>
      </c>
      <c r="C927" s="6">
        <v>16.29</v>
      </c>
      <c r="D927" s="7">
        <f t="shared" si="31"/>
        <v>12.41</v>
      </c>
      <c r="E927" s="7">
        <f t="shared" si="32"/>
        <v>89.73</v>
      </c>
      <c r="F927" s="8">
        <v>29.04</v>
      </c>
      <c r="G927" s="8">
        <v>29.04</v>
      </c>
      <c r="N927" s="10">
        <v>10.6192279814618</v>
      </c>
    </row>
    <row r="928" spans="2:14">
      <c r="B928" s="6">
        <v>12.18</v>
      </c>
      <c r="C928" s="6">
        <v>20.07</v>
      </c>
      <c r="D928" s="7">
        <f t="shared" si="31"/>
        <v>12.18</v>
      </c>
      <c r="E928" s="7">
        <f t="shared" si="32"/>
        <v>87.43</v>
      </c>
      <c r="F928" s="8">
        <v>29.66</v>
      </c>
      <c r="G928" s="8">
        <v>29.66</v>
      </c>
      <c r="N928" s="10">
        <v>9.98831372172725</v>
      </c>
    </row>
    <row r="929" spans="2:14">
      <c r="B929" s="6">
        <v>11.71</v>
      </c>
      <c r="C929" s="6">
        <v>17.97</v>
      </c>
      <c r="D929" s="7">
        <f t="shared" si="31"/>
        <v>11.71</v>
      </c>
      <c r="E929" s="7">
        <f t="shared" si="32"/>
        <v>86.1</v>
      </c>
      <c r="F929" s="8">
        <v>32.61</v>
      </c>
      <c r="G929" s="8">
        <v>32.61</v>
      </c>
      <c r="N929" s="10">
        <v>9.48675079863657</v>
      </c>
    </row>
    <row r="930" spans="2:14">
      <c r="B930" s="6">
        <v>11.03</v>
      </c>
      <c r="C930" s="6">
        <v>15.87</v>
      </c>
      <c r="D930" s="7">
        <f t="shared" si="31"/>
        <v>11.03</v>
      </c>
      <c r="E930" s="7">
        <f t="shared" si="32"/>
        <v>88.6</v>
      </c>
      <c r="F930" s="8">
        <v>30.19</v>
      </c>
      <c r="G930" s="8">
        <v>30.19</v>
      </c>
      <c r="N930" s="10">
        <v>9.12356672937838</v>
      </c>
    </row>
    <row r="931" spans="2:14">
      <c r="B931" s="6">
        <v>10.48</v>
      </c>
      <c r="C931" s="6">
        <v>15.9</v>
      </c>
      <c r="D931" s="7">
        <f t="shared" si="31"/>
        <v>10.48</v>
      </c>
      <c r="E931" s="7">
        <f t="shared" si="32"/>
        <v>90.21</v>
      </c>
      <c r="F931" s="8">
        <v>31.61</v>
      </c>
      <c r="G931" s="8">
        <v>31.61</v>
      </c>
      <c r="N931" s="10">
        <v>8.94675557050151</v>
      </c>
    </row>
    <row r="932" spans="2:14">
      <c r="B932" s="6">
        <v>10.07</v>
      </c>
      <c r="C932" s="6">
        <v>18.79</v>
      </c>
      <c r="D932" s="7">
        <f t="shared" si="31"/>
        <v>10.07</v>
      </c>
      <c r="E932" s="7">
        <f t="shared" si="32"/>
        <v>93.92</v>
      </c>
      <c r="F932" s="8">
        <v>32.66</v>
      </c>
      <c r="G932" s="8">
        <v>32.66</v>
      </c>
      <c r="N932" s="10">
        <v>8.88729487081734</v>
      </c>
    </row>
    <row r="933" spans="2:14">
      <c r="B933" s="6">
        <v>9.85</v>
      </c>
      <c r="C933" s="6">
        <v>21.68</v>
      </c>
      <c r="D933" s="7">
        <f t="shared" si="31"/>
        <v>9.85</v>
      </c>
      <c r="E933" s="7">
        <f t="shared" si="32"/>
        <v>97.025</v>
      </c>
      <c r="F933" s="8">
        <v>32.66</v>
      </c>
      <c r="G933" s="8">
        <v>32.66</v>
      </c>
      <c r="N933" s="10">
        <v>8.92540558854601</v>
      </c>
    </row>
    <row r="934" spans="2:14">
      <c r="B934" s="6">
        <v>9.75</v>
      </c>
      <c r="C934" s="6">
        <v>21.68</v>
      </c>
      <c r="D934" s="7">
        <f t="shared" si="31"/>
        <v>9.75</v>
      </c>
      <c r="E934" s="7">
        <f t="shared" si="32"/>
        <v>97.395</v>
      </c>
      <c r="F934" s="8">
        <v>35.27</v>
      </c>
      <c r="G934" s="8">
        <v>35.27</v>
      </c>
      <c r="N934" s="10">
        <v>9.08053255085006</v>
      </c>
    </row>
    <row r="935" spans="2:14">
      <c r="B935" s="6">
        <v>9.75</v>
      </c>
      <c r="C935" s="6">
        <v>18.975</v>
      </c>
      <c r="D935" s="7">
        <f t="shared" si="31"/>
        <v>9.75</v>
      </c>
      <c r="E935" s="7">
        <f t="shared" si="32"/>
        <v>100.285</v>
      </c>
      <c r="F935" s="8">
        <v>35.27</v>
      </c>
      <c r="G935" s="8">
        <v>35.27</v>
      </c>
      <c r="N935" s="10">
        <v>9.09907574147337</v>
      </c>
    </row>
    <row r="936" spans="2:14">
      <c r="B936" s="6">
        <v>9.87</v>
      </c>
      <c r="C936" s="6">
        <v>16.27</v>
      </c>
      <c r="D936" s="7">
        <f t="shared" si="31"/>
        <v>9.87</v>
      </c>
      <c r="E936" s="7">
        <f t="shared" si="32"/>
        <v>99.915</v>
      </c>
      <c r="F936" s="8">
        <v>40.37</v>
      </c>
      <c r="G936" s="8">
        <v>40.37</v>
      </c>
      <c r="N936" s="10">
        <v>9.13708172723948</v>
      </c>
    </row>
    <row r="937" spans="2:14">
      <c r="B937" s="6">
        <v>9.85</v>
      </c>
      <c r="C937" s="6">
        <v>21.68</v>
      </c>
      <c r="D937" s="7">
        <f t="shared" si="31"/>
        <v>9.85</v>
      </c>
      <c r="E937" s="7">
        <f t="shared" si="32"/>
        <v>99.175</v>
      </c>
      <c r="F937" s="8">
        <v>40.37</v>
      </c>
      <c r="G937" s="8">
        <v>40.37</v>
      </c>
      <c r="N937" s="10">
        <v>9.25305322854909</v>
      </c>
    </row>
    <row r="938" spans="2:14">
      <c r="B938" s="6">
        <v>9.85</v>
      </c>
      <c r="C938" s="6">
        <v>21.31</v>
      </c>
      <c r="D938" s="7">
        <f t="shared" si="31"/>
        <v>9.85</v>
      </c>
      <c r="E938" s="7">
        <f t="shared" si="32"/>
        <v>96.46</v>
      </c>
      <c r="F938" s="8">
        <v>40.37</v>
      </c>
      <c r="G938" s="8">
        <v>40.37</v>
      </c>
      <c r="N938" s="10">
        <v>9.22263297488809</v>
      </c>
    </row>
    <row r="939" spans="2:14">
      <c r="B939" s="6">
        <v>9.93</v>
      </c>
      <c r="C939" s="6">
        <v>20.94</v>
      </c>
      <c r="D939" s="7">
        <f t="shared" si="31"/>
        <v>9.93</v>
      </c>
      <c r="E939" s="7">
        <f t="shared" si="32"/>
        <v>96.21</v>
      </c>
      <c r="F939" s="8">
        <v>36.51</v>
      </c>
      <c r="G939" s="8">
        <v>36.51</v>
      </c>
      <c r="N939" s="10">
        <v>9.25064176670882</v>
      </c>
    </row>
    <row r="940" spans="2:14">
      <c r="B940" s="6">
        <v>9.86</v>
      </c>
      <c r="C940" s="6">
        <v>16.26</v>
      </c>
      <c r="D940" s="7">
        <f t="shared" si="31"/>
        <v>9.86</v>
      </c>
      <c r="E940" s="7">
        <f t="shared" si="32"/>
        <v>90.31</v>
      </c>
      <c r="F940" s="8">
        <v>36.51</v>
      </c>
      <c r="G940" s="8">
        <v>36.51</v>
      </c>
      <c r="N940" s="10">
        <v>9.29803746235252</v>
      </c>
    </row>
    <row r="941" spans="2:14">
      <c r="B941" s="6">
        <v>9.85</v>
      </c>
      <c r="C941" s="6">
        <v>16.02</v>
      </c>
      <c r="D941" s="7">
        <f t="shared" si="31"/>
        <v>9.85</v>
      </c>
      <c r="E941" s="7">
        <f t="shared" si="32"/>
        <v>85.21</v>
      </c>
      <c r="F941" s="8">
        <v>36.51</v>
      </c>
      <c r="G941" s="8">
        <v>36.51</v>
      </c>
      <c r="N941" s="10">
        <v>9.32580071330998</v>
      </c>
    </row>
    <row r="942" spans="2:14">
      <c r="B942" s="6">
        <v>9.86</v>
      </c>
      <c r="C942" s="6">
        <v>15.78</v>
      </c>
      <c r="D942" s="7">
        <f t="shared" si="31"/>
        <v>9.86</v>
      </c>
      <c r="E942" s="7">
        <f t="shared" si="32"/>
        <v>80.265</v>
      </c>
      <c r="F942" s="8">
        <v>37.51</v>
      </c>
      <c r="G942" s="8">
        <v>37.51</v>
      </c>
      <c r="N942" s="10">
        <v>9.6559107320663</v>
      </c>
    </row>
    <row r="943" spans="2:14">
      <c r="B943" s="6">
        <v>9.85</v>
      </c>
      <c r="C943" s="6">
        <v>16.21</v>
      </c>
      <c r="D943" s="7">
        <f t="shared" si="31"/>
        <v>9.85</v>
      </c>
      <c r="E943" s="7">
        <f t="shared" si="32"/>
        <v>79.785</v>
      </c>
      <c r="F943" s="8">
        <v>37.57</v>
      </c>
      <c r="G943" s="8">
        <v>37.57</v>
      </c>
      <c r="N943" s="10">
        <v>9.97652394347453</v>
      </c>
    </row>
    <row r="944" spans="2:14">
      <c r="B944" s="6">
        <v>10.15</v>
      </c>
      <c r="C944" s="6">
        <v>15.995</v>
      </c>
      <c r="D944" s="7">
        <f t="shared" si="31"/>
        <v>10.15</v>
      </c>
      <c r="E944" s="7">
        <f t="shared" si="32"/>
        <v>81.355</v>
      </c>
      <c r="F944" s="8">
        <v>37.57</v>
      </c>
      <c r="G944" s="8">
        <v>37.57</v>
      </c>
      <c r="N944" s="10">
        <v>10.0233529078067</v>
      </c>
    </row>
    <row r="945" spans="2:14">
      <c r="B945" s="6">
        <v>10.44</v>
      </c>
      <c r="C945" s="6">
        <v>15.78</v>
      </c>
      <c r="D945" s="7">
        <f t="shared" si="31"/>
        <v>10.44</v>
      </c>
      <c r="E945" s="7">
        <f t="shared" si="32"/>
        <v>82.445</v>
      </c>
      <c r="F945" s="8">
        <v>41.72</v>
      </c>
      <c r="G945" s="8">
        <v>41.72</v>
      </c>
      <c r="N945" s="10">
        <v>9.76701664969968</v>
      </c>
    </row>
    <row r="946" spans="2:14">
      <c r="B946" s="6">
        <v>10.45</v>
      </c>
      <c r="C946" s="6">
        <v>17.59</v>
      </c>
      <c r="D946" s="7">
        <f t="shared" si="31"/>
        <v>10.45</v>
      </c>
      <c r="E946" s="7">
        <f t="shared" si="32"/>
        <v>85.15</v>
      </c>
      <c r="F946" s="8">
        <v>41.72</v>
      </c>
      <c r="G946" s="8">
        <v>41.72</v>
      </c>
      <c r="N946" s="10">
        <v>9.53037574193893</v>
      </c>
    </row>
    <row r="947" spans="2:14">
      <c r="B947" s="6">
        <v>10.15</v>
      </c>
      <c r="C947" s="6">
        <v>16.87</v>
      </c>
      <c r="D947" s="7">
        <f t="shared" si="31"/>
        <v>10.15</v>
      </c>
      <c r="E947" s="7">
        <f t="shared" si="32"/>
        <v>85.365</v>
      </c>
      <c r="F947" s="8">
        <v>41.72</v>
      </c>
      <c r="G947" s="8">
        <v>41.72</v>
      </c>
      <c r="N947" s="10">
        <v>9.40103873871132</v>
      </c>
    </row>
    <row r="948" spans="2:14">
      <c r="B948" s="6">
        <v>9.87</v>
      </c>
      <c r="C948" s="6">
        <v>18.915</v>
      </c>
      <c r="D948" s="7">
        <f t="shared" si="31"/>
        <v>9.87</v>
      </c>
      <c r="E948" s="7">
        <f t="shared" si="32"/>
        <v>85.56</v>
      </c>
      <c r="F948" s="8">
        <v>36.75</v>
      </c>
      <c r="G948" s="8">
        <v>36.75</v>
      </c>
      <c r="N948" s="10">
        <v>9.3105396845418</v>
      </c>
    </row>
    <row r="949" spans="2:14">
      <c r="B949" s="6">
        <v>9.7</v>
      </c>
      <c r="C949" s="6">
        <v>16.21</v>
      </c>
      <c r="D949" s="7">
        <f t="shared" si="31"/>
        <v>9.7</v>
      </c>
      <c r="E949" s="7">
        <f t="shared" si="32"/>
        <v>83.71</v>
      </c>
      <c r="F949" s="8">
        <v>36.75</v>
      </c>
      <c r="G949" s="8">
        <v>36.75</v>
      </c>
      <c r="N949" s="10">
        <v>9.27826373786392</v>
      </c>
    </row>
    <row r="950" spans="2:14">
      <c r="B950" s="6">
        <v>9.57</v>
      </c>
      <c r="C950" s="6">
        <v>15.975</v>
      </c>
      <c r="D950" s="7">
        <f t="shared" si="31"/>
        <v>9.57</v>
      </c>
      <c r="E950" s="7">
        <f t="shared" si="32"/>
        <v>82.62</v>
      </c>
      <c r="F950" s="8">
        <v>36.75</v>
      </c>
      <c r="G950" s="8">
        <v>36.75</v>
      </c>
      <c r="N950" s="10">
        <v>9.11922824250416</v>
      </c>
    </row>
    <row r="951" spans="2:14">
      <c r="B951" s="6">
        <v>9.5</v>
      </c>
      <c r="C951" s="6">
        <v>15.74</v>
      </c>
      <c r="D951" s="7">
        <f t="shared" si="31"/>
        <v>9.5</v>
      </c>
      <c r="E951" s="7">
        <f t="shared" si="32"/>
        <v>80.805</v>
      </c>
      <c r="F951" s="8">
        <v>32.73</v>
      </c>
      <c r="G951" s="8">
        <v>32.73</v>
      </c>
      <c r="N951" s="10">
        <v>8.99895443287992</v>
      </c>
    </row>
    <row r="952" spans="2:14">
      <c r="B952" s="6">
        <v>9.3</v>
      </c>
      <c r="C952" s="6">
        <v>15.78</v>
      </c>
      <c r="D952" s="7">
        <f t="shared" si="31"/>
        <v>9.3</v>
      </c>
      <c r="E952" s="7">
        <f t="shared" si="32"/>
        <v>83.015</v>
      </c>
      <c r="F952" s="8">
        <v>32.73</v>
      </c>
      <c r="G952" s="8">
        <v>32.73</v>
      </c>
      <c r="N952" s="10">
        <v>8.907619771963</v>
      </c>
    </row>
    <row r="953" spans="2:14">
      <c r="B953" s="6">
        <v>9.14</v>
      </c>
      <c r="C953" s="6">
        <v>17.1</v>
      </c>
      <c r="D953" s="7">
        <f t="shared" si="31"/>
        <v>9.14</v>
      </c>
      <c r="E953" s="7">
        <f t="shared" si="32"/>
        <v>82.83</v>
      </c>
      <c r="F953" s="8">
        <v>32.72</v>
      </c>
      <c r="G953" s="8">
        <v>32.72</v>
      </c>
      <c r="N953" s="10">
        <v>8.80632230325545</v>
      </c>
    </row>
    <row r="954" spans="2:14">
      <c r="B954" s="6">
        <v>9.01</v>
      </c>
      <c r="C954" s="6">
        <v>18.42</v>
      </c>
      <c r="D954" s="7">
        <f t="shared" si="31"/>
        <v>9.01</v>
      </c>
      <c r="E954" s="7">
        <f t="shared" si="32"/>
        <v>85.32</v>
      </c>
      <c r="F954" s="8">
        <v>33.21</v>
      </c>
      <c r="G954" s="8">
        <v>33.21</v>
      </c>
      <c r="N954" s="10">
        <v>8.61749543155448</v>
      </c>
    </row>
    <row r="955" spans="2:14">
      <c r="B955" s="6">
        <v>8.87</v>
      </c>
      <c r="C955" s="6">
        <v>15.79</v>
      </c>
      <c r="D955" s="7">
        <f t="shared" si="31"/>
        <v>8.87</v>
      </c>
      <c r="E955" s="7">
        <f t="shared" si="32"/>
        <v>85.3</v>
      </c>
      <c r="F955" s="8">
        <v>33.21</v>
      </c>
      <c r="G955" s="8">
        <v>33.21</v>
      </c>
      <c r="N955" s="10">
        <v>8.16750124093153</v>
      </c>
    </row>
    <row r="956" spans="2:14">
      <c r="B956" s="6">
        <v>8.64</v>
      </c>
      <c r="C956" s="6">
        <v>18.23</v>
      </c>
      <c r="D956" s="7">
        <f t="shared" si="31"/>
        <v>8.64</v>
      </c>
      <c r="E956" s="7">
        <f t="shared" si="32"/>
        <v>84.42</v>
      </c>
      <c r="F956" s="8">
        <v>33.21</v>
      </c>
      <c r="G956" s="8">
        <v>33.21</v>
      </c>
      <c r="N956" s="10">
        <v>7.51711612038638</v>
      </c>
    </row>
    <row r="957" spans="2:14">
      <c r="B957" s="6">
        <v>8.14</v>
      </c>
      <c r="C957" s="6">
        <v>15.76</v>
      </c>
      <c r="D957" s="7">
        <f t="shared" si="31"/>
        <v>8.14</v>
      </c>
      <c r="E957" s="7">
        <f t="shared" si="32"/>
        <v>86.92</v>
      </c>
      <c r="F957" s="8">
        <v>32.71</v>
      </c>
      <c r="G957" s="8">
        <v>32.71</v>
      </c>
      <c r="N957" s="10">
        <v>6.82348384403576</v>
      </c>
    </row>
    <row r="958" spans="2:14">
      <c r="B958" s="6">
        <v>7.43</v>
      </c>
      <c r="C958" s="6">
        <v>16.22</v>
      </c>
      <c r="D958" s="7">
        <f t="shared" si="31"/>
        <v>7.43</v>
      </c>
      <c r="E958" s="7">
        <f t="shared" si="32"/>
        <v>92.77</v>
      </c>
      <c r="F958" s="8">
        <v>32.71</v>
      </c>
      <c r="G958" s="8">
        <v>32.71</v>
      </c>
      <c r="N958" s="10">
        <v>6.35319627241645</v>
      </c>
    </row>
    <row r="959" spans="2:14">
      <c r="B959" s="6">
        <v>6.67</v>
      </c>
      <c r="C959" s="6">
        <v>20.92</v>
      </c>
      <c r="D959" s="7">
        <f t="shared" si="31"/>
        <v>6.67</v>
      </c>
      <c r="E959" s="7">
        <f t="shared" si="32"/>
        <v>96.18</v>
      </c>
      <c r="F959" s="8">
        <v>31.75</v>
      </c>
      <c r="G959" s="8">
        <v>31.75</v>
      </c>
      <c r="N959" s="10">
        <v>6.23354265780537</v>
      </c>
    </row>
    <row r="960" spans="2:14">
      <c r="B960" s="6">
        <v>6.14</v>
      </c>
      <c r="C960" s="6">
        <v>21.64</v>
      </c>
      <c r="D960" s="7">
        <f t="shared" si="31"/>
        <v>6.14</v>
      </c>
      <c r="E960" s="7">
        <f t="shared" si="32"/>
        <v>101.735</v>
      </c>
      <c r="F960" s="8">
        <v>37.89</v>
      </c>
      <c r="G960" s="8">
        <v>37.89</v>
      </c>
      <c r="N960" s="10">
        <v>6.20769213886713</v>
      </c>
    </row>
    <row r="961" spans="2:14">
      <c r="B961" s="6">
        <v>5.98</v>
      </c>
      <c r="C961" s="6">
        <v>21.64</v>
      </c>
      <c r="D961" s="7">
        <f t="shared" si="31"/>
        <v>5.98</v>
      </c>
      <c r="E961" s="7">
        <f t="shared" si="32"/>
        <v>106.505</v>
      </c>
      <c r="F961" s="8">
        <v>37.89</v>
      </c>
      <c r="G961" s="8">
        <v>37.89</v>
      </c>
      <c r="N961" s="10">
        <v>6.26613997252662</v>
      </c>
    </row>
    <row r="962" spans="2:14">
      <c r="B962" s="6">
        <v>5.92</v>
      </c>
      <c r="C962" s="6">
        <v>21.315</v>
      </c>
      <c r="D962" s="7">
        <f t="shared" si="31"/>
        <v>5.92</v>
      </c>
      <c r="E962" s="7">
        <f t="shared" si="32"/>
        <v>101.935</v>
      </c>
      <c r="F962" s="8">
        <v>33.56</v>
      </c>
      <c r="G962" s="8">
        <v>33.56</v>
      </c>
      <c r="N962" s="10">
        <v>6.4470913723427</v>
      </c>
    </row>
    <row r="963" spans="2:14">
      <c r="B963" s="6">
        <v>5.95</v>
      </c>
      <c r="C963" s="6">
        <v>20.99</v>
      </c>
      <c r="D963" s="7">
        <f t="shared" ref="D963:D1009" si="33">B963</f>
        <v>5.95</v>
      </c>
      <c r="E963" s="7">
        <f t="shared" si="32"/>
        <v>112.475</v>
      </c>
      <c r="F963" s="8">
        <v>34.84</v>
      </c>
      <c r="G963" s="8">
        <v>34.84</v>
      </c>
      <c r="N963" s="10">
        <v>6.73282905365432</v>
      </c>
    </row>
    <row r="964" spans="2:14">
      <c r="B964" s="6">
        <v>6.11</v>
      </c>
      <c r="C964" s="6">
        <v>16.35</v>
      </c>
      <c r="D964" s="7">
        <f t="shared" si="33"/>
        <v>6.11</v>
      </c>
      <c r="E964" s="7">
        <f t="shared" ref="E964:E1009" si="34">AVERAGE(C962:C966)/$K$1*250</f>
        <v>136.625</v>
      </c>
      <c r="F964" s="8">
        <v>34.84</v>
      </c>
      <c r="G964" s="8">
        <v>34.84</v>
      </c>
      <c r="N964" s="10">
        <v>6.98138282819136</v>
      </c>
    </row>
    <row r="965" spans="2:14">
      <c r="B965" s="6">
        <v>6.38</v>
      </c>
      <c r="C965" s="6">
        <v>32.18</v>
      </c>
      <c r="D965" s="7">
        <f t="shared" si="33"/>
        <v>6.38</v>
      </c>
      <c r="E965" s="7">
        <f t="shared" si="34"/>
        <v>152.02</v>
      </c>
      <c r="F965" s="8">
        <v>34.84</v>
      </c>
      <c r="G965" s="8">
        <v>34.84</v>
      </c>
      <c r="N965" s="10">
        <v>7.20175771291858</v>
      </c>
    </row>
    <row r="966" spans="2:14">
      <c r="B966" s="6">
        <v>6.61</v>
      </c>
      <c r="C966" s="6">
        <v>45.79</v>
      </c>
      <c r="D966" s="7">
        <f t="shared" si="33"/>
        <v>6.61</v>
      </c>
      <c r="E966" s="7">
        <f t="shared" si="34"/>
        <v>172.58</v>
      </c>
      <c r="F966" s="8">
        <v>34.72</v>
      </c>
      <c r="G966" s="8">
        <v>34.72</v>
      </c>
      <c r="N966" s="10">
        <v>7.07723350085757</v>
      </c>
    </row>
    <row r="967" spans="2:14">
      <c r="B967" s="6">
        <v>6.81</v>
      </c>
      <c r="C967" s="6">
        <v>36.71</v>
      </c>
      <c r="D967" s="7">
        <f t="shared" si="33"/>
        <v>6.81</v>
      </c>
      <c r="E967" s="7">
        <f t="shared" si="34"/>
        <v>197.78</v>
      </c>
      <c r="F967" s="8">
        <v>34.72</v>
      </c>
      <c r="G967" s="8">
        <v>34.72</v>
      </c>
      <c r="N967" s="10">
        <v>6.57115390049043</v>
      </c>
    </row>
    <row r="968" spans="2:14">
      <c r="B968" s="6">
        <v>6.65</v>
      </c>
      <c r="C968" s="6">
        <v>41.55</v>
      </c>
      <c r="D968" s="7">
        <f t="shared" si="33"/>
        <v>6.65</v>
      </c>
      <c r="E968" s="7">
        <f t="shared" si="34"/>
        <v>190.03</v>
      </c>
      <c r="F968" s="8">
        <v>34.72</v>
      </c>
      <c r="G968" s="8">
        <v>34.72</v>
      </c>
      <c r="N968" s="10">
        <v>6.02121900591387</v>
      </c>
    </row>
    <row r="969" spans="2:14">
      <c r="B969" s="6">
        <v>6.09</v>
      </c>
      <c r="C969" s="6">
        <v>41.55</v>
      </c>
      <c r="D969" s="7">
        <f t="shared" si="33"/>
        <v>6.09</v>
      </c>
      <c r="E969" s="7">
        <f t="shared" si="34"/>
        <v>168.67</v>
      </c>
      <c r="F969" s="8">
        <v>32.75</v>
      </c>
      <c r="G969" s="8">
        <v>32.75</v>
      </c>
      <c r="N969" s="10">
        <v>5.49517802876475</v>
      </c>
    </row>
    <row r="970" spans="2:14">
      <c r="B970" s="6">
        <v>5.48</v>
      </c>
      <c r="C970" s="6">
        <v>24.43</v>
      </c>
      <c r="D970" s="7">
        <f t="shared" si="33"/>
        <v>5.48</v>
      </c>
      <c r="E970" s="7">
        <f t="shared" si="34"/>
        <v>156.39</v>
      </c>
      <c r="F970" s="8">
        <v>32.75</v>
      </c>
      <c r="G970" s="8">
        <v>32.75</v>
      </c>
      <c r="N970" s="10">
        <v>5.07644022250245</v>
      </c>
    </row>
    <row r="971" spans="2:14">
      <c r="B971" s="6">
        <v>4.89</v>
      </c>
      <c r="C971" s="6">
        <v>24.43</v>
      </c>
      <c r="D971" s="7">
        <f t="shared" si="33"/>
        <v>4.89</v>
      </c>
      <c r="E971" s="7">
        <f t="shared" si="34"/>
        <v>156.5</v>
      </c>
      <c r="F971" s="8">
        <v>32.65</v>
      </c>
      <c r="G971" s="8">
        <v>32.65</v>
      </c>
      <c r="N971" s="10">
        <v>4.88049824717709</v>
      </c>
    </row>
    <row r="972" spans="2:14">
      <c r="B972" s="6">
        <v>4.41</v>
      </c>
      <c r="C972" s="6">
        <v>24.43</v>
      </c>
      <c r="D972" s="7">
        <f t="shared" si="33"/>
        <v>4.41</v>
      </c>
      <c r="E972" s="7">
        <f t="shared" si="34"/>
        <v>156.61</v>
      </c>
      <c r="F972" s="8">
        <v>34.69</v>
      </c>
      <c r="G972" s="8">
        <v>34.69</v>
      </c>
      <c r="N972" s="10">
        <v>4.93078915003231</v>
      </c>
    </row>
    <row r="973" spans="2:14">
      <c r="B973" s="6">
        <v>4.17</v>
      </c>
      <c r="C973" s="6">
        <v>41.66</v>
      </c>
      <c r="D973" s="7">
        <f t="shared" si="33"/>
        <v>4.17</v>
      </c>
      <c r="E973" s="7">
        <f t="shared" si="34"/>
        <v>173.84</v>
      </c>
      <c r="F973" s="8">
        <v>32.73</v>
      </c>
      <c r="G973" s="8">
        <v>32.73</v>
      </c>
      <c r="N973" s="10">
        <v>4.96242298086143</v>
      </c>
    </row>
    <row r="974" spans="2:14">
      <c r="B974" s="6">
        <v>4.2</v>
      </c>
      <c r="C974" s="6">
        <v>41.66</v>
      </c>
      <c r="D974" s="7">
        <f t="shared" si="33"/>
        <v>4.2</v>
      </c>
      <c r="E974" s="7">
        <f t="shared" si="34"/>
        <v>192.06</v>
      </c>
      <c r="F974" s="8">
        <v>32.73</v>
      </c>
      <c r="G974" s="8">
        <v>32.73</v>
      </c>
      <c r="N974" s="10">
        <v>4.9936349448034</v>
      </c>
    </row>
    <row r="975" spans="2:14">
      <c r="B975" s="6">
        <v>4.21</v>
      </c>
      <c r="C975" s="6">
        <v>41.66</v>
      </c>
      <c r="D975" s="7">
        <f t="shared" si="33"/>
        <v>4.21</v>
      </c>
      <c r="E975" s="7">
        <f t="shared" si="34"/>
        <v>217.41</v>
      </c>
      <c r="F975" s="8">
        <v>36.74</v>
      </c>
      <c r="G975" s="8">
        <v>36.74</v>
      </c>
      <c r="N975" s="10">
        <v>4.987610093083</v>
      </c>
    </row>
    <row r="976" spans="2:14">
      <c r="B976" s="6">
        <v>4.22</v>
      </c>
      <c r="C976" s="6">
        <v>42.65</v>
      </c>
      <c r="D976" s="7">
        <f t="shared" si="33"/>
        <v>4.22</v>
      </c>
      <c r="E976" s="7">
        <f t="shared" si="34"/>
        <v>244.965</v>
      </c>
      <c r="F976" s="8">
        <v>36.74</v>
      </c>
      <c r="G976" s="8">
        <v>36.74</v>
      </c>
      <c r="N976" s="10">
        <v>5.10097642197347</v>
      </c>
    </row>
    <row r="977" spans="2:14">
      <c r="B977" s="6">
        <v>4.19</v>
      </c>
      <c r="C977" s="6">
        <v>49.78</v>
      </c>
      <c r="D977" s="7">
        <f t="shared" si="33"/>
        <v>4.19</v>
      </c>
      <c r="E977" s="7">
        <f t="shared" si="34"/>
        <v>273.64</v>
      </c>
      <c r="F977" s="8">
        <v>36.74</v>
      </c>
      <c r="G977" s="8">
        <v>36.74</v>
      </c>
      <c r="N977" s="10">
        <v>5.16810015299664</v>
      </c>
    </row>
    <row r="978" spans="2:14">
      <c r="B978" s="6">
        <v>4.29</v>
      </c>
      <c r="C978" s="6">
        <v>69.215</v>
      </c>
      <c r="D978" s="7">
        <f t="shared" si="33"/>
        <v>4.29</v>
      </c>
      <c r="E978" s="7">
        <f t="shared" si="34"/>
        <v>279.31</v>
      </c>
      <c r="F978" s="8">
        <v>36.76</v>
      </c>
      <c r="G978" s="8">
        <v>36.76</v>
      </c>
      <c r="N978" s="10">
        <v>5.04940216620062</v>
      </c>
    </row>
    <row r="979" spans="2:14">
      <c r="B979" s="6">
        <v>4.34</v>
      </c>
      <c r="C979" s="6">
        <v>70.335</v>
      </c>
      <c r="D979" s="7">
        <f t="shared" si="33"/>
        <v>4.34</v>
      </c>
      <c r="E979" s="7">
        <f t="shared" si="34"/>
        <v>279.475</v>
      </c>
      <c r="F979" s="8">
        <v>36.76</v>
      </c>
      <c r="G979" s="8">
        <v>36.76</v>
      </c>
      <c r="N979" s="10">
        <v>5.01350041130881</v>
      </c>
    </row>
    <row r="980" spans="2:14">
      <c r="B980" s="6">
        <v>4.19</v>
      </c>
      <c r="C980" s="6">
        <v>47.33</v>
      </c>
      <c r="D980" s="7">
        <f t="shared" si="33"/>
        <v>4.19</v>
      </c>
      <c r="E980" s="7">
        <f t="shared" si="34"/>
        <v>272.705</v>
      </c>
      <c r="F980" s="8">
        <v>30.3</v>
      </c>
      <c r="G980" s="8">
        <v>30.3</v>
      </c>
      <c r="N980" s="10">
        <v>4.97701847494799</v>
      </c>
    </row>
    <row r="981" spans="2:14">
      <c r="B981" s="6">
        <v>4.13</v>
      </c>
      <c r="C981" s="6">
        <v>42.815</v>
      </c>
      <c r="D981" s="7">
        <f t="shared" si="33"/>
        <v>4.13</v>
      </c>
      <c r="E981" s="7">
        <f t="shared" si="34"/>
        <v>246.5</v>
      </c>
      <c r="F981" s="8">
        <v>25.09</v>
      </c>
      <c r="G981" s="8">
        <v>25.09</v>
      </c>
      <c r="N981" s="10">
        <v>4.89371256004999</v>
      </c>
    </row>
    <row r="982" spans="2:14">
      <c r="B982" s="6">
        <v>4.07</v>
      </c>
      <c r="C982" s="6">
        <v>43.01</v>
      </c>
      <c r="D982" s="7">
        <f t="shared" si="33"/>
        <v>4.07</v>
      </c>
      <c r="E982" s="7">
        <f t="shared" si="34"/>
        <v>211.975</v>
      </c>
      <c r="F982" s="8">
        <v>25.09</v>
      </c>
      <c r="G982" s="8">
        <v>25.09</v>
      </c>
      <c r="N982" s="10">
        <v>4.70857399502787</v>
      </c>
    </row>
    <row r="983" spans="2:14">
      <c r="B983" s="6">
        <v>3.96</v>
      </c>
      <c r="C983" s="6">
        <v>43.01</v>
      </c>
      <c r="D983" s="7">
        <f t="shared" si="33"/>
        <v>3.96</v>
      </c>
      <c r="E983" s="7">
        <f t="shared" si="34"/>
        <v>200.395</v>
      </c>
      <c r="F983" s="8">
        <v>25.06</v>
      </c>
      <c r="G983" s="8">
        <v>25.06</v>
      </c>
      <c r="N983" s="10">
        <v>4.4415622197863</v>
      </c>
    </row>
    <row r="984" spans="2:14">
      <c r="B984" s="6">
        <v>3.74</v>
      </c>
      <c r="C984" s="6">
        <v>35.81</v>
      </c>
      <c r="D984" s="7">
        <f t="shared" si="33"/>
        <v>3.74</v>
      </c>
      <c r="E984" s="7">
        <f t="shared" si="34"/>
        <v>203.395</v>
      </c>
      <c r="F984" s="8">
        <v>25.06</v>
      </c>
      <c r="G984" s="8">
        <v>25.06</v>
      </c>
      <c r="N984" s="10">
        <v>4.31183419861648</v>
      </c>
    </row>
    <row r="985" spans="2:14">
      <c r="B985" s="6">
        <v>3.43</v>
      </c>
      <c r="C985" s="6">
        <v>35.75</v>
      </c>
      <c r="D985" s="7">
        <f t="shared" si="33"/>
        <v>3.43</v>
      </c>
      <c r="E985" s="7">
        <f t="shared" si="34"/>
        <v>209.125</v>
      </c>
      <c r="F985" s="8">
        <v>25.62</v>
      </c>
      <c r="G985" s="8">
        <v>25.62</v>
      </c>
      <c r="N985" s="10">
        <v>4.34501738895707</v>
      </c>
    </row>
    <row r="986" spans="2:14">
      <c r="B986" s="6">
        <v>3.27</v>
      </c>
      <c r="C986" s="6">
        <v>45.815</v>
      </c>
      <c r="D986" s="7">
        <f t="shared" si="33"/>
        <v>3.27</v>
      </c>
      <c r="E986" s="7">
        <f t="shared" si="34"/>
        <v>214.855</v>
      </c>
      <c r="F986" s="8">
        <v>24.98</v>
      </c>
      <c r="G986" s="8">
        <v>24.98</v>
      </c>
      <c r="N986" s="10">
        <v>4.50606701644861</v>
      </c>
    </row>
    <row r="987" spans="2:14">
      <c r="B987" s="6">
        <v>3.29</v>
      </c>
      <c r="C987" s="6">
        <v>48.74</v>
      </c>
      <c r="D987" s="7">
        <f t="shared" si="33"/>
        <v>3.29</v>
      </c>
      <c r="E987" s="7">
        <f t="shared" si="34"/>
        <v>215.29</v>
      </c>
      <c r="F987" s="8">
        <v>24.98</v>
      </c>
      <c r="G987" s="8">
        <v>24.98</v>
      </c>
      <c r="N987" s="10">
        <v>4.54824299733658</v>
      </c>
    </row>
    <row r="988" spans="2:14">
      <c r="B988" s="6">
        <v>3.45</v>
      </c>
      <c r="C988" s="6">
        <v>48.74</v>
      </c>
      <c r="D988" s="7">
        <f t="shared" si="33"/>
        <v>3.45</v>
      </c>
      <c r="E988" s="7">
        <f t="shared" si="34"/>
        <v>210.23</v>
      </c>
      <c r="F988" s="8">
        <v>24.98</v>
      </c>
      <c r="G988" s="8">
        <v>24.98</v>
      </c>
      <c r="N988" s="10">
        <v>4.44263932073605</v>
      </c>
    </row>
    <row r="989" spans="2:14">
      <c r="B989" s="6">
        <v>3.48</v>
      </c>
      <c r="C989" s="6">
        <v>36.245</v>
      </c>
      <c r="D989" s="7">
        <f t="shared" si="33"/>
        <v>3.48</v>
      </c>
      <c r="E989" s="7">
        <f t="shared" si="34"/>
        <v>195.095</v>
      </c>
      <c r="F989" s="8">
        <v>24.95</v>
      </c>
      <c r="G989" s="8">
        <v>24.95</v>
      </c>
      <c r="N989" s="10">
        <v>4.32743126278653</v>
      </c>
    </row>
    <row r="990" spans="2:14">
      <c r="B990" s="6">
        <v>3.35</v>
      </c>
      <c r="C990" s="6">
        <v>30.69</v>
      </c>
      <c r="D990" s="7">
        <f t="shared" si="33"/>
        <v>3.35</v>
      </c>
      <c r="E990" s="7">
        <f t="shared" si="34"/>
        <v>181.275</v>
      </c>
      <c r="F990" s="8">
        <v>24.96</v>
      </c>
      <c r="G990" s="8">
        <v>24.96</v>
      </c>
      <c r="N990" s="10">
        <v>4.23927720428832</v>
      </c>
    </row>
    <row r="991" spans="2:14">
      <c r="B991" s="6">
        <v>3.21</v>
      </c>
      <c r="C991" s="6">
        <v>30.68</v>
      </c>
      <c r="D991" s="7">
        <f t="shared" si="33"/>
        <v>3.21</v>
      </c>
      <c r="E991" s="7">
        <f t="shared" si="34"/>
        <v>167.41</v>
      </c>
      <c r="F991" s="8">
        <v>24.96</v>
      </c>
      <c r="G991" s="8">
        <v>24.96</v>
      </c>
      <c r="N991" s="10">
        <v>4.10502388088426</v>
      </c>
    </row>
    <row r="992" spans="2:14">
      <c r="B992" s="6">
        <v>3.1</v>
      </c>
      <c r="C992" s="6">
        <v>34.92</v>
      </c>
      <c r="D992" s="7">
        <f t="shared" si="33"/>
        <v>3.1</v>
      </c>
      <c r="E992" s="7">
        <f t="shared" si="34"/>
        <v>157.64</v>
      </c>
      <c r="F992" s="8">
        <v>24.96</v>
      </c>
      <c r="G992" s="8">
        <v>24.96</v>
      </c>
      <c r="N992" s="10">
        <v>3.95245262186877</v>
      </c>
    </row>
    <row r="993" spans="2:14">
      <c r="B993" s="6">
        <v>2.94</v>
      </c>
      <c r="C993" s="6">
        <v>34.875</v>
      </c>
      <c r="D993" s="7">
        <f t="shared" si="33"/>
        <v>2.94</v>
      </c>
      <c r="E993" s="7">
        <f t="shared" si="34"/>
        <v>149.185</v>
      </c>
      <c r="F993" s="8">
        <v>24.58</v>
      </c>
      <c r="G993" s="8">
        <v>24.58</v>
      </c>
      <c r="N993" s="10">
        <v>3.74601249967803</v>
      </c>
    </row>
    <row r="994" spans="2:14">
      <c r="B994" s="6">
        <v>2.76</v>
      </c>
      <c r="C994" s="6">
        <v>26.475</v>
      </c>
      <c r="D994" s="7">
        <f t="shared" si="33"/>
        <v>2.76</v>
      </c>
      <c r="E994" s="7">
        <f t="shared" si="34"/>
        <v>140.615</v>
      </c>
      <c r="F994" s="8">
        <v>24.61</v>
      </c>
      <c r="G994" s="8">
        <v>24.61</v>
      </c>
      <c r="N994" s="10">
        <v>3.44348644316519</v>
      </c>
    </row>
    <row r="995" spans="2:14">
      <c r="B995" s="6">
        <v>2.52</v>
      </c>
      <c r="C995" s="6">
        <v>22.235</v>
      </c>
      <c r="D995" s="7">
        <f t="shared" si="33"/>
        <v>2.52</v>
      </c>
      <c r="E995" s="7">
        <f t="shared" si="34"/>
        <v>122.015</v>
      </c>
      <c r="F995" s="8">
        <v>24.61</v>
      </c>
      <c r="G995" s="8">
        <v>24.61</v>
      </c>
      <c r="N995" s="10">
        <v>3.09472452840745</v>
      </c>
    </row>
    <row r="996" spans="2:14">
      <c r="B996" s="6">
        <v>2.17</v>
      </c>
      <c r="C996" s="6">
        <v>22.11</v>
      </c>
      <c r="D996" s="7">
        <f t="shared" si="33"/>
        <v>2.17</v>
      </c>
      <c r="E996" s="7">
        <f t="shared" si="34"/>
        <v>103.47</v>
      </c>
      <c r="F996" s="8">
        <v>24.31</v>
      </c>
      <c r="G996" s="8">
        <v>24.31</v>
      </c>
      <c r="N996" s="10">
        <v>2.79774686580221</v>
      </c>
    </row>
    <row r="997" spans="2:14">
      <c r="B997" s="6">
        <v>1.76</v>
      </c>
      <c r="C997" s="6">
        <v>16.32</v>
      </c>
      <c r="D997" s="7">
        <f t="shared" si="33"/>
        <v>1.76</v>
      </c>
      <c r="E997" s="7">
        <f t="shared" si="34"/>
        <v>93.335</v>
      </c>
      <c r="F997" s="8">
        <v>24.31</v>
      </c>
      <c r="G997" s="8">
        <v>24.31</v>
      </c>
      <c r="N997" s="10">
        <v>2.71101480227816</v>
      </c>
    </row>
    <row r="998" spans="2:14">
      <c r="B998" s="6">
        <v>1.4</v>
      </c>
      <c r="C998" s="6">
        <v>16.33</v>
      </c>
      <c r="D998" s="7">
        <f t="shared" si="33"/>
        <v>1.4</v>
      </c>
      <c r="E998" s="7">
        <f t="shared" si="34"/>
        <v>87.42</v>
      </c>
      <c r="F998" s="8">
        <v>24.31</v>
      </c>
      <c r="G998" s="8">
        <v>24.31</v>
      </c>
      <c r="N998" s="10">
        <v>2.74659287403116</v>
      </c>
    </row>
    <row r="999" spans="2:14">
      <c r="B999" s="6">
        <v>1.29</v>
      </c>
      <c r="C999" s="6">
        <v>16.34</v>
      </c>
      <c r="D999" s="7">
        <f t="shared" si="33"/>
        <v>1.29</v>
      </c>
      <c r="E999" s="7">
        <f t="shared" si="34"/>
        <v>86.26</v>
      </c>
      <c r="F999" s="8">
        <v>24.11</v>
      </c>
      <c r="G999" s="8">
        <v>24.11</v>
      </c>
      <c r="N999" s="10">
        <v>2.93446481285933</v>
      </c>
    </row>
    <row r="1000" spans="2:14">
      <c r="B1000" s="6">
        <v>1.33</v>
      </c>
      <c r="C1000" s="6">
        <v>16.32</v>
      </c>
      <c r="D1000" s="7">
        <f t="shared" si="33"/>
        <v>1.33</v>
      </c>
      <c r="E1000" s="7">
        <f t="shared" si="34"/>
        <v>95.52</v>
      </c>
      <c r="F1000" s="8">
        <v>24.11</v>
      </c>
      <c r="G1000" s="8">
        <v>24.11</v>
      </c>
      <c r="N1000" s="10">
        <v>3.09370177548345</v>
      </c>
    </row>
    <row r="1001" spans="2:14">
      <c r="B1001" s="6">
        <v>1.55</v>
      </c>
      <c r="C1001" s="6">
        <v>20.95</v>
      </c>
      <c r="D1001" s="7">
        <f t="shared" si="33"/>
        <v>1.55</v>
      </c>
      <c r="E1001" s="7">
        <f t="shared" si="34"/>
        <v>106.45</v>
      </c>
      <c r="F1001" s="8">
        <v>24.05</v>
      </c>
      <c r="G1001" s="8">
        <v>24.05</v>
      </c>
      <c r="N1001" s="10">
        <v>3.20341684021267</v>
      </c>
    </row>
    <row r="1002" spans="2:14">
      <c r="B1002" s="6">
        <v>1.73</v>
      </c>
      <c r="C1002" s="6">
        <v>25.58</v>
      </c>
      <c r="D1002" s="7">
        <f t="shared" si="33"/>
        <v>1.73</v>
      </c>
      <c r="E1002" s="7">
        <f t="shared" si="34"/>
        <v>117.37</v>
      </c>
      <c r="F1002" s="8">
        <v>23.98</v>
      </c>
      <c r="G1002" s="8">
        <v>23.98</v>
      </c>
      <c r="N1002" s="10">
        <v>3.38660906870274</v>
      </c>
    </row>
    <row r="1003" spans="2:14">
      <c r="B1003" s="6">
        <v>1.85</v>
      </c>
      <c r="C1003" s="6">
        <v>27.26</v>
      </c>
      <c r="D1003" s="7">
        <f t="shared" si="33"/>
        <v>1.85</v>
      </c>
      <c r="E1003" s="7">
        <f t="shared" si="34"/>
        <v>128.31</v>
      </c>
      <c r="F1003" s="8">
        <v>23.48</v>
      </c>
      <c r="G1003" s="8">
        <v>23.48</v>
      </c>
      <c r="N1003" s="10">
        <v>3.53650402931128</v>
      </c>
    </row>
    <row r="1004" spans="2:14">
      <c r="B1004" s="6">
        <v>2.05</v>
      </c>
      <c r="C1004" s="6">
        <v>27.26</v>
      </c>
      <c r="D1004" s="7">
        <f t="shared" si="33"/>
        <v>2.05</v>
      </c>
      <c r="E1004" s="7">
        <f t="shared" si="34"/>
        <v>123.33</v>
      </c>
      <c r="F1004" s="8">
        <v>23.48</v>
      </c>
      <c r="G1004" s="8">
        <v>23.48</v>
      </c>
      <c r="N1004" s="10">
        <v>3.55953684557906</v>
      </c>
    </row>
    <row r="1005" spans="2:14">
      <c r="B1005" s="6">
        <v>2.21</v>
      </c>
      <c r="C1005" s="6">
        <v>27.26</v>
      </c>
      <c r="D1005" s="7">
        <f t="shared" si="33"/>
        <v>2.21</v>
      </c>
      <c r="E1005" s="7">
        <f t="shared" si="34"/>
        <v>113.72</v>
      </c>
      <c r="F1005" s="8">
        <v>23.63</v>
      </c>
      <c r="G1005" s="8">
        <v>23.63</v>
      </c>
      <c r="N1005" s="10">
        <v>3.39019220662085</v>
      </c>
    </row>
    <row r="1006" spans="2:14">
      <c r="B1006" s="6">
        <v>2.23</v>
      </c>
      <c r="C1006" s="6">
        <v>15.97</v>
      </c>
      <c r="D1006" s="7">
        <f t="shared" si="33"/>
        <v>2.23</v>
      </c>
      <c r="E1006" s="7">
        <f t="shared" si="34"/>
        <v>102.75</v>
      </c>
      <c r="F1006" s="8">
        <v>23.63</v>
      </c>
      <c r="G1006" s="8">
        <v>23.63</v>
      </c>
      <c r="N1006" s="10">
        <v>3.24830538598173</v>
      </c>
    </row>
    <row r="1007" spans="2:14">
      <c r="B1007" s="6">
        <v>2.04</v>
      </c>
      <c r="C1007" s="6">
        <v>15.97</v>
      </c>
      <c r="D1007" s="7">
        <f t="shared" si="33"/>
        <v>2.04</v>
      </c>
      <c r="E1007" s="7">
        <f t="shared" si="34"/>
        <v>91.78</v>
      </c>
      <c r="F1007" s="8">
        <v>23.63</v>
      </c>
      <c r="G1007" s="8">
        <v>23.63</v>
      </c>
      <c r="N1007" s="10">
        <v>3.24198294957621</v>
      </c>
    </row>
    <row r="1008" spans="2:14">
      <c r="B1008" s="6">
        <v>1.88</v>
      </c>
      <c r="C1008" s="6">
        <v>16.29</v>
      </c>
      <c r="D1008" s="7">
        <f t="shared" si="33"/>
        <v>1.88</v>
      </c>
      <c r="E1008" s="7">
        <f t="shared" si="34"/>
        <v>80.65</v>
      </c>
      <c r="F1008" s="8">
        <v>23.57</v>
      </c>
      <c r="G1008" s="8">
        <v>23.57</v>
      </c>
      <c r="N1008" s="10">
        <v>2.42510784072736</v>
      </c>
    </row>
    <row r="1009" ht="14.25" spans="2:14">
      <c r="B1009" s="13">
        <v>1.87</v>
      </c>
      <c r="C1009" s="14">
        <v>16.29</v>
      </c>
      <c r="D1009" s="15">
        <f t="shared" si="33"/>
        <v>1.87</v>
      </c>
      <c r="E1009" s="7">
        <f t="shared" si="34"/>
        <v>80.9166666666667</v>
      </c>
      <c r="F1009" s="8">
        <v>23.57</v>
      </c>
      <c r="G1009" s="8">
        <v>23.57</v>
      </c>
      <c r="N1009" s="17">
        <v>2.42934161352609</v>
      </c>
    </row>
    <row r="1010" ht="14.25" spans="4:7">
      <c r="D1010" s="16"/>
      <c r="E1010" s="16"/>
      <c r="F1010" s="8">
        <v>23.57</v>
      </c>
      <c r="G1010" s="8">
        <v>23.57</v>
      </c>
    </row>
    <row r="1011" spans="4:7">
      <c r="D1011" s="16"/>
      <c r="E1011" s="16"/>
      <c r="F1011" s="8">
        <v>24.77</v>
      </c>
      <c r="G1011" s="8">
        <v>24.77</v>
      </c>
    </row>
    <row r="1012" spans="4:7">
      <c r="D1012" s="16"/>
      <c r="E1012" s="16"/>
      <c r="F1012" s="8">
        <v>24.77</v>
      </c>
      <c r="G1012" s="8">
        <v>24.77</v>
      </c>
    </row>
    <row r="1013" spans="4:7">
      <c r="D1013" s="16"/>
      <c r="E1013" s="16"/>
      <c r="F1013" s="8">
        <v>24.77</v>
      </c>
      <c r="G1013" s="8">
        <v>24.77</v>
      </c>
    </row>
    <row r="1014" spans="4:7">
      <c r="D1014" s="16"/>
      <c r="E1014" s="16"/>
      <c r="F1014" s="8">
        <v>24.57</v>
      </c>
      <c r="G1014" s="8">
        <v>24.57</v>
      </c>
    </row>
    <row r="1015" spans="4:7">
      <c r="D1015" s="16"/>
      <c r="E1015" s="16"/>
      <c r="F1015" s="8">
        <v>24.57</v>
      </c>
      <c r="G1015" s="8">
        <v>24.57</v>
      </c>
    </row>
    <row r="1016" spans="4:7">
      <c r="D1016" s="16"/>
      <c r="E1016" s="16"/>
      <c r="F1016" s="8">
        <v>24.57</v>
      </c>
      <c r="G1016" s="8">
        <v>24.57</v>
      </c>
    </row>
    <row r="1017" spans="4:7">
      <c r="D1017" s="16"/>
      <c r="E1017" s="16"/>
      <c r="F1017" s="8">
        <v>24.81</v>
      </c>
      <c r="G1017" s="8">
        <v>24.81</v>
      </c>
    </row>
    <row r="1018" spans="4:7">
      <c r="D1018" s="16"/>
      <c r="E1018" s="16"/>
      <c r="F1018" s="8">
        <v>25.39</v>
      </c>
      <c r="G1018" s="8">
        <v>25.39</v>
      </c>
    </row>
    <row r="1019" spans="4:7">
      <c r="D1019" s="16"/>
      <c r="E1019" s="16"/>
      <c r="F1019" s="8">
        <v>25.39</v>
      </c>
      <c r="G1019" s="8">
        <v>25.39</v>
      </c>
    </row>
    <row r="1020" spans="4:7">
      <c r="D1020" s="16"/>
      <c r="E1020" s="16"/>
      <c r="F1020" s="8">
        <v>24.79</v>
      </c>
      <c r="G1020" s="8">
        <v>24.79</v>
      </c>
    </row>
    <row r="1021" spans="4:7">
      <c r="D1021" s="16"/>
      <c r="E1021" s="16"/>
      <c r="F1021" s="8">
        <v>24.79</v>
      </c>
      <c r="G1021" s="8">
        <v>24.79</v>
      </c>
    </row>
    <row r="1022" spans="4:7">
      <c r="D1022" s="16"/>
      <c r="E1022" s="16"/>
      <c r="F1022" s="8">
        <v>24.79</v>
      </c>
      <c r="G1022" s="8">
        <v>24.79</v>
      </c>
    </row>
    <row r="1023" spans="4:7">
      <c r="D1023" s="16"/>
      <c r="E1023" s="16"/>
      <c r="F1023" s="8">
        <v>22.78</v>
      </c>
      <c r="G1023" s="8">
        <v>22.78</v>
      </c>
    </row>
    <row r="1024" spans="4:7">
      <c r="D1024" s="16"/>
      <c r="E1024" s="16"/>
      <c r="F1024" s="8">
        <v>22.78</v>
      </c>
      <c r="G1024" s="8">
        <v>22.78</v>
      </c>
    </row>
    <row r="1025" spans="4:7">
      <c r="D1025" s="16"/>
      <c r="E1025" s="16"/>
      <c r="F1025" s="8">
        <v>21.06</v>
      </c>
      <c r="G1025" s="8">
        <v>21.06</v>
      </c>
    </row>
    <row r="1026" spans="4:7">
      <c r="D1026" s="16"/>
      <c r="E1026" s="16"/>
      <c r="F1026" s="8">
        <v>21.06</v>
      </c>
      <c r="G1026" s="8">
        <v>21.06</v>
      </c>
    </row>
    <row r="1027" spans="4:7">
      <c r="D1027" s="16"/>
      <c r="E1027" s="16"/>
      <c r="F1027" s="8">
        <v>20.59</v>
      </c>
      <c r="G1027" s="8">
        <v>20.59</v>
      </c>
    </row>
    <row r="1028" spans="4:7">
      <c r="D1028" s="16"/>
      <c r="E1028" s="16"/>
      <c r="F1028" s="8">
        <v>20.59</v>
      </c>
      <c r="G1028" s="8">
        <v>20.59</v>
      </c>
    </row>
    <row r="1029" spans="4:7">
      <c r="D1029" s="16"/>
      <c r="E1029" s="16"/>
      <c r="F1029" s="8">
        <v>20.59</v>
      </c>
      <c r="G1029" s="8">
        <v>20.59</v>
      </c>
    </row>
    <row r="1030" spans="4:7">
      <c r="D1030" s="16"/>
      <c r="E1030" s="16"/>
      <c r="F1030" s="8">
        <v>18.78</v>
      </c>
      <c r="G1030" s="8">
        <v>18.78</v>
      </c>
    </row>
    <row r="1031" spans="4:7">
      <c r="D1031" s="16"/>
      <c r="E1031" s="16"/>
      <c r="F1031" s="8">
        <v>18.78</v>
      </c>
      <c r="G1031" s="8">
        <v>18.78</v>
      </c>
    </row>
    <row r="1032" spans="4:7">
      <c r="D1032" s="16"/>
      <c r="E1032" s="16"/>
      <c r="F1032" s="8">
        <v>18.78</v>
      </c>
      <c r="G1032" s="8">
        <v>18.78</v>
      </c>
    </row>
    <row r="1033" spans="4:7">
      <c r="D1033" s="16"/>
      <c r="E1033" s="16"/>
      <c r="F1033" s="8">
        <v>18.73</v>
      </c>
      <c r="G1033" s="8">
        <v>18.73</v>
      </c>
    </row>
    <row r="1034" spans="4:7">
      <c r="D1034" s="16"/>
      <c r="E1034" s="16"/>
      <c r="F1034" s="8">
        <v>18.73</v>
      </c>
      <c r="G1034" s="8">
        <v>18.73</v>
      </c>
    </row>
    <row r="1035" spans="4:7">
      <c r="D1035" s="16"/>
      <c r="E1035" s="16"/>
      <c r="F1035" s="8">
        <v>18.68</v>
      </c>
      <c r="G1035" s="8">
        <v>18.68</v>
      </c>
    </row>
    <row r="1036" spans="4:7">
      <c r="D1036" s="16"/>
      <c r="E1036" s="16"/>
      <c r="F1036" s="8">
        <v>18.68</v>
      </c>
      <c r="G1036" s="8">
        <v>18.68</v>
      </c>
    </row>
    <row r="1037" spans="4:7">
      <c r="D1037" s="16"/>
      <c r="E1037" s="16"/>
      <c r="F1037" s="8">
        <v>18.68</v>
      </c>
      <c r="G1037" s="8">
        <v>18.68</v>
      </c>
    </row>
    <row r="1038" spans="4:7">
      <c r="D1038" s="16"/>
      <c r="E1038" s="16"/>
      <c r="F1038" s="8">
        <v>19.76</v>
      </c>
      <c r="G1038" s="8">
        <v>19.76</v>
      </c>
    </row>
    <row r="1039" spans="4:7">
      <c r="D1039" s="16"/>
      <c r="E1039" s="16"/>
      <c r="F1039" s="8">
        <v>19.76</v>
      </c>
      <c r="G1039" s="8">
        <v>19.76</v>
      </c>
    </row>
    <row r="1040" spans="4:7">
      <c r="D1040" s="16"/>
      <c r="E1040" s="16"/>
      <c r="F1040" s="8">
        <v>19.76</v>
      </c>
      <c r="G1040" s="8">
        <v>19.76</v>
      </c>
    </row>
    <row r="1041" spans="4:7">
      <c r="D1041" s="16"/>
      <c r="E1041" s="16"/>
      <c r="F1041" s="8">
        <v>18.62</v>
      </c>
      <c r="G1041" s="8">
        <v>18.62</v>
      </c>
    </row>
    <row r="1042" spans="4:7">
      <c r="D1042" s="16"/>
      <c r="E1042" s="16"/>
      <c r="F1042" s="8">
        <v>18.62</v>
      </c>
      <c r="G1042" s="8">
        <v>18.62</v>
      </c>
    </row>
    <row r="1043" spans="4:7">
      <c r="D1043" s="16"/>
      <c r="E1043" s="16"/>
      <c r="F1043" s="8">
        <v>18.62</v>
      </c>
      <c r="G1043" s="8">
        <v>18.62</v>
      </c>
    </row>
    <row r="1044" spans="4:7">
      <c r="D1044" s="16"/>
      <c r="E1044" s="16"/>
      <c r="F1044" s="8">
        <v>18.63</v>
      </c>
      <c r="G1044" s="8">
        <v>18.63</v>
      </c>
    </row>
    <row r="1045" spans="4:7">
      <c r="D1045" s="16"/>
      <c r="E1045" s="16"/>
      <c r="F1045" s="8">
        <v>18.63</v>
      </c>
      <c r="G1045" s="8">
        <v>18.63</v>
      </c>
    </row>
    <row r="1046" spans="4:7">
      <c r="D1046" s="16"/>
      <c r="E1046" s="16"/>
      <c r="F1046" s="8">
        <v>18.63</v>
      </c>
      <c r="G1046" s="8">
        <v>18.63</v>
      </c>
    </row>
    <row r="1047" spans="4:7">
      <c r="D1047" s="16"/>
      <c r="E1047" s="16"/>
      <c r="F1047" s="8">
        <v>20.55</v>
      </c>
      <c r="G1047" s="8">
        <v>20.55</v>
      </c>
    </row>
    <row r="1048" spans="4:7">
      <c r="D1048" s="16"/>
      <c r="E1048" s="16"/>
      <c r="F1048" s="8">
        <v>21.78</v>
      </c>
      <c r="G1048" s="8">
        <v>21.78</v>
      </c>
    </row>
    <row r="1049" spans="4:7">
      <c r="D1049" s="16"/>
      <c r="E1049" s="16"/>
      <c r="F1049" s="8">
        <v>21.78</v>
      </c>
      <c r="G1049" s="8">
        <v>21.78</v>
      </c>
    </row>
    <row r="1050" spans="4:7">
      <c r="D1050" s="16"/>
      <c r="E1050" s="16"/>
      <c r="F1050" s="8">
        <v>21.97</v>
      </c>
      <c r="G1050" s="8">
        <v>21.97</v>
      </c>
    </row>
    <row r="1051" spans="4:7">
      <c r="D1051" s="16"/>
      <c r="E1051" s="16"/>
      <c r="F1051" s="8">
        <v>22.37</v>
      </c>
      <c r="G1051" s="8">
        <v>22.37</v>
      </c>
    </row>
    <row r="1052" spans="4:7">
      <c r="D1052" s="16"/>
      <c r="E1052" s="16"/>
      <c r="F1052" s="8">
        <v>22.37</v>
      </c>
      <c r="G1052" s="8">
        <v>22.37</v>
      </c>
    </row>
    <row r="1053" spans="4:7">
      <c r="D1053" s="16"/>
      <c r="E1053" s="16"/>
      <c r="F1053" s="8">
        <v>22.48</v>
      </c>
      <c r="G1053" s="8">
        <v>22.48</v>
      </c>
    </row>
    <row r="1054" spans="4:7">
      <c r="D1054" s="16"/>
      <c r="E1054" s="16"/>
      <c r="F1054" s="8">
        <v>22.59</v>
      </c>
      <c r="G1054" s="8">
        <v>22.59</v>
      </c>
    </row>
    <row r="1055" spans="4:7">
      <c r="D1055" s="16"/>
      <c r="E1055" s="16"/>
      <c r="F1055" s="8">
        <v>22.59</v>
      </c>
      <c r="G1055" s="8">
        <v>22.59</v>
      </c>
    </row>
    <row r="1056" spans="4:7">
      <c r="D1056" s="16"/>
      <c r="E1056" s="16"/>
      <c r="F1056" s="8">
        <v>22.98</v>
      </c>
      <c r="G1056" s="8">
        <v>22.98</v>
      </c>
    </row>
    <row r="1057" spans="4:7">
      <c r="D1057" s="16"/>
      <c r="E1057" s="16"/>
      <c r="F1057" s="8">
        <v>23.5</v>
      </c>
      <c r="G1057" s="8">
        <v>23.5</v>
      </c>
    </row>
    <row r="1058" spans="4:7">
      <c r="D1058" s="16"/>
      <c r="E1058" s="16"/>
      <c r="F1058" s="8">
        <v>23.5</v>
      </c>
      <c r="G1058" s="8">
        <v>23.5</v>
      </c>
    </row>
    <row r="1059" spans="4:7">
      <c r="D1059" s="16"/>
      <c r="E1059" s="16"/>
      <c r="F1059" s="8">
        <v>16.89</v>
      </c>
      <c r="G1059" s="8">
        <v>16.89</v>
      </c>
    </row>
    <row r="1060" spans="4:7">
      <c r="D1060" s="16"/>
      <c r="E1060" s="16"/>
      <c r="F1060" s="8">
        <v>16.89</v>
      </c>
      <c r="G1060" s="8">
        <v>16.89</v>
      </c>
    </row>
    <row r="1061" spans="4:7">
      <c r="D1061" s="16"/>
      <c r="E1061" s="16"/>
      <c r="F1061" s="8">
        <v>16.89</v>
      </c>
      <c r="G1061" s="8">
        <v>16.89</v>
      </c>
    </row>
    <row r="1062" spans="4:7">
      <c r="D1062" s="16"/>
      <c r="E1062" s="16"/>
      <c r="F1062" s="8">
        <v>18.64</v>
      </c>
      <c r="G1062" s="8">
        <v>18.64</v>
      </c>
    </row>
    <row r="1063" spans="4:7">
      <c r="D1063" s="16"/>
      <c r="E1063" s="16"/>
      <c r="F1063" s="8">
        <v>19.79</v>
      </c>
      <c r="G1063" s="8">
        <v>19.79</v>
      </c>
    </row>
    <row r="1064" spans="4:7">
      <c r="D1064" s="16"/>
      <c r="E1064" s="16"/>
      <c r="F1064" s="8">
        <v>19.79</v>
      </c>
      <c r="G1064" s="8">
        <v>19.79</v>
      </c>
    </row>
    <row r="1065" spans="4:7">
      <c r="D1065" s="16"/>
      <c r="E1065" s="16"/>
      <c r="F1065" s="8">
        <v>21.41</v>
      </c>
      <c r="G1065" s="8">
        <v>21.41</v>
      </c>
    </row>
    <row r="1066" spans="4:7">
      <c r="D1066" s="16"/>
      <c r="E1066" s="16"/>
      <c r="F1066" s="8">
        <v>22.35</v>
      </c>
      <c r="G1066" s="8">
        <v>22.35</v>
      </c>
    </row>
    <row r="1067" spans="4:7">
      <c r="D1067" s="16"/>
      <c r="E1067" s="16"/>
      <c r="F1067" s="8">
        <v>22.35</v>
      </c>
      <c r="G1067" s="8">
        <v>22.35</v>
      </c>
    </row>
    <row r="1068" spans="4:7">
      <c r="D1068" s="16"/>
      <c r="E1068" s="16"/>
      <c r="F1068" s="8">
        <v>22.96</v>
      </c>
      <c r="G1068" s="8">
        <v>22.96</v>
      </c>
    </row>
    <row r="1069" spans="4:7">
      <c r="D1069" s="16"/>
      <c r="E1069" s="16"/>
      <c r="F1069" s="8">
        <v>22.96</v>
      </c>
      <c r="G1069" s="8">
        <v>22.96</v>
      </c>
    </row>
    <row r="1070" spans="4:7">
      <c r="D1070" s="16"/>
      <c r="E1070" s="16"/>
      <c r="F1070" s="8">
        <v>23.57</v>
      </c>
      <c r="G1070" s="8">
        <v>23.57</v>
      </c>
    </row>
    <row r="1071" spans="4:7">
      <c r="D1071" s="16"/>
      <c r="E1071" s="16"/>
      <c r="F1071" s="8">
        <v>23.68</v>
      </c>
      <c r="G1071" s="8">
        <v>23.68</v>
      </c>
    </row>
    <row r="1072" spans="4:7">
      <c r="D1072" s="16"/>
      <c r="E1072" s="16"/>
      <c r="F1072" s="8">
        <v>23.68</v>
      </c>
      <c r="G1072" s="8">
        <v>23.68</v>
      </c>
    </row>
    <row r="1073" spans="4:7">
      <c r="D1073" s="16"/>
      <c r="E1073" s="16"/>
      <c r="F1073" s="8">
        <v>23.68</v>
      </c>
      <c r="G1073" s="8">
        <v>23.68</v>
      </c>
    </row>
    <row r="1074" spans="4:7">
      <c r="D1074" s="16"/>
      <c r="E1074" s="16"/>
      <c r="F1074" s="8">
        <v>24.05</v>
      </c>
      <c r="G1074" s="8">
        <v>24.05</v>
      </c>
    </row>
    <row r="1075" spans="4:7">
      <c r="D1075" s="16"/>
      <c r="E1075" s="16"/>
      <c r="F1075" s="8">
        <v>24.31</v>
      </c>
      <c r="G1075" s="8">
        <v>24.31</v>
      </c>
    </row>
    <row r="1076" spans="4:7">
      <c r="D1076" s="16"/>
      <c r="E1076" s="16"/>
      <c r="F1076" s="8">
        <v>24.31</v>
      </c>
      <c r="G1076" s="8">
        <v>24.31</v>
      </c>
    </row>
    <row r="1077" spans="4:7">
      <c r="D1077" s="16"/>
      <c r="E1077" s="16"/>
      <c r="F1077" s="8">
        <v>24.31</v>
      </c>
      <c r="G1077" s="8">
        <v>24.31</v>
      </c>
    </row>
    <row r="1078" spans="4:7">
      <c r="D1078" s="16"/>
      <c r="E1078" s="16"/>
      <c r="F1078" s="8">
        <v>26.94</v>
      </c>
      <c r="G1078" s="8">
        <v>26.94</v>
      </c>
    </row>
    <row r="1079" spans="4:7">
      <c r="D1079" s="16"/>
      <c r="E1079" s="16"/>
      <c r="F1079" s="8">
        <v>26.94</v>
      </c>
      <c r="G1079" s="8">
        <v>26.94</v>
      </c>
    </row>
    <row r="1080" spans="4:7">
      <c r="D1080" s="16"/>
      <c r="E1080" s="16"/>
      <c r="F1080" s="8">
        <v>26.94</v>
      </c>
      <c r="G1080" s="8">
        <v>26.94</v>
      </c>
    </row>
    <row r="1081" spans="4:7">
      <c r="D1081" s="16"/>
      <c r="E1081" s="16"/>
      <c r="F1081" s="8">
        <v>35.43</v>
      </c>
      <c r="G1081" s="8">
        <v>35.43</v>
      </c>
    </row>
    <row r="1082" spans="4:7">
      <c r="D1082" s="16"/>
      <c r="E1082" s="16"/>
      <c r="F1082" s="8">
        <v>35.43</v>
      </c>
      <c r="G1082" s="8">
        <v>35.43</v>
      </c>
    </row>
    <row r="1083" spans="4:7">
      <c r="D1083" s="16"/>
      <c r="E1083" s="16"/>
      <c r="F1083" s="8">
        <v>21.02</v>
      </c>
      <c r="G1083" s="8">
        <v>21.02</v>
      </c>
    </row>
    <row r="1084" spans="4:7">
      <c r="D1084" s="16"/>
      <c r="E1084" s="16"/>
      <c r="F1084" s="8">
        <v>21.02</v>
      </c>
      <c r="G1084" s="8">
        <v>21.02</v>
      </c>
    </row>
    <row r="1085" spans="4:7">
      <c r="D1085" s="16"/>
      <c r="E1085" s="16"/>
      <c r="F1085" s="8">
        <v>23.78</v>
      </c>
      <c r="G1085" s="8">
        <v>23.78</v>
      </c>
    </row>
    <row r="1086" spans="4:7">
      <c r="D1086" s="16"/>
      <c r="E1086" s="16"/>
      <c r="F1086" s="8">
        <v>22.99</v>
      </c>
      <c r="G1086" s="8">
        <v>22.99</v>
      </c>
    </row>
    <row r="1087" spans="4:7">
      <c r="D1087" s="16"/>
      <c r="E1087" s="16"/>
      <c r="F1087" s="8">
        <v>22.99</v>
      </c>
      <c r="G1087" s="8">
        <v>22.99</v>
      </c>
    </row>
    <row r="1088" spans="4:7">
      <c r="D1088" s="16"/>
      <c r="E1088" s="16"/>
      <c r="F1088" s="8">
        <v>22.99</v>
      </c>
      <c r="G1088" s="8">
        <v>22.99</v>
      </c>
    </row>
    <row r="1089" spans="4:7">
      <c r="D1089" s="16"/>
      <c r="E1089" s="16"/>
      <c r="F1089" s="8">
        <v>24.27</v>
      </c>
      <c r="G1089" s="8">
        <v>24.27</v>
      </c>
    </row>
    <row r="1090" spans="4:7">
      <c r="D1090" s="16"/>
      <c r="E1090" s="16"/>
      <c r="F1090" s="8">
        <v>27.11</v>
      </c>
      <c r="G1090" s="8">
        <v>27.11</v>
      </c>
    </row>
    <row r="1091" spans="4:7">
      <c r="D1091" s="16"/>
      <c r="E1091" s="16"/>
      <c r="F1091" s="8">
        <v>27.11</v>
      </c>
      <c r="G1091" s="8">
        <v>27.11</v>
      </c>
    </row>
    <row r="1092" spans="4:7">
      <c r="D1092" s="16"/>
      <c r="E1092" s="16"/>
      <c r="F1092" s="8">
        <v>24.44</v>
      </c>
      <c r="G1092" s="8">
        <v>24.44</v>
      </c>
    </row>
    <row r="1093" spans="4:7">
      <c r="D1093" s="16"/>
      <c r="E1093" s="16"/>
      <c r="F1093" s="8">
        <v>24.44</v>
      </c>
      <c r="G1093" s="8">
        <v>24.44</v>
      </c>
    </row>
    <row r="1094" spans="4:7">
      <c r="D1094" s="16"/>
      <c r="E1094" s="16"/>
      <c r="F1094" s="8">
        <v>24.44</v>
      </c>
      <c r="G1094" s="8">
        <v>24.44</v>
      </c>
    </row>
    <row r="1095" spans="4:7">
      <c r="D1095" s="16"/>
      <c r="E1095" s="16"/>
      <c r="F1095" s="8">
        <v>32.55</v>
      </c>
      <c r="G1095" s="8">
        <v>32.55</v>
      </c>
    </row>
    <row r="1096" spans="4:7">
      <c r="D1096" s="18"/>
      <c r="E1096" s="18"/>
      <c r="F1096" s="8">
        <v>24.32</v>
      </c>
      <c r="G1096" s="8">
        <v>24.32</v>
      </c>
    </row>
    <row r="1097" spans="4:7">
      <c r="D1097" s="19"/>
      <c r="E1097" s="19"/>
      <c r="F1097" s="8">
        <v>30.48</v>
      </c>
      <c r="G1097" s="8">
        <v>30.48</v>
      </c>
    </row>
    <row r="1098" spans="4:7">
      <c r="D1098" s="19"/>
      <c r="E1098" s="19"/>
      <c r="F1098" s="8">
        <v>30.48</v>
      </c>
      <c r="G1098" s="8">
        <v>30.48</v>
      </c>
    </row>
    <row r="1099" spans="4:7">
      <c r="D1099" s="19"/>
      <c r="E1099" s="19"/>
      <c r="F1099" s="8">
        <v>25.35</v>
      </c>
      <c r="G1099" s="8">
        <v>25.35</v>
      </c>
    </row>
    <row r="1100" spans="4:7">
      <c r="D1100" s="19"/>
      <c r="E1100" s="19"/>
      <c r="F1100" s="8">
        <v>25.35</v>
      </c>
      <c r="G1100" s="8">
        <v>25.35</v>
      </c>
    </row>
    <row r="1101" spans="4:7">
      <c r="D1101" s="19"/>
      <c r="E1101" s="19"/>
      <c r="F1101" s="8">
        <v>24.35</v>
      </c>
      <c r="G1101" s="8">
        <v>24.35</v>
      </c>
    </row>
    <row r="1102" spans="4:7">
      <c r="D1102" s="19"/>
      <c r="E1102" s="19"/>
      <c r="F1102" s="8">
        <v>24.35</v>
      </c>
      <c r="G1102" s="8">
        <v>24.35</v>
      </c>
    </row>
    <row r="1103" spans="4:7">
      <c r="D1103" s="19"/>
      <c r="E1103" s="19"/>
      <c r="F1103" s="8">
        <v>24.16</v>
      </c>
      <c r="G1103" s="8">
        <v>24.16</v>
      </c>
    </row>
    <row r="1104" spans="4:7">
      <c r="D1104" s="19"/>
      <c r="E1104" s="19"/>
      <c r="F1104" s="8">
        <v>24.16</v>
      </c>
      <c r="G1104" s="8">
        <v>24.16</v>
      </c>
    </row>
    <row r="1105" spans="4:7">
      <c r="D1105" s="19"/>
      <c r="E1105" s="19"/>
      <c r="F1105" s="8">
        <v>23.65</v>
      </c>
      <c r="G1105" s="8">
        <v>23.65</v>
      </c>
    </row>
    <row r="1106" spans="4:7">
      <c r="D1106" s="19"/>
      <c r="E1106" s="19"/>
      <c r="F1106" s="8">
        <v>23.65</v>
      </c>
      <c r="G1106" s="8">
        <v>23.65</v>
      </c>
    </row>
    <row r="1107" spans="4:7">
      <c r="D1107" s="19"/>
      <c r="E1107" s="19"/>
      <c r="F1107" s="8">
        <v>23.65</v>
      </c>
      <c r="G1107" s="8">
        <v>23.65</v>
      </c>
    </row>
    <row r="1108" spans="4:7">
      <c r="D1108" s="19"/>
      <c r="E1108" s="19"/>
      <c r="F1108" s="8">
        <v>24.22</v>
      </c>
      <c r="G1108" s="8">
        <v>24.22</v>
      </c>
    </row>
    <row r="1109" spans="4:7">
      <c r="D1109" s="19"/>
      <c r="E1109" s="19"/>
      <c r="F1109" s="8">
        <v>24.22</v>
      </c>
      <c r="G1109" s="8">
        <v>24.22</v>
      </c>
    </row>
    <row r="1110" spans="4:7">
      <c r="D1110" s="19"/>
      <c r="E1110" s="19"/>
      <c r="F1110" s="8">
        <v>24.75</v>
      </c>
      <c r="G1110" s="8">
        <v>24.75</v>
      </c>
    </row>
    <row r="1111" spans="4:7">
      <c r="D1111" s="19"/>
      <c r="E1111" s="19"/>
      <c r="F1111" s="8">
        <v>24.75</v>
      </c>
      <c r="G1111" s="8">
        <v>24.75</v>
      </c>
    </row>
    <row r="1112" spans="4:7">
      <c r="D1112" s="19"/>
      <c r="E1112" s="19"/>
      <c r="F1112" s="8">
        <v>24.75</v>
      </c>
      <c r="G1112" s="8">
        <v>24.75</v>
      </c>
    </row>
    <row r="1113" spans="4:7">
      <c r="D1113" s="19"/>
      <c r="E1113" s="19"/>
      <c r="F1113" s="8">
        <v>24.75</v>
      </c>
      <c r="G1113" s="8">
        <v>24.75</v>
      </c>
    </row>
    <row r="1114" spans="4:7">
      <c r="D1114" s="19"/>
      <c r="E1114" s="19"/>
      <c r="F1114" s="8">
        <v>24.11</v>
      </c>
      <c r="G1114" s="8">
        <v>24.11</v>
      </c>
    </row>
    <row r="1115" spans="4:7">
      <c r="D1115" s="19"/>
      <c r="E1115" s="19"/>
      <c r="F1115" s="8">
        <v>24.11</v>
      </c>
      <c r="G1115" s="8">
        <v>24.11</v>
      </c>
    </row>
    <row r="1116" spans="4:7">
      <c r="D1116" s="19"/>
      <c r="E1116" s="19"/>
      <c r="F1116" s="8">
        <v>22.49</v>
      </c>
      <c r="G1116" s="8">
        <v>22.49</v>
      </c>
    </row>
    <row r="1117" spans="4:7">
      <c r="D1117" s="19"/>
      <c r="E1117" s="19"/>
      <c r="F1117" s="8">
        <v>22.49</v>
      </c>
      <c r="G1117" s="8">
        <v>22.49</v>
      </c>
    </row>
    <row r="1118" spans="4:7">
      <c r="D1118" s="19"/>
      <c r="E1118" s="19"/>
      <c r="F1118" s="8">
        <v>22.49</v>
      </c>
      <c r="G1118" s="8">
        <v>22.49</v>
      </c>
    </row>
    <row r="1119" spans="4:7">
      <c r="D1119" s="19"/>
      <c r="E1119" s="19"/>
      <c r="F1119" s="8">
        <v>22.49</v>
      </c>
      <c r="G1119" s="8">
        <v>22.49</v>
      </c>
    </row>
    <row r="1120" spans="4:7">
      <c r="D1120" s="19"/>
      <c r="E1120" s="19"/>
      <c r="F1120" s="8">
        <v>22.49</v>
      </c>
      <c r="G1120" s="8">
        <v>22.49</v>
      </c>
    </row>
    <row r="1121" spans="4:7">
      <c r="D1121" s="19"/>
      <c r="E1121" s="19"/>
      <c r="F1121" s="8">
        <v>19.1</v>
      </c>
      <c r="G1121" s="8">
        <v>22.49</v>
      </c>
    </row>
    <row r="1122" spans="4:7">
      <c r="D1122" s="19"/>
      <c r="E1122" s="19"/>
      <c r="F1122" s="8">
        <v>19.1</v>
      </c>
      <c r="G1122" s="8">
        <v>22.49</v>
      </c>
    </row>
    <row r="1123" spans="4:7">
      <c r="D1123" s="19"/>
      <c r="E1123" s="19"/>
      <c r="F1123" s="8">
        <v>2.06</v>
      </c>
      <c r="G1123" s="8">
        <v>22.49</v>
      </c>
    </row>
    <row r="1124" spans="4:7">
      <c r="D1124" s="19"/>
      <c r="E1124" s="19"/>
      <c r="F1124" s="8">
        <v>2.06</v>
      </c>
      <c r="G1124" s="8">
        <v>22.49</v>
      </c>
    </row>
    <row r="1125" spans="4:7">
      <c r="D1125" s="19"/>
      <c r="E1125" s="19"/>
      <c r="F1125" s="8">
        <v>2.06</v>
      </c>
      <c r="G1125" s="8">
        <v>22.49</v>
      </c>
    </row>
    <row r="1126" spans="4:7">
      <c r="D1126" s="19"/>
      <c r="E1126" s="19"/>
      <c r="F1126" s="8">
        <v>0.02</v>
      </c>
      <c r="G1126" s="8">
        <v>22.49</v>
      </c>
    </row>
    <row r="1127" spans="4:7">
      <c r="D1127" s="19"/>
      <c r="E1127" s="19"/>
      <c r="F1127" s="8">
        <v>0.02</v>
      </c>
      <c r="G1127" s="8">
        <v>22.49</v>
      </c>
    </row>
    <row r="1128" spans="4:7">
      <c r="D1128" s="19"/>
      <c r="E1128" s="19"/>
      <c r="F1128" s="8">
        <v>0.02</v>
      </c>
      <c r="G1128" s="8">
        <v>22.49</v>
      </c>
    </row>
    <row r="1129" spans="4:7">
      <c r="D1129" s="19"/>
      <c r="E1129" s="19"/>
      <c r="F1129" s="8">
        <v>0.02</v>
      </c>
      <c r="G1129" s="8">
        <v>22.49</v>
      </c>
    </row>
    <row r="1130" spans="4:7">
      <c r="D1130" s="19"/>
      <c r="E1130" s="19"/>
      <c r="F1130" s="8">
        <v>22.49</v>
      </c>
      <c r="G1130" s="8">
        <v>22.49</v>
      </c>
    </row>
    <row r="1131" spans="4:7">
      <c r="D1131" s="19"/>
      <c r="E1131" s="19"/>
      <c r="F1131" s="8">
        <v>22.49</v>
      </c>
      <c r="G1131" s="8">
        <v>22.49</v>
      </c>
    </row>
    <row r="1132" spans="4:7">
      <c r="D1132" s="19"/>
      <c r="E1132" s="19"/>
      <c r="F1132" s="8">
        <v>17.78</v>
      </c>
      <c r="G1132" s="8">
        <v>17.78</v>
      </c>
    </row>
    <row r="1133" spans="4:7">
      <c r="D1133" s="19"/>
      <c r="E1133" s="19"/>
      <c r="F1133" s="8">
        <v>20.51</v>
      </c>
      <c r="G1133" s="8">
        <v>20.51</v>
      </c>
    </row>
    <row r="1134" spans="4:7">
      <c r="D1134" s="19"/>
      <c r="E1134" s="19"/>
      <c r="F1134" s="8">
        <v>20.21</v>
      </c>
      <c r="G1134" s="8">
        <v>20.21</v>
      </c>
    </row>
    <row r="1135" spans="4:7">
      <c r="D1135" s="19"/>
      <c r="E1135" s="19"/>
      <c r="F1135" s="8">
        <v>20.21</v>
      </c>
      <c r="G1135" s="8">
        <v>20.21</v>
      </c>
    </row>
    <row r="1136" spans="4:7">
      <c r="D1136" s="19"/>
      <c r="E1136" s="19"/>
      <c r="F1136" s="8">
        <v>20.21</v>
      </c>
      <c r="G1136" s="8">
        <v>20.21</v>
      </c>
    </row>
    <row r="1137" spans="4:7">
      <c r="D1137" s="19"/>
      <c r="E1137" s="19"/>
      <c r="F1137" s="8">
        <v>20.21</v>
      </c>
      <c r="G1137" s="8">
        <v>20.21</v>
      </c>
    </row>
    <row r="1138" spans="4:7">
      <c r="D1138" s="19"/>
      <c r="E1138" s="19"/>
      <c r="F1138" s="8">
        <v>21.49</v>
      </c>
      <c r="G1138" s="8">
        <v>21.49</v>
      </c>
    </row>
    <row r="1139" spans="4:7">
      <c r="D1139" s="19"/>
      <c r="E1139" s="19"/>
      <c r="F1139" s="8">
        <v>21.49</v>
      </c>
      <c r="G1139" s="8">
        <v>21.49</v>
      </c>
    </row>
    <row r="1140" spans="4:7">
      <c r="D1140" s="19"/>
      <c r="E1140" s="19"/>
      <c r="F1140" s="8">
        <v>21.49</v>
      </c>
      <c r="G1140" s="8">
        <v>21.49</v>
      </c>
    </row>
    <row r="1141" spans="4:7">
      <c r="D1141" s="19"/>
      <c r="E1141" s="19"/>
      <c r="F1141" s="8">
        <v>21.49</v>
      </c>
      <c r="G1141" s="8">
        <v>21.49</v>
      </c>
    </row>
    <row r="1142" spans="4:7">
      <c r="D1142" s="19"/>
      <c r="E1142" s="19"/>
      <c r="F1142" s="8">
        <v>24.04</v>
      </c>
      <c r="G1142" s="8">
        <v>24.04</v>
      </c>
    </row>
    <row r="1143" spans="4:7">
      <c r="D1143" s="19"/>
      <c r="E1143" s="19"/>
      <c r="F1143" s="8">
        <v>24.04</v>
      </c>
      <c r="G1143" s="8">
        <v>24.04</v>
      </c>
    </row>
    <row r="1144" spans="4:7">
      <c r="D1144" s="19"/>
      <c r="E1144" s="19"/>
      <c r="F1144" s="8">
        <v>24.24</v>
      </c>
      <c r="G1144" s="8">
        <v>24.24</v>
      </c>
    </row>
    <row r="1145" spans="4:7">
      <c r="D1145" s="19"/>
      <c r="E1145" s="19"/>
      <c r="F1145" s="8">
        <v>24.24</v>
      </c>
      <c r="G1145" s="8">
        <v>24.24</v>
      </c>
    </row>
    <row r="1146" spans="4:7">
      <c r="D1146" s="19"/>
      <c r="E1146" s="19"/>
      <c r="F1146" s="8">
        <v>24.24</v>
      </c>
      <c r="G1146" s="8">
        <v>24.24</v>
      </c>
    </row>
    <row r="1147" spans="4:7">
      <c r="D1147" s="19"/>
      <c r="E1147" s="19"/>
      <c r="F1147" s="8">
        <v>24.21</v>
      </c>
      <c r="G1147" s="8">
        <v>24.21</v>
      </c>
    </row>
    <row r="1148" spans="4:7">
      <c r="D1148" s="19"/>
      <c r="E1148" s="19"/>
      <c r="F1148" s="8">
        <v>24.21</v>
      </c>
      <c r="G1148" s="8">
        <v>24.21</v>
      </c>
    </row>
    <row r="1149" spans="4:7">
      <c r="D1149" s="19"/>
      <c r="E1149" s="19"/>
      <c r="F1149" s="8">
        <v>24.12</v>
      </c>
      <c r="G1149" s="8">
        <v>24.12</v>
      </c>
    </row>
    <row r="1150" spans="4:7">
      <c r="D1150" s="19"/>
      <c r="E1150" s="19"/>
      <c r="F1150" s="8">
        <v>24.12</v>
      </c>
      <c r="G1150" s="8">
        <v>24.12</v>
      </c>
    </row>
    <row r="1151" spans="4:7">
      <c r="D1151" s="19"/>
      <c r="E1151" s="19"/>
      <c r="F1151" s="8">
        <v>24.06</v>
      </c>
      <c r="G1151" s="8">
        <v>24.06</v>
      </c>
    </row>
    <row r="1152" spans="4:7">
      <c r="D1152" s="19"/>
      <c r="E1152" s="19"/>
      <c r="F1152" s="8">
        <v>24.09</v>
      </c>
      <c r="G1152" s="8">
        <v>24.09</v>
      </c>
    </row>
    <row r="1153" spans="4:7">
      <c r="D1153" s="19"/>
      <c r="E1153" s="19"/>
      <c r="F1153" s="8">
        <v>24.05</v>
      </c>
      <c r="G1153" s="8">
        <v>24.05</v>
      </c>
    </row>
    <row r="1154" spans="4:7">
      <c r="D1154" s="19"/>
      <c r="E1154" s="19"/>
      <c r="F1154" s="8">
        <v>24.05</v>
      </c>
      <c r="G1154" s="8">
        <v>24.05</v>
      </c>
    </row>
    <row r="1155" spans="4:7">
      <c r="D1155" s="19"/>
      <c r="E1155" s="19"/>
      <c r="F1155" s="8">
        <v>25.17</v>
      </c>
      <c r="G1155" s="8">
        <v>25.17</v>
      </c>
    </row>
    <row r="1156" spans="4:7">
      <c r="D1156" s="19"/>
      <c r="E1156" s="19"/>
      <c r="F1156" s="8">
        <v>25.17</v>
      </c>
      <c r="G1156" s="8">
        <v>25.17</v>
      </c>
    </row>
    <row r="1157" spans="4:7">
      <c r="D1157" s="19"/>
      <c r="E1157" s="19"/>
      <c r="F1157" s="8">
        <v>24.24</v>
      </c>
      <c r="G1157" s="8">
        <v>24.24</v>
      </c>
    </row>
    <row r="1158" spans="4:7">
      <c r="D1158" s="19"/>
      <c r="E1158" s="19"/>
      <c r="F1158" s="8">
        <v>24.24</v>
      </c>
      <c r="G1158" s="8">
        <v>24.24</v>
      </c>
    </row>
    <row r="1159" spans="4:7">
      <c r="D1159" s="19"/>
      <c r="E1159" s="19"/>
      <c r="F1159" s="8">
        <v>24.24</v>
      </c>
      <c r="G1159" s="8">
        <v>24.24</v>
      </c>
    </row>
    <row r="1160" spans="4:7">
      <c r="D1160" s="19"/>
      <c r="E1160" s="19"/>
      <c r="F1160" s="8">
        <v>24.25</v>
      </c>
      <c r="G1160" s="8">
        <v>24.25</v>
      </c>
    </row>
    <row r="1161" spans="4:7">
      <c r="D1161" s="19"/>
      <c r="E1161" s="19"/>
      <c r="F1161" s="8">
        <v>24.25</v>
      </c>
      <c r="G1161" s="8">
        <v>24.25</v>
      </c>
    </row>
    <row r="1162" spans="4:7">
      <c r="D1162" s="19"/>
      <c r="E1162" s="19"/>
      <c r="F1162" s="8">
        <v>24.21</v>
      </c>
      <c r="G1162" s="8">
        <v>24.21</v>
      </c>
    </row>
    <row r="1163" spans="4:7">
      <c r="D1163" s="19"/>
      <c r="E1163" s="19"/>
      <c r="F1163" s="8">
        <v>24.21</v>
      </c>
      <c r="G1163" s="8">
        <v>24.21</v>
      </c>
    </row>
    <row r="1164" spans="4:7">
      <c r="D1164" s="19"/>
      <c r="E1164" s="19"/>
      <c r="F1164" s="8">
        <v>24.2</v>
      </c>
      <c r="G1164" s="8">
        <v>24.2</v>
      </c>
    </row>
    <row r="1165" spans="4:7">
      <c r="D1165" s="19"/>
      <c r="E1165" s="19"/>
      <c r="F1165" s="8">
        <v>24.2</v>
      </c>
      <c r="G1165" s="8">
        <v>24.2</v>
      </c>
    </row>
    <row r="1166" spans="4:7">
      <c r="D1166" s="19"/>
      <c r="E1166" s="19"/>
      <c r="F1166" s="8">
        <v>24.2</v>
      </c>
      <c r="G1166" s="8">
        <v>24.2</v>
      </c>
    </row>
    <row r="1167" spans="4:7">
      <c r="D1167" s="19"/>
      <c r="E1167" s="19"/>
      <c r="F1167" s="8">
        <v>24.2</v>
      </c>
      <c r="G1167" s="8">
        <v>24.2</v>
      </c>
    </row>
    <row r="1168" spans="4:7">
      <c r="D1168" s="19"/>
      <c r="E1168" s="19"/>
      <c r="F1168" s="8">
        <v>24.16</v>
      </c>
      <c r="G1168" s="8">
        <v>24.16</v>
      </c>
    </row>
    <row r="1169" spans="4:7">
      <c r="D1169" s="19"/>
      <c r="E1169" s="19"/>
      <c r="F1169" s="8">
        <v>24.16</v>
      </c>
      <c r="G1169" s="8">
        <v>24.16</v>
      </c>
    </row>
    <row r="1170" spans="4:7">
      <c r="D1170" s="19"/>
      <c r="E1170" s="19"/>
      <c r="F1170" s="8">
        <v>24.16</v>
      </c>
      <c r="G1170" s="8">
        <v>24.16</v>
      </c>
    </row>
    <row r="1171" spans="4:7">
      <c r="D1171" s="19"/>
      <c r="E1171" s="19"/>
      <c r="F1171" s="8">
        <v>24.16</v>
      </c>
      <c r="G1171" s="8">
        <v>24.16</v>
      </c>
    </row>
    <row r="1172" spans="4:7">
      <c r="D1172" s="19"/>
      <c r="E1172" s="19"/>
      <c r="F1172" s="8">
        <v>24.23</v>
      </c>
      <c r="G1172" s="8">
        <v>24.23</v>
      </c>
    </row>
    <row r="1173" spans="4:7">
      <c r="D1173" s="19"/>
      <c r="E1173" s="19"/>
      <c r="F1173" s="8">
        <v>24.23</v>
      </c>
      <c r="G1173" s="8">
        <v>24.23</v>
      </c>
    </row>
    <row r="1174" spans="4:7">
      <c r="D1174" s="19"/>
      <c r="E1174" s="19"/>
      <c r="F1174" s="8">
        <v>24.28</v>
      </c>
      <c r="G1174" s="8">
        <v>24.28</v>
      </c>
    </row>
    <row r="1175" spans="4:7">
      <c r="D1175" s="19"/>
      <c r="E1175" s="19"/>
      <c r="F1175" s="8">
        <v>24.28</v>
      </c>
      <c r="G1175" s="8">
        <v>24.28</v>
      </c>
    </row>
    <row r="1176" spans="4:7">
      <c r="D1176" s="19"/>
      <c r="E1176" s="19"/>
      <c r="F1176" s="8">
        <v>24.28</v>
      </c>
      <c r="G1176" s="8">
        <v>24.28</v>
      </c>
    </row>
    <row r="1177" spans="4:7">
      <c r="D1177" s="19"/>
      <c r="E1177" s="19"/>
      <c r="F1177" s="8">
        <v>24.28</v>
      </c>
      <c r="G1177" s="8">
        <v>24.28</v>
      </c>
    </row>
    <row r="1178" spans="4:7">
      <c r="D1178" s="19"/>
      <c r="E1178" s="19"/>
      <c r="F1178" s="8">
        <v>24.31</v>
      </c>
      <c r="G1178" s="8">
        <v>24.31</v>
      </c>
    </row>
    <row r="1179" spans="4:7">
      <c r="D1179" s="19"/>
      <c r="E1179" s="19"/>
      <c r="F1179" s="8">
        <v>24.31</v>
      </c>
      <c r="G1179" s="8">
        <v>24.31</v>
      </c>
    </row>
    <row r="1180" spans="4:7">
      <c r="D1180" s="19"/>
      <c r="E1180" s="19"/>
      <c r="F1180" s="8">
        <v>24.31</v>
      </c>
      <c r="G1180" s="8">
        <v>24.31</v>
      </c>
    </row>
    <row r="1181" spans="4:7">
      <c r="D1181" s="19"/>
      <c r="E1181" s="19"/>
      <c r="F1181" s="8">
        <v>24.33</v>
      </c>
      <c r="G1181" s="8">
        <v>24.33</v>
      </c>
    </row>
    <row r="1182" spans="4:7">
      <c r="D1182" s="19"/>
      <c r="E1182" s="19"/>
      <c r="F1182" s="8">
        <v>24.33</v>
      </c>
      <c r="G1182" s="8">
        <v>24.33</v>
      </c>
    </row>
    <row r="1183" spans="4:7">
      <c r="D1183" s="19"/>
      <c r="E1183" s="19"/>
      <c r="F1183" s="8">
        <v>24.32</v>
      </c>
      <c r="G1183" s="8">
        <v>24.32</v>
      </c>
    </row>
    <row r="1184" spans="4:7">
      <c r="D1184" s="19"/>
      <c r="E1184" s="19"/>
      <c r="F1184" s="8">
        <v>24.32</v>
      </c>
      <c r="G1184" s="8">
        <v>24.32</v>
      </c>
    </row>
    <row r="1185" spans="4:7">
      <c r="D1185" s="19"/>
      <c r="E1185" s="19"/>
      <c r="F1185" s="8">
        <v>24.32</v>
      </c>
      <c r="G1185" s="8">
        <v>24.32</v>
      </c>
    </row>
    <row r="1186" spans="4:7">
      <c r="D1186" s="19"/>
      <c r="E1186" s="19"/>
      <c r="F1186" s="8">
        <v>24.32</v>
      </c>
      <c r="G1186" s="8">
        <v>24.32</v>
      </c>
    </row>
    <row r="1187" spans="4:7">
      <c r="D1187" s="19"/>
      <c r="E1187" s="19"/>
      <c r="F1187" s="8">
        <v>24.32</v>
      </c>
      <c r="G1187" s="8">
        <v>24.32</v>
      </c>
    </row>
    <row r="1188" spans="4:7">
      <c r="D1188" s="19"/>
      <c r="E1188" s="19"/>
      <c r="F1188" s="8">
        <v>24.32</v>
      </c>
      <c r="G1188" s="8">
        <v>24.32</v>
      </c>
    </row>
    <row r="1189" spans="4:7">
      <c r="D1189" s="19"/>
      <c r="E1189" s="19"/>
      <c r="F1189" s="8">
        <v>24.32</v>
      </c>
      <c r="G1189" s="8">
        <v>24.32</v>
      </c>
    </row>
    <row r="1190" spans="4:7">
      <c r="D1190" s="19"/>
      <c r="E1190" s="19"/>
      <c r="F1190" s="8">
        <v>24.32</v>
      </c>
      <c r="G1190" s="8">
        <v>24.32</v>
      </c>
    </row>
    <row r="1191" spans="4:7">
      <c r="D1191" s="19"/>
      <c r="E1191" s="19"/>
      <c r="F1191" s="8">
        <v>24.32</v>
      </c>
      <c r="G1191" s="8">
        <v>24.32</v>
      </c>
    </row>
    <row r="1192" spans="4:7">
      <c r="D1192" s="19"/>
      <c r="E1192" s="19"/>
      <c r="F1192" s="8">
        <v>18.71</v>
      </c>
      <c r="G1192" s="8">
        <v>18.71</v>
      </c>
    </row>
    <row r="1193" spans="4:7">
      <c r="D1193" s="19"/>
      <c r="E1193" s="19"/>
      <c r="F1193" s="8">
        <v>18.71</v>
      </c>
      <c r="G1193" s="8">
        <v>18.71</v>
      </c>
    </row>
    <row r="1194" spans="4:7">
      <c r="D1194" s="19"/>
      <c r="E1194" s="19"/>
      <c r="F1194" s="8">
        <v>18.71</v>
      </c>
      <c r="G1194" s="8">
        <v>18.71</v>
      </c>
    </row>
    <row r="1195" spans="4:7">
      <c r="D1195" s="19"/>
      <c r="E1195" s="19"/>
      <c r="F1195" s="8">
        <v>24.02</v>
      </c>
      <c r="G1195" s="8">
        <v>24.02</v>
      </c>
    </row>
    <row r="1196" spans="4:7">
      <c r="D1196" s="19"/>
      <c r="E1196" s="19"/>
      <c r="F1196" s="8">
        <v>24.02</v>
      </c>
      <c r="G1196" s="8">
        <v>24.02</v>
      </c>
    </row>
    <row r="1197" spans="4:7">
      <c r="D1197" s="19"/>
      <c r="E1197" s="19"/>
      <c r="F1197" s="8">
        <v>22.18</v>
      </c>
      <c r="G1197" s="8">
        <v>22.18</v>
      </c>
    </row>
    <row r="1198" spans="4:7">
      <c r="D1198" s="19"/>
      <c r="E1198" s="19"/>
      <c r="F1198" s="8">
        <v>22.18</v>
      </c>
      <c r="G1198" s="8">
        <v>22.18</v>
      </c>
    </row>
    <row r="1199" spans="4:7">
      <c r="D1199" s="19"/>
      <c r="E1199" s="19"/>
      <c r="F1199" s="8">
        <v>22.18</v>
      </c>
      <c r="G1199" s="8">
        <v>22.18</v>
      </c>
    </row>
    <row r="1200" spans="4:7">
      <c r="D1200" s="19"/>
      <c r="E1200" s="19"/>
      <c r="F1200" s="8">
        <v>23.95</v>
      </c>
      <c r="G1200" s="8">
        <v>23.95</v>
      </c>
    </row>
    <row r="1201" spans="4:7">
      <c r="D1201" s="19"/>
      <c r="E1201" s="19"/>
      <c r="F1201" s="8">
        <v>23.95</v>
      </c>
      <c r="G1201" s="8">
        <v>23.95</v>
      </c>
    </row>
    <row r="1202" spans="4:7">
      <c r="D1202" s="19"/>
      <c r="E1202" s="19"/>
      <c r="F1202" s="8">
        <v>23.95</v>
      </c>
      <c r="G1202" s="8">
        <v>23.95</v>
      </c>
    </row>
    <row r="1203" spans="4:7">
      <c r="D1203" s="19"/>
      <c r="E1203" s="19"/>
      <c r="F1203" s="8">
        <v>24.03</v>
      </c>
      <c r="G1203" s="8">
        <v>24.03</v>
      </c>
    </row>
    <row r="1204" spans="4:7">
      <c r="D1204" s="19"/>
      <c r="E1204" s="19"/>
      <c r="F1204" s="8">
        <v>24.03</v>
      </c>
      <c r="G1204" s="8">
        <v>24.03</v>
      </c>
    </row>
    <row r="1205" spans="4:7">
      <c r="D1205" s="19"/>
      <c r="E1205" s="19"/>
      <c r="F1205" s="8">
        <v>24.03</v>
      </c>
      <c r="G1205" s="8">
        <v>24.03</v>
      </c>
    </row>
    <row r="1206" spans="4:7">
      <c r="D1206" s="19"/>
      <c r="E1206" s="19"/>
      <c r="F1206" s="8">
        <v>23.8</v>
      </c>
      <c r="G1206" s="8">
        <v>23.8</v>
      </c>
    </row>
    <row r="1207" spans="4:7">
      <c r="D1207" s="19"/>
      <c r="E1207" s="19"/>
      <c r="F1207" s="8">
        <v>24.26</v>
      </c>
      <c r="G1207" s="8">
        <v>24.26</v>
      </c>
    </row>
    <row r="1208" spans="4:7">
      <c r="D1208" s="19"/>
      <c r="E1208" s="19"/>
      <c r="F1208" s="8">
        <v>24.26</v>
      </c>
      <c r="G1208" s="8">
        <v>24.26</v>
      </c>
    </row>
    <row r="1209" spans="4:7">
      <c r="D1209" s="19"/>
      <c r="E1209" s="19"/>
      <c r="F1209" s="8">
        <v>24.33</v>
      </c>
      <c r="G1209" s="8">
        <v>24.33</v>
      </c>
    </row>
    <row r="1210" spans="4:7">
      <c r="D1210" s="19"/>
      <c r="E1210" s="19"/>
      <c r="F1210" s="8">
        <v>24.33</v>
      </c>
      <c r="G1210" s="8">
        <v>24.33</v>
      </c>
    </row>
    <row r="1211" spans="4:7">
      <c r="D1211" s="19"/>
      <c r="E1211" s="19"/>
      <c r="F1211" s="8">
        <v>24.33</v>
      </c>
      <c r="G1211" s="8">
        <v>24.33</v>
      </c>
    </row>
    <row r="1212" spans="4:7">
      <c r="D1212" s="19"/>
      <c r="E1212" s="19"/>
      <c r="F1212" s="8">
        <v>28.43</v>
      </c>
      <c r="G1212" s="8">
        <v>28.43</v>
      </c>
    </row>
    <row r="1213" spans="4:7">
      <c r="D1213" s="19"/>
      <c r="E1213" s="19"/>
      <c r="F1213" s="8">
        <v>28.43</v>
      </c>
      <c r="G1213" s="8">
        <v>28.43</v>
      </c>
    </row>
    <row r="1214" spans="4:7">
      <c r="D1214" s="19"/>
      <c r="E1214" s="19"/>
      <c r="F1214" s="8">
        <v>28.43</v>
      </c>
      <c r="G1214" s="8">
        <v>28.43</v>
      </c>
    </row>
    <row r="1215" spans="4:7">
      <c r="D1215" s="19"/>
      <c r="E1215" s="19"/>
      <c r="F1215" s="8">
        <v>24.4</v>
      </c>
      <c r="G1215" s="8">
        <v>24.4</v>
      </c>
    </row>
    <row r="1216" spans="4:7">
      <c r="D1216" s="19"/>
      <c r="E1216" s="19"/>
      <c r="F1216" s="8">
        <v>24.4</v>
      </c>
      <c r="G1216" s="8">
        <v>24.4</v>
      </c>
    </row>
    <row r="1217" spans="4:7">
      <c r="D1217" s="19"/>
      <c r="E1217" s="19"/>
      <c r="F1217" s="8">
        <v>25.16</v>
      </c>
      <c r="G1217" s="8">
        <v>25.16</v>
      </c>
    </row>
    <row r="1218" spans="4:7">
      <c r="D1218" s="19"/>
      <c r="E1218" s="19"/>
      <c r="F1218" s="8">
        <v>32.54</v>
      </c>
      <c r="G1218" s="8">
        <v>32.54</v>
      </c>
    </row>
    <row r="1219" spans="4:7">
      <c r="D1219" s="19"/>
      <c r="E1219" s="19"/>
      <c r="F1219" s="8">
        <v>32.54</v>
      </c>
      <c r="G1219" s="8">
        <v>32.54</v>
      </c>
    </row>
    <row r="1220" spans="4:7">
      <c r="D1220" s="19"/>
      <c r="E1220" s="19"/>
      <c r="F1220" s="8">
        <v>32.54</v>
      </c>
      <c r="G1220" s="8">
        <v>32.54</v>
      </c>
    </row>
    <row r="1221" spans="4:7">
      <c r="D1221" s="19"/>
      <c r="E1221" s="19"/>
      <c r="F1221" s="8">
        <v>28.67</v>
      </c>
      <c r="G1221" s="8">
        <v>28.67</v>
      </c>
    </row>
    <row r="1222" spans="4:7">
      <c r="D1222" s="19"/>
      <c r="E1222" s="19"/>
      <c r="F1222" s="8">
        <v>28.67</v>
      </c>
      <c r="G1222" s="8">
        <v>28.67</v>
      </c>
    </row>
    <row r="1223" spans="4:7">
      <c r="D1223" s="19"/>
      <c r="E1223" s="19"/>
      <c r="F1223" s="8">
        <v>28.67</v>
      </c>
      <c r="G1223" s="8">
        <v>28.67</v>
      </c>
    </row>
    <row r="1224" spans="4:7">
      <c r="D1224" s="19"/>
      <c r="E1224" s="19"/>
      <c r="F1224" s="8">
        <v>36.84</v>
      </c>
      <c r="G1224" s="8">
        <v>36.84</v>
      </c>
    </row>
    <row r="1225" spans="4:7">
      <c r="D1225" s="19"/>
      <c r="E1225" s="19"/>
      <c r="F1225" s="8">
        <v>36.84</v>
      </c>
      <c r="G1225" s="8">
        <v>36.84</v>
      </c>
    </row>
    <row r="1226" spans="4:7">
      <c r="D1226" s="19"/>
      <c r="E1226" s="19"/>
      <c r="F1226" s="8">
        <v>28.15</v>
      </c>
      <c r="G1226" s="8">
        <v>28.15</v>
      </c>
    </row>
    <row r="1227" spans="4:7">
      <c r="D1227" s="19"/>
      <c r="E1227" s="19"/>
      <c r="F1227" s="8">
        <v>27.78</v>
      </c>
      <c r="G1227" s="8">
        <v>27.78</v>
      </c>
    </row>
    <row r="1228" spans="4:7">
      <c r="D1228" s="19"/>
      <c r="E1228" s="19"/>
      <c r="F1228" s="8">
        <v>27.78</v>
      </c>
      <c r="G1228" s="8">
        <v>27.78</v>
      </c>
    </row>
    <row r="1229" spans="4:7">
      <c r="D1229" s="19"/>
      <c r="E1229" s="19"/>
      <c r="F1229" s="8">
        <v>27.78</v>
      </c>
      <c r="G1229" s="8">
        <v>27.78</v>
      </c>
    </row>
    <row r="1230" spans="4:7">
      <c r="D1230" s="19"/>
      <c r="E1230" s="19"/>
      <c r="F1230" s="8">
        <v>27.78</v>
      </c>
      <c r="G1230" s="8">
        <v>27.78</v>
      </c>
    </row>
    <row r="1231" spans="4:7">
      <c r="D1231" s="19"/>
      <c r="E1231" s="19"/>
      <c r="F1231" s="8">
        <v>27.78</v>
      </c>
      <c r="G1231" s="8">
        <v>27.78</v>
      </c>
    </row>
    <row r="1232" spans="4:7">
      <c r="D1232" s="19"/>
      <c r="E1232" s="19"/>
      <c r="F1232" s="8">
        <v>27.34</v>
      </c>
      <c r="G1232" s="8">
        <v>27.34</v>
      </c>
    </row>
    <row r="1233" spans="4:7">
      <c r="D1233" s="19"/>
      <c r="E1233" s="19"/>
      <c r="F1233" s="8">
        <v>27.34</v>
      </c>
      <c r="G1233" s="8">
        <v>27.34</v>
      </c>
    </row>
    <row r="1234" spans="4:7">
      <c r="D1234" s="19"/>
      <c r="E1234" s="19"/>
      <c r="F1234" s="8">
        <v>25.96</v>
      </c>
      <c r="G1234" s="8">
        <v>25.96</v>
      </c>
    </row>
    <row r="1235" spans="4:7">
      <c r="D1235" s="19"/>
      <c r="E1235" s="19"/>
      <c r="F1235" s="8">
        <v>26.95</v>
      </c>
      <c r="G1235" s="8">
        <v>26.95</v>
      </c>
    </row>
    <row r="1236" spans="4:7">
      <c r="D1236" s="19"/>
      <c r="E1236" s="19"/>
      <c r="F1236" s="8">
        <v>26.95</v>
      </c>
      <c r="G1236" s="8">
        <v>26.95</v>
      </c>
    </row>
    <row r="1237" spans="4:7">
      <c r="D1237" s="19"/>
      <c r="E1237" s="19"/>
      <c r="F1237" s="8">
        <v>27.12</v>
      </c>
      <c r="G1237" s="8">
        <v>27.12</v>
      </c>
    </row>
    <row r="1238" spans="4:7">
      <c r="D1238" s="19"/>
      <c r="E1238" s="19"/>
      <c r="F1238" s="8">
        <v>27.52</v>
      </c>
      <c r="G1238" s="8">
        <v>27.52</v>
      </c>
    </row>
    <row r="1239" spans="4:7">
      <c r="D1239" s="19"/>
      <c r="E1239" s="19"/>
      <c r="F1239" s="8">
        <v>27.52</v>
      </c>
      <c r="G1239" s="8">
        <v>27.52</v>
      </c>
    </row>
    <row r="1240" spans="4:7">
      <c r="D1240" s="19"/>
      <c r="E1240" s="19"/>
      <c r="F1240" s="8">
        <v>27.52</v>
      </c>
      <c r="G1240" s="8">
        <v>27.52</v>
      </c>
    </row>
    <row r="1241" spans="4:7">
      <c r="D1241" s="19"/>
      <c r="E1241" s="19"/>
      <c r="F1241" s="8">
        <v>27.52</v>
      </c>
      <c r="G1241" s="8">
        <v>27.52</v>
      </c>
    </row>
    <row r="1242" spans="4:7">
      <c r="D1242" s="19"/>
      <c r="E1242" s="19"/>
      <c r="F1242" s="8">
        <v>27.31</v>
      </c>
      <c r="G1242" s="8">
        <v>27.31</v>
      </c>
    </row>
    <row r="1243" spans="4:7">
      <c r="D1243" s="19"/>
      <c r="E1243" s="19"/>
      <c r="F1243" s="8">
        <v>27.31</v>
      </c>
      <c r="G1243" s="8">
        <v>27.31</v>
      </c>
    </row>
    <row r="1244" spans="6:7">
      <c r="F1244" s="8">
        <v>27.31</v>
      </c>
      <c r="G1244" s="8">
        <v>27.31</v>
      </c>
    </row>
    <row r="1245" spans="6:7">
      <c r="F1245" s="8">
        <v>25.97</v>
      </c>
      <c r="G1245" s="8">
        <v>25.97</v>
      </c>
    </row>
    <row r="1246" spans="6:7">
      <c r="F1246" s="8">
        <v>25.97</v>
      </c>
      <c r="G1246" s="8">
        <v>25.97</v>
      </c>
    </row>
    <row r="1247" spans="6:7">
      <c r="F1247" s="8">
        <v>25.57</v>
      </c>
      <c r="G1247" s="8">
        <v>25.57</v>
      </c>
    </row>
    <row r="1248" spans="6:7">
      <c r="F1248" s="8">
        <v>25.57</v>
      </c>
      <c r="G1248" s="8">
        <v>25.57</v>
      </c>
    </row>
    <row r="1249" spans="6:7">
      <c r="F1249" s="8">
        <v>25.57</v>
      </c>
      <c r="G1249" s="8">
        <v>25.57</v>
      </c>
    </row>
    <row r="1250" spans="6:7">
      <c r="F1250" s="8">
        <v>25.57</v>
      </c>
      <c r="G1250" s="8">
        <v>25.57</v>
      </c>
    </row>
    <row r="1251" spans="6:7">
      <c r="F1251" s="8">
        <v>25.18</v>
      </c>
      <c r="G1251" s="8">
        <v>25.18</v>
      </c>
    </row>
    <row r="1252" spans="6:7">
      <c r="F1252" s="8">
        <v>25.27</v>
      </c>
      <c r="G1252" s="8">
        <v>25.27</v>
      </c>
    </row>
    <row r="1253" spans="6:7">
      <c r="F1253" s="8">
        <v>24.46</v>
      </c>
      <c r="G1253" s="8">
        <v>24.46</v>
      </c>
    </row>
    <row r="1254" spans="6:7">
      <c r="F1254" s="8">
        <v>24.63</v>
      </c>
      <c r="G1254" s="8">
        <v>24.63</v>
      </c>
    </row>
    <row r="1255" spans="6:7">
      <c r="F1255" s="8">
        <v>24.63</v>
      </c>
      <c r="G1255" s="8">
        <v>24.63</v>
      </c>
    </row>
    <row r="1256" spans="6:7">
      <c r="F1256" s="8">
        <v>24.63</v>
      </c>
      <c r="G1256" s="8">
        <v>24.63</v>
      </c>
    </row>
    <row r="1257" spans="6:7">
      <c r="F1257" s="8">
        <v>24.24</v>
      </c>
      <c r="G1257" s="8">
        <v>24.24</v>
      </c>
    </row>
    <row r="1258" spans="6:7">
      <c r="F1258" s="8">
        <v>24.24</v>
      </c>
      <c r="G1258" s="8">
        <v>24.24</v>
      </c>
    </row>
    <row r="1259" spans="6:7">
      <c r="F1259" s="8">
        <v>24.34</v>
      </c>
      <c r="G1259" s="8">
        <v>24.34</v>
      </c>
    </row>
    <row r="1260" spans="6:7">
      <c r="F1260" s="8">
        <v>24.31</v>
      </c>
      <c r="G1260" s="8">
        <v>24.31</v>
      </c>
    </row>
    <row r="1261" spans="6:7">
      <c r="F1261" s="8">
        <v>24.31</v>
      </c>
      <c r="G1261" s="8">
        <v>24.31</v>
      </c>
    </row>
    <row r="1262" spans="6:7">
      <c r="F1262" s="8">
        <v>23.64</v>
      </c>
      <c r="G1262" s="8">
        <v>23.64</v>
      </c>
    </row>
    <row r="1263" spans="6:7">
      <c r="F1263" s="8">
        <v>23.64</v>
      </c>
      <c r="G1263" s="8">
        <v>23.64</v>
      </c>
    </row>
    <row r="1264" spans="6:7">
      <c r="F1264" s="8">
        <v>23.64</v>
      </c>
      <c r="G1264" s="8">
        <v>23.64</v>
      </c>
    </row>
    <row r="1265" spans="6:7">
      <c r="F1265" s="8">
        <v>24.27</v>
      </c>
      <c r="G1265" s="8">
        <v>24.27</v>
      </c>
    </row>
    <row r="1266" spans="6:7">
      <c r="F1266" s="8">
        <v>25.28</v>
      </c>
      <c r="G1266" s="8">
        <v>25.28</v>
      </c>
    </row>
    <row r="1267" spans="6:7">
      <c r="F1267" s="8">
        <v>25.28</v>
      </c>
      <c r="G1267" s="8">
        <v>25.28</v>
      </c>
    </row>
    <row r="1268" spans="6:7">
      <c r="F1268" s="8">
        <v>25.28</v>
      </c>
      <c r="G1268" s="8">
        <v>25.28</v>
      </c>
    </row>
    <row r="1269" spans="6:7">
      <c r="F1269" s="8">
        <v>24.19</v>
      </c>
      <c r="G1269" s="8">
        <v>24.19</v>
      </c>
    </row>
    <row r="1270" spans="6:7">
      <c r="F1270" s="8">
        <v>24.19</v>
      </c>
      <c r="G1270" s="8">
        <v>24.19</v>
      </c>
    </row>
    <row r="1271" spans="6:7">
      <c r="F1271" s="8">
        <v>23.93</v>
      </c>
      <c r="G1271" s="8">
        <v>23.93</v>
      </c>
    </row>
    <row r="1272" spans="6:7">
      <c r="F1272" s="8">
        <v>23.93</v>
      </c>
      <c r="G1272" s="8">
        <v>23.93</v>
      </c>
    </row>
    <row r="1273" spans="6:7">
      <c r="F1273" s="8">
        <v>23.95</v>
      </c>
      <c r="G1273" s="8">
        <v>23.95</v>
      </c>
    </row>
    <row r="1274" spans="6:7">
      <c r="F1274" s="8">
        <v>23.95</v>
      </c>
      <c r="G1274" s="8">
        <v>23.95</v>
      </c>
    </row>
    <row r="1275" spans="6:7">
      <c r="F1275" s="8">
        <v>25.3</v>
      </c>
      <c r="G1275" s="8">
        <v>25.3</v>
      </c>
    </row>
    <row r="1276" spans="6:7">
      <c r="F1276" s="8">
        <v>25.3</v>
      </c>
      <c r="G1276" s="8">
        <v>25.3</v>
      </c>
    </row>
    <row r="1277" spans="6:7">
      <c r="F1277" s="8">
        <v>25.3</v>
      </c>
      <c r="G1277" s="8">
        <v>25.3</v>
      </c>
    </row>
    <row r="1278" spans="6:7">
      <c r="F1278" s="8">
        <v>25.3</v>
      </c>
      <c r="G1278" s="8">
        <v>25.3</v>
      </c>
    </row>
    <row r="1279" spans="6:7">
      <c r="F1279" s="8">
        <v>24.36</v>
      </c>
      <c r="G1279" s="8">
        <v>24.36</v>
      </c>
    </row>
    <row r="1280" spans="6:7">
      <c r="F1280" s="8">
        <v>24.36</v>
      </c>
      <c r="G1280" s="8">
        <v>24.36</v>
      </c>
    </row>
    <row r="1281" spans="6:7">
      <c r="F1281" s="8">
        <v>24.36</v>
      </c>
      <c r="G1281" s="8">
        <v>24.36</v>
      </c>
    </row>
    <row r="1282" spans="6:7">
      <c r="F1282" s="8">
        <v>24.39</v>
      </c>
      <c r="G1282" s="8">
        <v>24.39</v>
      </c>
    </row>
    <row r="1283" spans="6:7">
      <c r="F1283" s="8">
        <v>24.39</v>
      </c>
      <c r="G1283" s="8">
        <v>24.39</v>
      </c>
    </row>
    <row r="1284" spans="6:7">
      <c r="F1284" s="8">
        <v>24.31</v>
      </c>
      <c r="G1284" s="8">
        <v>24.31</v>
      </c>
    </row>
    <row r="1285" spans="6:7">
      <c r="F1285" s="8">
        <v>24.31</v>
      </c>
      <c r="G1285" s="8">
        <v>24.31</v>
      </c>
    </row>
    <row r="1286" spans="6:7">
      <c r="F1286" s="8">
        <v>23.69</v>
      </c>
      <c r="G1286" s="8">
        <v>23.69</v>
      </c>
    </row>
    <row r="1287" spans="6:7">
      <c r="F1287" s="8">
        <v>23.69</v>
      </c>
      <c r="G1287" s="8">
        <v>23.69</v>
      </c>
    </row>
    <row r="1288" spans="6:7">
      <c r="F1288" s="8">
        <v>24.18</v>
      </c>
      <c r="G1288" s="8">
        <v>24.18</v>
      </c>
    </row>
    <row r="1289" spans="6:7">
      <c r="F1289" s="8">
        <v>24.18</v>
      </c>
      <c r="G1289" s="8">
        <v>24.18</v>
      </c>
    </row>
    <row r="1290" spans="6:7">
      <c r="F1290" s="8">
        <v>24.18</v>
      </c>
      <c r="G1290" s="8">
        <v>24.18</v>
      </c>
    </row>
    <row r="1291" spans="6:7">
      <c r="F1291" s="8">
        <v>23.41</v>
      </c>
      <c r="G1291" s="8">
        <v>23.41</v>
      </c>
    </row>
    <row r="1292" spans="6:7">
      <c r="F1292" s="8">
        <v>23.41</v>
      </c>
      <c r="G1292" s="8">
        <v>23.41</v>
      </c>
    </row>
    <row r="1293" spans="6:7">
      <c r="F1293" s="8">
        <v>23.41</v>
      </c>
      <c r="G1293" s="8">
        <v>23.41</v>
      </c>
    </row>
    <row r="1294" spans="6:7">
      <c r="F1294" s="8">
        <v>23.41</v>
      </c>
      <c r="G1294" s="8">
        <v>23.41</v>
      </c>
    </row>
    <row r="1295" spans="6:7">
      <c r="F1295" s="8">
        <v>23.41</v>
      </c>
      <c r="G1295" s="8">
        <v>23.41</v>
      </c>
    </row>
    <row r="1296" spans="6:7">
      <c r="F1296" s="8">
        <v>23.41</v>
      </c>
      <c r="G1296" s="8">
        <v>23.41</v>
      </c>
    </row>
    <row r="1297" spans="6:7">
      <c r="F1297" s="8">
        <v>23.41</v>
      </c>
      <c r="G1297" s="8">
        <v>23.41</v>
      </c>
    </row>
    <row r="1298" spans="6:7">
      <c r="F1298" s="8">
        <v>23.41</v>
      </c>
      <c r="G1298" s="8">
        <v>23.41</v>
      </c>
    </row>
    <row r="1299" spans="6:7">
      <c r="F1299" s="8">
        <v>23.57</v>
      </c>
      <c r="G1299" s="8">
        <v>23.57</v>
      </c>
    </row>
    <row r="1300" spans="6:7">
      <c r="F1300" s="8">
        <v>24.3</v>
      </c>
      <c r="G1300" s="8">
        <v>24.3</v>
      </c>
    </row>
    <row r="1301" spans="6:7">
      <c r="F1301" s="8">
        <v>24.34</v>
      </c>
      <c r="G1301" s="8">
        <v>24.34</v>
      </c>
    </row>
    <row r="1302" spans="6:7">
      <c r="F1302" s="8">
        <v>24.46</v>
      </c>
      <c r="G1302" s="8">
        <v>24.46</v>
      </c>
    </row>
    <row r="1303" spans="6:7">
      <c r="F1303" s="8">
        <v>24.46</v>
      </c>
      <c r="G1303" s="8">
        <v>24.46</v>
      </c>
    </row>
    <row r="1304" spans="6:7">
      <c r="F1304" s="8">
        <v>24.46</v>
      </c>
      <c r="G1304" s="8">
        <v>24.46</v>
      </c>
    </row>
    <row r="1305" spans="6:7">
      <c r="F1305" s="8">
        <v>24.4</v>
      </c>
      <c r="G1305" s="8">
        <v>24.4</v>
      </c>
    </row>
    <row r="1306" spans="6:7">
      <c r="F1306" s="8">
        <v>24.4</v>
      </c>
      <c r="G1306" s="8">
        <v>24.4</v>
      </c>
    </row>
    <row r="1307" spans="6:7">
      <c r="F1307" s="8">
        <v>23.94</v>
      </c>
      <c r="G1307" s="8">
        <v>23.94</v>
      </c>
    </row>
    <row r="1308" spans="6:7">
      <c r="F1308" s="8">
        <v>23.94</v>
      </c>
      <c r="G1308" s="8">
        <v>23.94</v>
      </c>
    </row>
    <row r="1309" spans="6:7">
      <c r="F1309" s="8">
        <v>23.94</v>
      </c>
      <c r="G1309" s="8">
        <v>23.94</v>
      </c>
    </row>
    <row r="1310" spans="6:7">
      <c r="F1310" s="8">
        <v>23.94</v>
      </c>
      <c r="G1310" s="8">
        <v>23.94</v>
      </c>
    </row>
    <row r="1311" spans="6:7">
      <c r="F1311" s="8">
        <v>24.2</v>
      </c>
      <c r="G1311" s="8">
        <v>24.2</v>
      </c>
    </row>
    <row r="1312" spans="6:7">
      <c r="F1312" s="8">
        <v>24.2</v>
      </c>
      <c r="G1312" s="8">
        <v>24.2</v>
      </c>
    </row>
    <row r="1313" spans="6:7">
      <c r="F1313" s="8">
        <v>24.2</v>
      </c>
      <c r="G1313" s="8">
        <v>24.2</v>
      </c>
    </row>
    <row r="1314" spans="6:7">
      <c r="F1314" s="8">
        <v>24.04</v>
      </c>
      <c r="G1314" s="8">
        <v>24.04</v>
      </c>
    </row>
    <row r="1315" spans="6:7">
      <c r="F1315" s="8">
        <v>24.04</v>
      </c>
      <c r="G1315" s="8">
        <v>24.04</v>
      </c>
    </row>
    <row r="1316" spans="6:7">
      <c r="F1316" s="8">
        <v>24.04</v>
      </c>
      <c r="G1316" s="8">
        <v>24.04</v>
      </c>
    </row>
    <row r="1317" spans="6:7">
      <c r="F1317" s="8">
        <v>23.73</v>
      </c>
      <c r="G1317" s="8">
        <v>23.73</v>
      </c>
    </row>
    <row r="1318" spans="6:7">
      <c r="F1318" s="8">
        <v>23.73</v>
      </c>
      <c r="G1318" s="8">
        <v>23.73</v>
      </c>
    </row>
    <row r="1319" spans="6:7">
      <c r="F1319" s="8">
        <v>23.73</v>
      </c>
      <c r="G1319" s="8">
        <v>23.73</v>
      </c>
    </row>
    <row r="1320" spans="6:7">
      <c r="F1320" s="8">
        <v>23.72</v>
      </c>
      <c r="G1320" s="8">
        <v>23.72</v>
      </c>
    </row>
    <row r="1321" spans="6:7">
      <c r="F1321" s="8">
        <v>23.72</v>
      </c>
      <c r="G1321" s="8">
        <v>23.72</v>
      </c>
    </row>
    <row r="1322" spans="6:7">
      <c r="F1322" s="8">
        <v>23.72</v>
      </c>
      <c r="G1322" s="8">
        <v>23.72</v>
      </c>
    </row>
    <row r="1323" spans="6:7">
      <c r="F1323" s="8">
        <v>21.56</v>
      </c>
      <c r="G1323" s="8">
        <v>21.56</v>
      </c>
    </row>
    <row r="1324" spans="6:7">
      <c r="F1324" s="8">
        <v>21.56</v>
      </c>
      <c r="G1324" s="8">
        <v>21.56</v>
      </c>
    </row>
    <row r="1325" spans="6:7">
      <c r="F1325" s="8">
        <v>21.56</v>
      </c>
      <c r="G1325" s="8">
        <v>21.56</v>
      </c>
    </row>
    <row r="1326" spans="6:7">
      <c r="F1326" s="8">
        <v>23.8</v>
      </c>
      <c r="G1326" s="8">
        <v>23.8</v>
      </c>
    </row>
    <row r="1327" spans="6:7">
      <c r="F1327" s="8">
        <v>23.8</v>
      </c>
      <c r="G1327" s="8">
        <v>23.8</v>
      </c>
    </row>
    <row r="1328" spans="6:7">
      <c r="F1328" s="8">
        <v>23.8</v>
      </c>
      <c r="G1328" s="8">
        <v>23.8</v>
      </c>
    </row>
    <row r="1329" spans="6:7">
      <c r="F1329" s="8">
        <v>25.18</v>
      </c>
      <c r="G1329" s="8">
        <v>25.18</v>
      </c>
    </row>
    <row r="1330" spans="6:7">
      <c r="F1330" s="8">
        <v>25.18</v>
      </c>
      <c r="G1330" s="8">
        <v>25.18</v>
      </c>
    </row>
    <row r="1331" spans="6:7">
      <c r="F1331" s="8">
        <v>25.18</v>
      </c>
      <c r="G1331" s="8">
        <v>25.18</v>
      </c>
    </row>
    <row r="1332" spans="6:7">
      <c r="F1332" s="8">
        <v>24.99</v>
      </c>
      <c r="G1332" s="8">
        <v>24.99</v>
      </c>
    </row>
    <row r="1333" spans="6:7">
      <c r="F1333" s="8">
        <v>24.99</v>
      </c>
      <c r="G1333" s="8">
        <v>24.99</v>
      </c>
    </row>
    <row r="1334" spans="6:7">
      <c r="F1334" s="8">
        <v>24.99</v>
      </c>
      <c r="G1334" s="8">
        <v>24.99</v>
      </c>
    </row>
    <row r="1335" spans="6:7">
      <c r="F1335" s="8">
        <v>24.99</v>
      </c>
      <c r="G1335" s="8">
        <v>24.99</v>
      </c>
    </row>
    <row r="1336" spans="6:7">
      <c r="F1336" s="8">
        <v>24.16</v>
      </c>
      <c r="G1336" s="8">
        <v>24.16</v>
      </c>
    </row>
    <row r="1337" spans="6:7">
      <c r="F1337" s="8">
        <v>24.16</v>
      </c>
      <c r="G1337" s="8">
        <v>24.16</v>
      </c>
    </row>
    <row r="1338" spans="6:7">
      <c r="F1338" s="8">
        <v>24.16</v>
      </c>
      <c r="G1338" s="8">
        <v>24.16</v>
      </c>
    </row>
    <row r="1339" spans="6:7">
      <c r="F1339" s="8">
        <v>24.16</v>
      </c>
      <c r="G1339" s="8">
        <v>24.16</v>
      </c>
    </row>
    <row r="1340" spans="6:7">
      <c r="F1340" s="8">
        <v>24.16</v>
      </c>
      <c r="G1340" s="8">
        <v>24.16</v>
      </c>
    </row>
    <row r="1341" spans="6:7">
      <c r="F1341" s="8">
        <v>23.8</v>
      </c>
      <c r="G1341" s="8">
        <v>23.8</v>
      </c>
    </row>
    <row r="1342" spans="6:7">
      <c r="F1342" s="8">
        <v>23.8</v>
      </c>
      <c r="G1342" s="8">
        <v>23.8</v>
      </c>
    </row>
    <row r="1343" spans="6:7">
      <c r="F1343" s="8">
        <v>23.8</v>
      </c>
      <c r="G1343" s="8">
        <v>23.8</v>
      </c>
    </row>
    <row r="1344" spans="6:7">
      <c r="F1344" s="8">
        <v>23.8</v>
      </c>
      <c r="G1344" s="8">
        <v>23.8</v>
      </c>
    </row>
    <row r="1345" spans="6:7">
      <c r="F1345" s="8">
        <v>23.8</v>
      </c>
      <c r="G1345" s="8">
        <v>23.8</v>
      </c>
    </row>
    <row r="1346" spans="6:7">
      <c r="F1346" s="8">
        <v>23.8</v>
      </c>
      <c r="G1346" s="8">
        <v>23.8</v>
      </c>
    </row>
    <row r="1347" spans="6:7">
      <c r="F1347" s="8">
        <v>24.65</v>
      </c>
      <c r="G1347" s="8">
        <v>24.65</v>
      </c>
    </row>
    <row r="1348" spans="6:7">
      <c r="F1348" s="8">
        <v>24.65</v>
      </c>
      <c r="G1348" s="8">
        <v>24.65</v>
      </c>
    </row>
    <row r="1349" spans="6:7">
      <c r="F1349" s="8">
        <v>24.77</v>
      </c>
      <c r="G1349" s="8">
        <v>24.77</v>
      </c>
    </row>
    <row r="1350" spans="6:7">
      <c r="F1350" s="8">
        <v>24.77</v>
      </c>
      <c r="G1350" s="8">
        <v>24.77</v>
      </c>
    </row>
    <row r="1351" spans="6:7">
      <c r="F1351" s="8">
        <v>25.06</v>
      </c>
      <c r="G1351" s="8">
        <v>25.06</v>
      </c>
    </row>
    <row r="1352" spans="6:7">
      <c r="F1352" s="8">
        <v>25.06</v>
      </c>
      <c r="G1352" s="8">
        <v>25.06</v>
      </c>
    </row>
    <row r="1353" spans="6:7">
      <c r="F1353" s="8">
        <v>25.08</v>
      </c>
      <c r="G1353" s="8">
        <v>25.08</v>
      </c>
    </row>
    <row r="1354" spans="6:7">
      <c r="F1354" s="8">
        <v>25.08</v>
      </c>
      <c r="G1354" s="8">
        <v>25.08</v>
      </c>
    </row>
    <row r="1355" spans="6:7">
      <c r="F1355" s="8">
        <v>25.08</v>
      </c>
      <c r="G1355" s="8">
        <v>25.08</v>
      </c>
    </row>
    <row r="1356" spans="6:7">
      <c r="F1356" s="8">
        <v>25.08</v>
      </c>
      <c r="G1356" s="8">
        <v>25.08</v>
      </c>
    </row>
    <row r="1357" spans="6:7">
      <c r="F1357" s="8">
        <v>25.08</v>
      </c>
      <c r="G1357" s="8">
        <v>25.08</v>
      </c>
    </row>
    <row r="1358" spans="6:7">
      <c r="F1358" s="8">
        <v>25.37</v>
      </c>
      <c r="G1358" s="8">
        <v>25.37</v>
      </c>
    </row>
    <row r="1359" spans="6:7">
      <c r="F1359" s="8">
        <v>25.37</v>
      </c>
      <c r="G1359" s="8">
        <v>25.37</v>
      </c>
    </row>
    <row r="1360" spans="6:7">
      <c r="F1360" s="8">
        <v>25.37</v>
      </c>
      <c r="G1360" s="8">
        <v>25.37</v>
      </c>
    </row>
    <row r="1361" spans="6:7">
      <c r="F1361" s="8">
        <v>25.37</v>
      </c>
      <c r="G1361" s="8">
        <v>25.37</v>
      </c>
    </row>
    <row r="1362" spans="6:7">
      <c r="F1362" s="8">
        <v>23.27</v>
      </c>
      <c r="G1362" s="8">
        <v>23.27</v>
      </c>
    </row>
    <row r="1363" spans="6:7">
      <c r="F1363" s="8">
        <v>23.27</v>
      </c>
      <c r="G1363" s="8">
        <v>23.27</v>
      </c>
    </row>
    <row r="1364" spans="6:7">
      <c r="F1364" s="8">
        <v>23.27</v>
      </c>
      <c r="G1364" s="8">
        <v>23.27</v>
      </c>
    </row>
    <row r="1365" spans="6:7">
      <c r="F1365" s="8">
        <v>24.22</v>
      </c>
      <c r="G1365" s="8">
        <v>24.22</v>
      </c>
    </row>
    <row r="1366" spans="6:7">
      <c r="F1366" s="8">
        <v>24.22</v>
      </c>
      <c r="G1366" s="8">
        <v>24.22</v>
      </c>
    </row>
    <row r="1367" spans="6:7">
      <c r="F1367" s="8">
        <v>24.21</v>
      </c>
      <c r="G1367" s="8">
        <v>24.21</v>
      </c>
    </row>
    <row r="1368" spans="6:7">
      <c r="F1368" s="8">
        <v>24.2</v>
      </c>
      <c r="G1368" s="8">
        <v>24.2</v>
      </c>
    </row>
    <row r="1369" spans="6:7">
      <c r="F1369" s="8">
        <v>24.2</v>
      </c>
      <c r="G1369" s="8">
        <v>24.2</v>
      </c>
    </row>
    <row r="1370" spans="6:7">
      <c r="F1370" s="8">
        <v>23.79</v>
      </c>
      <c r="G1370" s="8">
        <v>23.79</v>
      </c>
    </row>
    <row r="1371" spans="6:7">
      <c r="F1371" s="8">
        <v>23.79</v>
      </c>
      <c r="G1371" s="8">
        <v>23.79</v>
      </c>
    </row>
    <row r="1372" spans="6:7">
      <c r="F1372" s="8">
        <v>23.79</v>
      </c>
      <c r="G1372" s="8">
        <v>23.79</v>
      </c>
    </row>
    <row r="1373" spans="6:7">
      <c r="F1373" s="8">
        <v>23.35</v>
      </c>
      <c r="G1373" s="8">
        <v>23.35</v>
      </c>
    </row>
    <row r="1374" spans="6:7">
      <c r="F1374" s="8">
        <v>23.33</v>
      </c>
      <c r="G1374" s="8">
        <v>23.33</v>
      </c>
    </row>
    <row r="1375" spans="6:7">
      <c r="F1375" s="8">
        <v>23.58</v>
      </c>
      <c r="G1375" s="8">
        <v>23.58</v>
      </c>
    </row>
    <row r="1376" spans="6:7">
      <c r="F1376" s="8">
        <v>23.58</v>
      </c>
      <c r="G1376" s="8">
        <v>23.58</v>
      </c>
    </row>
    <row r="1377" spans="6:7">
      <c r="F1377" s="8">
        <v>24.08</v>
      </c>
      <c r="G1377" s="8">
        <v>24.08</v>
      </c>
    </row>
    <row r="1378" spans="6:7">
      <c r="F1378" s="8">
        <v>23.89</v>
      </c>
      <c r="G1378" s="8">
        <v>23.89</v>
      </c>
    </row>
    <row r="1379" spans="6:7">
      <c r="F1379" s="8">
        <v>24.14</v>
      </c>
      <c r="G1379" s="8">
        <v>24.14</v>
      </c>
    </row>
    <row r="1380" spans="6:7">
      <c r="F1380" s="8">
        <v>24.14</v>
      </c>
      <c r="G1380" s="8">
        <v>24.14</v>
      </c>
    </row>
    <row r="1381" spans="6:7">
      <c r="F1381" s="8">
        <v>25.3</v>
      </c>
      <c r="G1381" s="8">
        <v>25.3</v>
      </c>
    </row>
    <row r="1382" spans="6:7">
      <c r="F1382" s="8">
        <v>25.3</v>
      </c>
      <c r="G1382" s="8">
        <v>25.3</v>
      </c>
    </row>
    <row r="1383" spans="6:7">
      <c r="F1383" s="8">
        <v>30.41</v>
      </c>
      <c r="G1383" s="8">
        <v>30.41</v>
      </c>
    </row>
    <row r="1384" spans="6:7">
      <c r="F1384" s="8">
        <v>30.41</v>
      </c>
      <c r="G1384" s="8">
        <v>30.41</v>
      </c>
    </row>
    <row r="1385" spans="6:7">
      <c r="F1385" s="8">
        <v>34.48</v>
      </c>
      <c r="G1385" s="8">
        <v>34.48</v>
      </c>
    </row>
    <row r="1386" spans="6:7">
      <c r="F1386" s="8">
        <v>34.48</v>
      </c>
      <c r="G1386" s="8">
        <v>34.48</v>
      </c>
    </row>
    <row r="1387" spans="6:7">
      <c r="F1387" s="8">
        <v>34.48</v>
      </c>
      <c r="G1387" s="8">
        <v>34.48</v>
      </c>
    </row>
    <row r="1388" spans="6:7">
      <c r="F1388" s="8">
        <v>34.48</v>
      </c>
      <c r="G1388" s="8">
        <v>34.48</v>
      </c>
    </row>
    <row r="1389" spans="6:7">
      <c r="F1389" s="8">
        <v>30.3</v>
      </c>
      <c r="G1389" s="8">
        <v>30.3</v>
      </c>
    </row>
    <row r="1390" spans="6:7">
      <c r="F1390" s="8">
        <v>25.53</v>
      </c>
      <c r="G1390" s="8">
        <v>25.53</v>
      </c>
    </row>
    <row r="1391" spans="6:7">
      <c r="F1391" s="8">
        <v>25.53</v>
      </c>
      <c r="G1391" s="8">
        <v>25.53</v>
      </c>
    </row>
    <row r="1392" spans="6:7">
      <c r="F1392" s="8">
        <v>24.46</v>
      </c>
      <c r="G1392" s="8">
        <v>24.46</v>
      </c>
    </row>
    <row r="1393" spans="6:7">
      <c r="F1393" s="8">
        <v>24.37</v>
      </c>
      <c r="G1393" s="8">
        <v>24.37</v>
      </c>
    </row>
    <row r="1394" spans="6:7">
      <c r="F1394" s="8">
        <v>25.46</v>
      </c>
      <c r="G1394" s="8">
        <v>25.46</v>
      </c>
    </row>
    <row r="1395" spans="6:7">
      <c r="F1395" s="8">
        <v>25.46</v>
      </c>
      <c r="G1395" s="8">
        <v>25.46</v>
      </c>
    </row>
    <row r="1396" spans="6:7">
      <c r="F1396" s="8">
        <v>26.9</v>
      </c>
      <c r="G1396" s="8">
        <v>26.9</v>
      </c>
    </row>
    <row r="1397" spans="6:7">
      <c r="F1397" s="8">
        <v>26.83</v>
      </c>
      <c r="G1397" s="8">
        <v>26.83</v>
      </c>
    </row>
    <row r="1398" spans="6:7">
      <c r="F1398" s="8">
        <v>26.83</v>
      </c>
      <c r="G1398" s="8">
        <v>26.83</v>
      </c>
    </row>
    <row r="1399" spans="6:7">
      <c r="F1399" s="8">
        <v>24.41</v>
      </c>
      <c r="G1399" s="8">
        <v>24.41</v>
      </c>
    </row>
    <row r="1400" spans="6:7">
      <c r="F1400" s="8">
        <v>24.45</v>
      </c>
      <c r="G1400" s="8">
        <v>24.45</v>
      </c>
    </row>
    <row r="1401" spans="6:7">
      <c r="F1401" s="8">
        <v>25.18</v>
      </c>
      <c r="G1401" s="8">
        <v>25.18</v>
      </c>
    </row>
    <row r="1402" spans="6:7">
      <c r="F1402" s="8">
        <v>25.18</v>
      </c>
      <c r="G1402" s="8">
        <v>25.18</v>
      </c>
    </row>
    <row r="1403" spans="6:7">
      <c r="F1403" s="8">
        <v>25.18</v>
      </c>
      <c r="G1403" s="8">
        <v>25.18</v>
      </c>
    </row>
    <row r="1404" spans="6:7">
      <c r="F1404" s="8">
        <v>24.52</v>
      </c>
      <c r="G1404" s="8">
        <v>24.52</v>
      </c>
    </row>
    <row r="1405" spans="6:7">
      <c r="F1405" s="8">
        <v>24.52</v>
      </c>
      <c r="G1405" s="8">
        <v>24.52</v>
      </c>
    </row>
    <row r="1406" spans="6:7">
      <c r="F1406" s="8">
        <v>30.81</v>
      </c>
      <c r="G1406" s="8">
        <v>30.81</v>
      </c>
    </row>
    <row r="1407" spans="6:7">
      <c r="F1407" s="8">
        <v>35.58</v>
      </c>
      <c r="G1407" s="8">
        <v>35.58</v>
      </c>
    </row>
    <row r="1408" spans="6:7">
      <c r="F1408" s="8">
        <v>35.58</v>
      </c>
      <c r="G1408" s="8">
        <v>35.58</v>
      </c>
    </row>
    <row r="1409" spans="6:7">
      <c r="F1409" s="8">
        <v>30.59</v>
      </c>
      <c r="G1409" s="8">
        <v>30.59</v>
      </c>
    </row>
    <row r="1410" spans="6:7">
      <c r="F1410" s="8">
        <v>24.54</v>
      </c>
      <c r="G1410" s="8">
        <v>24.54</v>
      </c>
    </row>
    <row r="1411" spans="6:7">
      <c r="F1411" s="8">
        <v>30.55</v>
      </c>
      <c r="G1411" s="8">
        <v>30.55</v>
      </c>
    </row>
    <row r="1412" spans="6:7">
      <c r="F1412" s="8">
        <v>30.55</v>
      </c>
      <c r="G1412" s="8">
        <v>30.55</v>
      </c>
    </row>
    <row r="1413" spans="6:7">
      <c r="F1413" s="8">
        <v>30.55</v>
      </c>
      <c r="G1413" s="8">
        <v>30.55</v>
      </c>
    </row>
    <row r="1414" spans="6:7">
      <c r="F1414" s="8">
        <v>30.59</v>
      </c>
      <c r="G1414" s="8">
        <v>30.59</v>
      </c>
    </row>
    <row r="1415" spans="6:7">
      <c r="F1415" s="8">
        <v>30.59</v>
      </c>
      <c r="G1415" s="8">
        <v>30.59</v>
      </c>
    </row>
    <row r="1416" spans="6:7">
      <c r="F1416" s="8">
        <v>23.82</v>
      </c>
      <c r="G1416" s="8">
        <v>23.82</v>
      </c>
    </row>
    <row r="1417" spans="6:7">
      <c r="F1417" s="8">
        <v>23.82</v>
      </c>
      <c r="G1417" s="8">
        <v>23.82</v>
      </c>
    </row>
    <row r="1418" spans="6:7">
      <c r="F1418" s="8">
        <v>23.51</v>
      </c>
      <c r="G1418" s="8">
        <v>23.51</v>
      </c>
    </row>
    <row r="1419" spans="6:7">
      <c r="F1419" s="8">
        <v>23.54</v>
      </c>
      <c r="G1419" s="8">
        <v>23.54</v>
      </c>
    </row>
    <row r="1420" spans="6:7">
      <c r="F1420" s="8">
        <v>23.48</v>
      </c>
      <c r="G1420" s="8">
        <v>23.48</v>
      </c>
    </row>
    <row r="1421" spans="6:7">
      <c r="F1421" s="8">
        <v>23.48</v>
      </c>
      <c r="G1421" s="8">
        <v>23.48</v>
      </c>
    </row>
    <row r="1422" spans="6:7">
      <c r="F1422" s="8">
        <v>23.5</v>
      </c>
      <c r="G1422" s="8">
        <v>23.5</v>
      </c>
    </row>
    <row r="1423" spans="6:7">
      <c r="F1423" s="8">
        <v>23.5</v>
      </c>
      <c r="G1423" s="8">
        <v>23.5</v>
      </c>
    </row>
    <row r="1424" spans="6:7">
      <c r="F1424" s="8">
        <v>23.52</v>
      </c>
      <c r="G1424" s="8">
        <v>23.52</v>
      </c>
    </row>
    <row r="1425" spans="6:7">
      <c r="F1425" s="8">
        <v>23.52</v>
      </c>
      <c r="G1425" s="8">
        <v>23.52</v>
      </c>
    </row>
    <row r="1426" spans="6:7">
      <c r="F1426" s="8">
        <v>23.46</v>
      </c>
      <c r="G1426" s="8">
        <v>23.46</v>
      </c>
    </row>
    <row r="1427" spans="6:7">
      <c r="F1427" s="8">
        <v>23.46</v>
      </c>
      <c r="G1427" s="8">
        <v>23.46</v>
      </c>
    </row>
    <row r="1428" spans="6:7">
      <c r="F1428" s="8">
        <v>23.41</v>
      </c>
      <c r="G1428" s="8">
        <v>23.41</v>
      </c>
    </row>
    <row r="1429" spans="6:7">
      <c r="F1429" s="8">
        <v>23.41</v>
      </c>
      <c r="G1429" s="8">
        <v>23.41</v>
      </c>
    </row>
    <row r="1430" spans="6:7">
      <c r="F1430" s="8">
        <v>30.59</v>
      </c>
      <c r="G1430" s="8">
        <v>30.59</v>
      </c>
    </row>
    <row r="1431" spans="6:7">
      <c r="F1431" s="8">
        <v>30.59</v>
      </c>
      <c r="G1431" s="8">
        <v>30.59</v>
      </c>
    </row>
    <row r="1432" spans="6:7">
      <c r="F1432" s="8">
        <v>15.92</v>
      </c>
      <c r="G1432" s="8">
        <v>15.92</v>
      </c>
    </row>
    <row r="1433" spans="6:7">
      <c r="F1433" s="8">
        <v>15.92</v>
      </c>
      <c r="G1433" s="8">
        <v>15.92</v>
      </c>
    </row>
    <row r="1434" spans="6:7">
      <c r="F1434" s="8">
        <v>30.51</v>
      </c>
      <c r="G1434" s="8">
        <v>30.51</v>
      </c>
    </row>
    <row r="1435" spans="6:7">
      <c r="F1435" s="8">
        <v>17.13</v>
      </c>
      <c r="G1435" s="8">
        <v>17.13</v>
      </c>
    </row>
    <row r="1436" spans="6:7">
      <c r="F1436" s="8">
        <v>17.15</v>
      </c>
      <c r="G1436" s="8">
        <v>17.15</v>
      </c>
    </row>
    <row r="1437" spans="6:7">
      <c r="F1437" s="8">
        <v>17.15</v>
      </c>
      <c r="G1437" s="8">
        <v>17.15</v>
      </c>
    </row>
    <row r="1438" spans="6:7">
      <c r="F1438" s="8">
        <v>17.15</v>
      </c>
      <c r="G1438" s="8">
        <v>17.15</v>
      </c>
    </row>
    <row r="1439" spans="6:7">
      <c r="F1439" s="8">
        <v>30.36</v>
      </c>
      <c r="G1439" s="8">
        <v>30.36</v>
      </c>
    </row>
    <row r="1440" spans="6:7">
      <c r="F1440" s="8">
        <v>30.36</v>
      </c>
      <c r="G1440" s="8">
        <v>30.36</v>
      </c>
    </row>
    <row r="1441" spans="6:7">
      <c r="F1441" s="8">
        <v>30.36</v>
      </c>
      <c r="G1441" s="8">
        <v>30.36</v>
      </c>
    </row>
    <row r="1442" spans="6:7">
      <c r="F1442" s="8">
        <v>30.36</v>
      </c>
      <c r="G1442" s="8">
        <v>30.36</v>
      </c>
    </row>
    <row r="1443" spans="6:7">
      <c r="F1443" s="8">
        <v>30.44</v>
      </c>
      <c r="G1443" s="8">
        <v>30.44</v>
      </c>
    </row>
    <row r="1444" spans="6:7">
      <c r="F1444" s="8">
        <v>30.44</v>
      </c>
      <c r="G1444" s="8">
        <v>30.44</v>
      </c>
    </row>
    <row r="1445" spans="6:7">
      <c r="F1445" s="8">
        <v>30.44</v>
      </c>
      <c r="G1445" s="8">
        <v>30.44</v>
      </c>
    </row>
    <row r="1446" spans="6:7">
      <c r="F1446" s="8">
        <v>30.44</v>
      </c>
      <c r="G1446" s="8">
        <v>30.44</v>
      </c>
    </row>
    <row r="1447" spans="6:7">
      <c r="F1447" s="8">
        <v>17.77</v>
      </c>
      <c r="G1447" s="8">
        <v>17.77</v>
      </c>
    </row>
    <row r="1448" spans="6:7">
      <c r="F1448" s="8">
        <v>17.2</v>
      </c>
      <c r="G1448" s="8">
        <v>17.2</v>
      </c>
    </row>
    <row r="1449" spans="6:7">
      <c r="F1449" s="8">
        <v>21.73</v>
      </c>
      <c r="G1449" s="8">
        <v>21.73</v>
      </c>
    </row>
    <row r="1450" spans="6:7">
      <c r="F1450" s="8">
        <v>21.04</v>
      </c>
      <c r="G1450" s="8">
        <v>21.04</v>
      </c>
    </row>
    <row r="1451" spans="6:7">
      <c r="F1451" s="8">
        <v>21.04</v>
      </c>
      <c r="G1451" s="8">
        <v>21.04</v>
      </c>
    </row>
    <row r="1452" spans="6:7">
      <c r="F1452" s="8">
        <v>20.55</v>
      </c>
      <c r="G1452" s="8">
        <v>20.55</v>
      </c>
    </row>
    <row r="1453" spans="6:7">
      <c r="F1453" s="8">
        <v>20.03</v>
      </c>
      <c r="G1453" s="8">
        <v>20.03</v>
      </c>
    </row>
    <row r="1454" spans="6:7">
      <c r="F1454" s="8">
        <v>20.43</v>
      </c>
      <c r="G1454" s="8">
        <v>20.43</v>
      </c>
    </row>
    <row r="1455" spans="6:7">
      <c r="F1455" s="8">
        <v>20.43</v>
      </c>
      <c r="G1455" s="8">
        <v>20.43</v>
      </c>
    </row>
    <row r="1456" spans="6:7">
      <c r="F1456" s="8">
        <v>20.43</v>
      </c>
      <c r="G1456" s="8">
        <v>20.43</v>
      </c>
    </row>
    <row r="1457" spans="6:7">
      <c r="F1457" s="8">
        <v>19.56</v>
      </c>
      <c r="G1457" s="8">
        <v>19.56</v>
      </c>
    </row>
    <row r="1458" spans="6:7">
      <c r="F1458" s="8">
        <v>19.56</v>
      </c>
      <c r="G1458" s="8">
        <v>19.56</v>
      </c>
    </row>
    <row r="1459" spans="6:7">
      <c r="F1459" s="8">
        <v>20.43</v>
      </c>
      <c r="G1459" s="8">
        <v>20.43</v>
      </c>
    </row>
    <row r="1460" spans="6:7">
      <c r="F1460" s="8">
        <v>20.43</v>
      </c>
      <c r="G1460" s="8">
        <v>20.43</v>
      </c>
    </row>
    <row r="1461" spans="6:7">
      <c r="F1461" s="8">
        <v>20.94</v>
      </c>
      <c r="G1461" s="8">
        <v>20.94</v>
      </c>
    </row>
    <row r="1462" spans="6:7">
      <c r="F1462" s="8">
        <v>21.7</v>
      </c>
      <c r="G1462" s="8">
        <v>21.7</v>
      </c>
    </row>
    <row r="1463" spans="6:7">
      <c r="F1463" s="8">
        <v>21.7</v>
      </c>
      <c r="G1463" s="8">
        <v>21.7</v>
      </c>
    </row>
    <row r="1464" spans="6:7">
      <c r="F1464" s="8">
        <v>21.7</v>
      </c>
      <c r="G1464" s="8">
        <v>21.7</v>
      </c>
    </row>
    <row r="1465" spans="6:7">
      <c r="F1465" s="8">
        <v>21.7</v>
      </c>
      <c r="G1465" s="8">
        <v>21.7</v>
      </c>
    </row>
    <row r="1466" spans="6:7">
      <c r="F1466" s="8">
        <v>21.7</v>
      </c>
      <c r="G1466" s="8">
        <v>21.7</v>
      </c>
    </row>
    <row r="1467" spans="6:7">
      <c r="F1467" s="8">
        <v>21.71</v>
      </c>
      <c r="G1467" s="8">
        <v>21.71</v>
      </c>
    </row>
    <row r="1468" spans="6:7">
      <c r="F1468" s="8">
        <v>21.71</v>
      </c>
      <c r="G1468" s="8">
        <v>21.71</v>
      </c>
    </row>
    <row r="1469" spans="6:7">
      <c r="F1469" s="8">
        <v>21.71</v>
      </c>
      <c r="G1469" s="8">
        <v>21.71</v>
      </c>
    </row>
    <row r="1470" spans="6:7">
      <c r="F1470" s="8">
        <v>21.7</v>
      </c>
      <c r="G1470" s="8">
        <v>21.7</v>
      </c>
    </row>
    <row r="1471" spans="6:7">
      <c r="F1471" s="8">
        <v>21.89</v>
      </c>
      <c r="G1471" s="8">
        <v>21.89</v>
      </c>
    </row>
    <row r="1472" spans="6:7">
      <c r="F1472" s="8">
        <v>21.89</v>
      </c>
      <c r="G1472" s="8">
        <v>21.89</v>
      </c>
    </row>
    <row r="1473" spans="6:7">
      <c r="F1473" s="8">
        <v>21.89</v>
      </c>
      <c r="G1473" s="8">
        <v>21.89</v>
      </c>
    </row>
    <row r="1474" spans="6:7">
      <c r="F1474" s="8">
        <v>21.89</v>
      </c>
      <c r="G1474" s="8">
        <v>21.89</v>
      </c>
    </row>
    <row r="1475" spans="6:7">
      <c r="F1475" s="8">
        <v>21.8</v>
      </c>
      <c r="G1475" s="8">
        <v>21.8</v>
      </c>
    </row>
    <row r="1476" spans="6:7">
      <c r="F1476" s="8">
        <v>21.8</v>
      </c>
      <c r="G1476" s="8">
        <v>21.8</v>
      </c>
    </row>
    <row r="1477" spans="6:7">
      <c r="F1477" s="8">
        <v>22.1</v>
      </c>
      <c r="G1477" s="8">
        <v>22.1</v>
      </c>
    </row>
    <row r="1478" spans="6:7">
      <c r="F1478" s="8">
        <v>22.1</v>
      </c>
      <c r="G1478" s="8">
        <v>22.1</v>
      </c>
    </row>
    <row r="1479" spans="6:7">
      <c r="F1479" s="8">
        <v>22.1</v>
      </c>
      <c r="G1479" s="8">
        <v>22.1</v>
      </c>
    </row>
    <row r="1480" spans="6:7">
      <c r="F1480" s="8">
        <v>30.38</v>
      </c>
      <c r="G1480" s="8">
        <v>30.38</v>
      </c>
    </row>
    <row r="1481" spans="6:7">
      <c r="F1481" s="8">
        <v>30.38</v>
      </c>
      <c r="G1481" s="8">
        <v>30.38</v>
      </c>
    </row>
    <row r="1482" spans="6:7">
      <c r="F1482" s="8">
        <v>30.38</v>
      </c>
      <c r="G1482" s="8">
        <v>30.38</v>
      </c>
    </row>
    <row r="1483" spans="6:7">
      <c r="F1483" s="8">
        <v>22.12</v>
      </c>
      <c r="G1483" s="8">
        <v>22.12</v>
      </c>
    </row>
    <row r="1484" spans="6:7">
      <c r="F1484" s="8">
        <v>22.12</v>
      </c>
      <c r="G1484" s="8">
        <v>22.12</v>
      </c>
    </row>
    <row r="1485" spans="6:7">
      <c r="F1485" s="8">
        <v>22.12</v>
      </c>
      <c r="G1485" s="8">
        <v>22.12</v>
      </c>
    </row>
    <row r="1486" spans="6:7">
      <c r="F1486" s="8">
        <v>30.44</v>
      </c>
      <c r="G1486" s="8">
        <v>30.44</v>
      </c>
    </row>
    <row r="1487" spans="6:7">
      <c r="F1487" s="8">
        <v>30.44</v>
      </c>
      <c r="G1487" s="8">
        <v>30.44</v>
      </c>
    </row>
    <row r="1488" spans="6:7">
      <c r="F1488" s="8">
        <v>22.17</v>
      </c>
      <c r="G1488" s="8">
        <v>22.17</v>
      </c>
    </row>
    <row r="1489" spans="6:7">
      <c r="F1489" s="8">
        <v>22.17</v>
      </c>
      <c r="G1489" s="8">
        <v>22.17</v>
      </c>
    </row>
    <row r="1490" spans="6:7">
      <c r="F1490" s="8">
        <v>22.17</v>
      </c>
      <c r="G1490" s="8">
        <v>22.17</v>
      </c>
    </row>
    <row r="1491" spans="6:7">
      <c r="F1491" s="8">
        <v>22.17</v>
      </c>
      <c r="G1491" s="8">
        <v>22.17</v>
      </c>
    </row>
    <row r="1492" spans="6:7">
      <c r="F1492" s="8">
        <v>20.93</v>
      </c>
      <c r="G1492" s="8">
        <v>20.93</v>
      </c>
    </row>
    <row r="1493" spans="6:7">
      <c r="F1493" s="8">
        <v>20.93</v>
      </c>
      <c r="G1493" s="8">
        <v>20.93</v>
      </c>
    </row>
    <row r="1494" spans="6:7">
      <c r="F1494" s="8">
        <v>22.19</v>
      </c>
      <c r="G1494" s="8">
        <v>22.19</v>
      </c>
    </row>
    <row r="1495" spans="6:7">
      <c r="F1495" s="8">
        <v>24.35</v>
      </c>
      <c r="G1495" s="8">
        <v>24.35</v>
      </c>
    </row>
    <row r="1496" spans="6:7">
      <c r="F1496" s="8">
        <v>24.35</v>
      </c>
      <c r="G1496" s="8">
        <v>24.35</v>
      </c>
    </row>
    <row r="1497" spans="6:7">
      <c r="F1497" s="8">
        <v>26.81</v>
      </c>
      <c r="G1497" s="8">
        <v>26.81</v>
      </c>
    </row>
    <row r="1498" spans="6:7">
      <c r="F1498" s="8">
        <v>26.81</v>
      </c>
      <c r="G1498" s="8">
        <v>26.81</v>
      </c>
    </row>
    <row r="1499" spans="6:7">
      <c r="F1499" s="8">
        <v>22.44</v>
      </c>
      <c r="G1499" s="8">
        <v>22.44</v>
      </c>
    </row>
    <row r="1500" spans="6:7">
      <c r="F1500" s="8">
        <v>22.44</v>
      </c>
      <c r="G1500" s="8">
        <v>22.44</v>
      </c>
    </row>
    <row r="1501" spans="6:7">
      <c r="F1501" s="8">
        <v>22.44</v>
      </c>
      <c r="G1501" s="8">
        <v>22.44</v>
      </c>
    </row>
    <row r="1502" spans="6:7">
      <c r="F1502" s="8">
        <v>21.12</v>
      </c>
      <c r="G1502" s="8">
        <v>21.12</v>
      </c>
    </row>
    <row r="1503" spans="6:7">
      <c r="F1503" s="8">
        <v>21.9</v>
      </c>
      <c r="G1503" s="8">
        <v>21.9</v>
      </c>
    </row>
    <row r="1504" spans="6:7">
      <c r="F1504" s="8">
        <v>21.9</v>
      </c>
      <c r="G1504" s="8">
        <v>21.9</v>
      </c>
    </row>
    <row r="1505" spans="6:7">
      <c r="F1505" s="8">
        <v>20.79</v>
      </c>
      <c r="G1505" s="8">
        <v>20.79</v>
      </c>
    </row>
    <row r="1506" spans="6:7">
      <c r="F1506" s="8">
        <v>22.17</v>
      </c>
      <c r="G1506" s="8">
        <v>22.17</v>
      </c>
    </row>
    <row r="1507" spans="6:7">
      <c r="F1507" s="8">
        <v>30.41</v>
      </c>
      <c r="G1507" s="8">
        <v>30.41</v>
      </c>
    </row>
    <row r="1508" spans="6:7">
      <c r="F1508" s="8">
        <v>30.41</v>
      </c>
      <c r="G1508" s="8">
        <v>30.41</v>
      </c>
    </row>
    <row r="1509" spans="6:7">
      <c r="F1509" s="8">
        <v>30.46</v>
      </c>
      <c r="G1509" s="8">
        <v>30.46</v>
      </c>
    </row>
    <row r="1510" spans="6:7">
      <c r="F1510" s="8">
        <v>30.46</v>
      </c>
      <c r="G1510" s="8">
        <v>30.46</v>
      </c>
    </row>
    <row r="1511" spans="6:7">
      <c r="F1511" s="8">
        <v>30.45</v>
      </c>
      <c r="G1511" s="8">
        <v>30.45</v>
      </c>
    </row>
    <row r="1512" spans="6:7">
      <c r="F1512" s="8">
        <v>30.45</v>
      </c>
      <c r="G1512" s="8">
        <v>30.45</v>
      </c>
    </row>
    <row r="1513" spans="6:7">
      <c r="F1513" s="8">
        <v>30.45</v>
      </c>
      <c r="G1513" s="8">
        <v>30.45</v>
      </c>
    </row>
    <row r="1514" spans="6:7">
      <c r="F1514" s="8">
        <v>26.84</v>
      </c>
      <c r="G1514" s="8">
        <v>26.84</v>
      </c>
    </row>
    <row r="1515" spans="6:7">
      <c r="F1515" s="8">
        <v>26.84</v>
      </c>
      <c r="G1515" s="8">
        <v>26.84</v>
      </c>
    </row>
    <row r="1516" spans="6:7">
      <c r="F1516" s="8">
        <v>41.54</v>
      </c>
      <c r="G1516" s="8">
        <v>41.54</v>
      </c>
    </row>
    <row r="1517" spans="6:7">
      <c r="F1517" s="8">
        <v>41.54</v>
      </c>
      <c r="G1517" s="8">
        <v>41.54</v>
      </c>
    </row>
    <row r="1518" spans="6:7">
      <c r="F1518" s="8">
        <v>41.54</v>
      </c>
      <c r="G1518" s="8">
        <v>41.54</v>
      </c>
    </row>
    <row r="1519" spans="6:7">
      <c r="F1519" s="8">
        <v>30.48</v>
      </c>
      <c r="G1519" s="8">
        <v>30.48</v>
      </c>
    </row>
    <row r="1520" spans="6:7">
      <c r="F1520" s="8">
        <v>30.46</v>
      </c>
      <c r="G1520" s="8">
        <v>30.46</v>
      </c>
    </row>
    <row r="1521" spans="6:7">
      <c r="F1521" s="8">
        <v>30.46</v>
      </c>
      <c r="G1521" s="8">
        <v>30.46</v>
      </c>
    </row>
    <row r="1522" spans="6:7">
      <c r="F1522" s="8">
        <v>40.88</v>
      </c>
      <c r="G1522" s="8">
        <v>40.88</v>
      </c>
    </row>
    <row r="1523" spans="6:7">
      <c r="F1523" s="8">
        <v>40.88</v>
      </c>
      <c r="G1523" s="8">
        <v>40.88</v>
      </c>
    </row>
    <row r="1524" spans="6:7">
      <c r="F1524" s="8">
        <v>17.77</v>
      </c>
      <c r="G1524" s="8">
        <v>17.77</v>
      </c>
    </row>
    <row r="1525" spans="6:7">
      <c r="F1525" s="8">
        <v>17.77</v>
      </c>
      <c r="G1525" s="8">
        <v>17.77</v>
      </c>
    </row>
    <row r="1526" spans="6:7">
      <c r="F1526" s="8">
        <v>22.08</v>
      </c>
      <c r="G1526" s="8">
        <v>22.08</v>
      </c>
    </row>
    <row r="1527" spans="6:7">
      <c r="F1527" s="8">
        <v>22.08</v>
      </c>
      <c r="G1527" s="8">
        <v>22.08</v>
      </c>
    </row>
    <row r="1528" spans="6:7">
      <c r="F1528" s="8">
        <v>22.08</v>
      </c>
      <c r="G1528" s="8">
        <v>22.08</v>
      </c>
    </row>
    <row r="1529" spans="6:7">
      <c r="F1529" s="8">
        <v>22.19</v>
      </c>
      <c r="G1529" s="8">
        <v>22.19</v>
      </c>
    </row>
    <row r="1530" spans="6:7">
      <c r="F1530" s="8">
        <v>22.19</v>
      </c>
      <c r="G1530" s="8">
        <v>22.19</v>
      </c>
    </row>
    <row r="1531" spans="6:7">
      <c r="F1531" s="8">
        <v>22.19</v>
      </c>
      <c r="G1531" s="8">
        <v>22.19</v>
      </c>
    </row>
    <row r="1532" spans="6:7">
      <c r="F1532" s="8">
        <v>26.19</v>
      </c>
      <c r="G1532" s="8">
        <v>26.19</v>
      </c>
    </row>
    <row r="1533" spans="6:7">
      <c r="F1533" s="8">
        <v>26.24</v>
      </c>
      <c r="G1533" s="8">
        <v>26.24</v>
      </c>
    </row>
    <row r="1534" spans="6:7">
      <c r="F1534" s="8">
        <v>26.24</v>
      </c>
      <c r="G1534" s="8">
        <v>26.24</v>
      </c>
    </row>
    <row r="1535" spans="6:7">
      <c r="F1535" s="8">
        <v>26.24</v>
      </c>
      <c r="G1535" s="8">
        <v>26.24</v>
      </c>
    </row>
    <row r="1536" spans="6:7">
      <c r="F1536" s="8">
        <v>40.71</v>
      </c>
      <c r="G1536" s="8">
        <v>40.71</v>
      </c>
    </row>
    <row r="1537" spans="6:7">
      <c r="F1537" s="8">
        <v>40.71</v>
      </c>
      <c r="G1537" s="8">
        <v>40.71</v>
      </c>
    </row>
    <row r="1538" spans="6:7">
      <c r="F1538" s="8">
        <v>32.93</v>
      </c>
      <c r="G1538" s="8">
        <v>32.93</v>
      </c>
    </row>
    <row r="1539" spans="6:7">
      <c r="F1539" s="8">
        <v>32.93</v>
      </c>
      <c r="G1539" s="8">
        <v>32.93</v>
      </c>
    </row>
    <row r="1540" spans="6:7">
      <c r="F1540" s="8">
        <v>32.99</v>
      </c>
      <c r="G1540" s="8">
        <v>32.99</v>
      </c>
    </row>
    <row r="1541" spans="6:7">
      <c r="F1541" s="8">
        <v>32.99</v>
      </c>
      <c r="G1541" s="8">
        <v>32.99</v>
      </c>
    </row>
    <row r="1542" spans="6:7">
      <c r="F1542" s="8">
        <v>41.4</v>
      </c>
      <c r="G1542" s="8">
        <v>41.4</v>
      </c>
    </row>
    <row r="1543" spans="6:7">
      <c r="F1543" s="8">
        <v>40.67</v>
      </c>
      <c r="G1543" s="8">
        <v>40.67</v>
      </c>
    </row>
    <row r="1544" spans="6:7">
      <c r="F1544" s="8">
        <v>22.18</v>
      </c>
      <c r="G1544" s="8">
        <v>22.18</v>
      </c>
    </row>
    <row r="1545" spans="6:7">
      <c r="F1545" s="8">
        <v>22.18</v>
      </c>
      <c r="G1545" s="8">
        <v>22.18</v>
      </c>
    </row>
    <row r="1546" spans="6:7">
      <c r="F1546" s="8">
        <v>20.03</v>
      </c>
      <c r="G1546" s="8">
        <v>20.03</v>
      </c>
    </row>
    <row r="1547" spans="6:7">
      <c r="F1547" s="8">
        <v>22.17</v>
      </c>
      <c r="G1547" s="8">
        <v>22.17</v>
      </c>
    </row>
    <row r="1548" spans="6:7">
      <c r="F1548" s="8">
        <v>21.78</v>
      </c>
      <c r="G1548" s="8">
        <v>21.78</v>
      </c>
    </row>
    <row r="1549" spans="6:7">
      <c r="F1549" s="8">
        <v>21.78</v>
      </c>
      <c r="G1549" s="8">
        <v>21.78</v>
      </c>
    </row>
    <row r="1550" spans="6:7">
      <c r="F1550" s="8">
        <v>22.13</v>
      </c>
      <c r="G1550" s="8">
        <v>22.13</v>
      </c>
    </row>
    <row r="1551" spans="6:7">
      <c r="F1551" s="8">
        <v>18.12</v>
      </c>
      <c r="G1551" s="8">
        <v>18.12</v>
      </c>
    </row>
    <row r="1552" spans="6:7">
      <c r="F1552" s="8">
        <v>18.12</v>
      </c>
      <c r="G1552" s="8">
        <v>18.12</v>
      </c>
    </row>
    <row r="1553" spans="6:7">
      <c r="F1553" s="8">
        <v>18.12</v>
      </c>
      <c r="G1553" s="8">
        <v>18.12</v>
      </c>
    </row>
    <row r="1554" spans="6:7">
      <c r="F1554" s="8">
        <v>18.12</v>
      </c>
      <c r="G1554" s="8">
        <v>18.12</v>
      </c>
    </row>
    <row r="1555" spans="6:7">
      <c r="F1555" s="8">
        <v>18.12</v>
      </c>
      <c r="G1555" s="8">
        <v>18.12</v>
      </c>
    </row>
    <row r="1556" spans="6:7">
      <c r="F1556" s="8">
        <v>24.66</v>
      </c>
      <c r="G1556" s="8">
        <v>24.66</v>
      </c>
    </row>
    <row r="1557" spans="6:7">
      <c r="F1557" s="8">
        <v>24.66</v>
      </c>
      <c r="G1557" s="8">
        <v>24.66</v>
      </c>
    </row>
    <row r="1558" spans="6:7">
      <c r="F1558" s="8">
        <v>89.05</v>
      </c>
      <c r="G1558" s="8">
        <v>89.05</v>
      </c>
    </row>
    <row r="1559" spans="6:7">
      <c r="F1559" s="8">
        <v>89.05</v>
      </c>
      <c r="G1559" s="8">
        <v>89.05</v>
      </c>
    </row>
    <row r="1560" spans="6:7">
      <c r="F1560" s="8">
        <v>89.05</v>
      </c>
      <c r="G1560" s="8">
        <v>89.05</v>
      </c>
    </row>
    <row r="1561" spans="6:7">
      <c r="F1561" s="8">
        <v>22.16</v>
      </c>
      <c r="G1561" s="8">
        <v>22.16</v>
      </c>
    </row>
    <row r="1562" spans="6:7">
      <c r="F1562" s="8">
        <v>22.16</v>
      </c>
      <c r="G1562" s="8">
        <v>22.16</v>
      </c>
    </row>
    <row r="1563" spans="6:7">
      <c r="F1563" s="8">
        <v>22.16</v>
      </c>
      <c r="G1563" s="8">
        <v>22.16</v>
      </c>
    </row>
    <row r="1564" spans="6:7">
      <c r="F1564" s="8">
        <v>24.59</v>
      </c>
      <c r="G1564" s="8">
        <v>24.59</v>
      </c>
    </row>
    <row r="1565" spans="6:7">
      <c r="F1565" s="8">
        <v>24.59</v>
      </c>
      <c r="G1565" s="8">
        <v>24.59</v>
      </c>
    </row>
    <row r="1566" spans="6:7">
      <c r="F1566" s="8">
        <v>19.85</v>
      </c>
      <c r="G1566" s="8">
        <v>19.85</v>
      </c>
    </row>
    <row r="1567" spans="6:7">
      <c r="F1567" s="8">
        <v>19.85</v>
      </c>
      <c r="G1567" s="8">
        <v>19.85</v>
      </c>
    </row>
    <row r="1568" spans="6:7">
      <c r="F1568" s="8">
        <v>18.23</v>
      </c>
      <c r="G1568" s="8">
        <v>18.23</v>
      </c>
    </row>
    <row r="1569" spans="6:7">
      <c r="F1569" s="8">
        <v>18.23</v>
      </c>
      <c r="G1569" s="8">
        <v>18.23</v>
      </c>
    </row>
    <row r="1570" spans="6:7">
      <c r="F1570" s="8">
        <v>16.27</v>
      </c>
      <c r="G1570" s="8">
        <v>16.27</v>
      </c>
    </row>
    <row r="1571" spans="6:7">
      <c r="F1571" s="8">
        <v>16.27</v>
      </c>
      <c r="G1571" s="8">
        <v>16.27</v>
      </c>
    </row>
    <row r="1572" spans="6:7">
      <c r="F1572" s="8">
        <v>16.27</v>
      </c>
      <c r="G1572" s="8">
        <v>16.27</v>
      </c>
    </row>
    <row r="1573" spans="6:7">
      <c r="F1573" s="8">
        <v>16.27</v>
      </c>
      <c r="G1573" s="8">
        <v>16.27</v>
      </c>
    </row>
    <row r="1574" spans="6:7">
      <c r="F1574" s="8">
        <v>16.26</v>
      </c>
      <c r="G1574" s="8">
        <v>16.26</v>
      </c>
    </row>
    <row r="1575" spans="6:7">
      <c r="F1575" s="8">
        <v>16.26</v>
      </c>
      <c r="G1575" s="8">
        <v>16.26</v>
      </c>
    </row>
    <row r="1576" spans="6:7">
      <c r="F1576" s="8">
        <v>22.14</v>
      </c>
      <c r="G1576" s="8">
        <v>22.14</v>
      </c>
    </row>
    <row r="1577" spans="6:7">
      <c r="F1577" s="8">
        <v>22.14</v>
      </c>
      <c r="G1577" s="8">
        <v>22.14</v>
      </c>
    </row>
    <row r="1578" spans="6:7">
      <c r="F1578" s="8">
        <v>22.14</v>
      </c>
      <c r="G1578" s="8">
        <v>22.14</v>
      </c>
    </row>
    <row r="1579" spans="6:7">
      <c r="F1579" s="8">
        <v>17.37</v>
      </c>
      <c r="G1579" s="8">
        <v>17.37</v>
      </c>
    </row>
    <row r="1580" spans="6:7">
      <c r="F1580" s="8">
        <v>17.37</v>
      </c>
      <c r="G1580" s="8">
        <v>17.37</v>
      </c>
    </row>
    <row r="1581" spans="6:7">
      <c r="F1581" s="8">
        <v>16.01</v>
      </c>
      <c r="G1581" s="8">
        <v>16.01</v>
      </c>
    </row>
    <row r="1582" spans="6:7">
      <c r="F1582" s="8">
        <v>16.01</v>
      </c>
      <c r="G1582" s="8">
        <v>16.01</v>
      </c>
    </row>
    <row r="1583" spans="6:7">
      <c r="F1583" s="8">
        <v>15.96</v>
      </c>
      <c r="G1583" s="8">
        <v>15.96</v>
      </c>
    </row>
    <row r="1584" spans="6:7">
      <c r="F1584" s="8">
        <v>16.2</v>
      </c>
      <c r="G1584" s="8">
        <v>16.2</v>
      </c>
    </row>
    <row r="1585" spans="6:7">
      <c r="F1585" s="8">
        <v>16.2</v>
      </c>
      <c r="G1585" s="8">
        <v>16.2</v>
      </c>
    </row>
    <row r="1586" spans="6:7">
      <c r="F1586" s="8">
        <v>16.2</v>
      </c>
      <c r="G1586" s="8">
        <v>16.2</v>
      </c>
    </row>
    <row r="1587" spans="6:7">
      <c r="F1587" s="8">
        <v>16.2</v>
      </c>
      <c r="G1587" s="8">
        <v>16.2</v>
      </c>
    </row>
    <row r="1588" spans="6:7">
      <c r="F1588" s="8">
        <v>18.94</v>
      </c>
      <c r="G1588" s="8">
        <v>18.94</v>
      </c>
    </row>
    <row r="1589" spans="6:7">
      <c r="F1589" s="8">
        <v>18.94</v>
      </c>
      <c r="G1589" s="8">
        <v>18.94</v>
      </c>
    </row>
    <row r="1590" spans="6:7">
      <c r="F1590" s="8">
        <v>18.94</v>
      </c>
      <c r="G1590" s="8">
        <v>18.94</v>
      </c>
    </row>
    <row r="1591" spans="6:7">
      <c r="F1591" s="8">
        <v>24.67</v>
      </c>
      <c r="G1591" s="8">
        <v>24.67</v>
      </c>
    </row>
    <row r="1592" spans="6:7">
      <c r="F1592" s="8">
        <v>24.67</v>
      </c>
      <c r="G1592" s="8">
        <v>24.67</v>
      </c>
    </row>
    <row r="1593" spans="6:7">
      <c r="F1593" s="8">
        <v>24.69</v>
      </c>
      <c r="G1593" s="8">
        <v>24.69</v>
      </c>
    </row>
    <row r="1594" spans="6:7">
      <c r="F1594" s="8">
        <v>24.69</v>
      </c>
      <c r="G1594" s="8">
        <v>24.69</v>
      </c>
    </row>
    <row r="1595" spans="6:7">
      <c r="F1595" s="8">
        <v>24.67</v>
      </c>
      <c r="G1595" s="8">
        <v>24.67</v>
      </c>
    </row>
    <row r="1596" spans="6:7">
      <c r="F1596" s="8">
        <v>24.67</v>
      </c>
      <c r="G1596" s="8">
        <v>24.67</v>
      </c>
    </row>
    <row r="1597" spans="6:7">
      <c r="F1597" s="8">
        <v>24.62</v>
      </c>
      <c r="G1597" s="8">
        <v>24.62</v>
      </c>
    </row>
    <row r="1598" spans="6:7">
      <c r="F1598" s="8">
        <v>24.63</v>
      </c>
      <c r="G1598" s="8">
        <v>24.63</v>
      </c>
    </row>
    <row r="1599" spans="6:7">
      <c r="F1599" s="8">
        <v>24.63</v>
      </c>
      <c r="G1599" s="8">
        <v>24.63</v>
      </c>
    </row>
    <row r="1600" spans="6:7">
      <c r="F1600" s="8">
        <v>22.31</v>
      </c>
      <c r="G1600" s="8">
        <v>22.31</v>
      </c>
    </row>
    <row r="1601" spans="6:7">
      <c r="F1601" s="8">
        <v>22.31</v>
      </c>
      <c r="G1601" s="8">
        <v>22.31</v>
      </c>
    </row>
    <row r="1602" spans="6:7">
      <c r="F1602" s="8">
        <v>24.61</v>
      </c>
      <c r="G1602" s="8">
        <v>24.61</v>
      </c>
    </row>
    <row r="1603" spans="6:7">
      <c r="F1603" s="8">
        <v>24.61</v>
      </c>
      <c r="G1603" s="8">
        <v>24.61</v>
      </c>
    </row>
    <row r="1604" spans="6:7">
      <c r="F1604" s="8">
        <v>16.22</v>
      </c>
      <c r="G1604" s="8">
        <v>16.22</v>
      </c>
    </row>
    <row r="1605" spans="6:7">
      <c r="F1605" s="8">
        <v>25.42</v>
      </c>
      <c r="G1605" s="8">
        <v>25.42</v>
      </c>
    </row>
    <row r="1606" spans="6:7">
      <c r="F1606" s="8">
        <v>22.21</v>
      </c>
      <c r="G1606" s="8">
        <v>22.21</v>
      </c>
    </row>
    <row r="1607" spans="6:7">
      <c r="F1607" s="8">
        <v>25.43</v>
      </c>
      <c r="G1607" s="8">
        <v>25.43</v>
      </c>
    </row>
    <row r="1608" spans="6:7">
      <c r="F1608" s="8">
        <v>25.43</v>
      </c>
      <c r="G1608" s="8">
        <v>25.43</v>
      </c>
    </row>
    <row r="1609" spans="6:7">
      <c r="F1609" s="8">
        <v>25.43</v>
      </c>
      <c r="G1609" s="8">
        <v>25.43</v>
      </c>
    </row>
    <row r="1610" spans="6:7">
      <c r="F1610" s="8">
        <v>25.43</v>
      </c>
      <c r="G1610" s="8">
        <v>25.43</v>
      </c>
    </row>
    <row r="1611" spans="6:7">
      <c r="F1611" s="8">
        <v>25.37</v>
      </c>
      <c r="G1611" s="8">
        <v>25.37</v>
      </c>
    </row>
    <row r="1612" spans="6:7">
      <c r="F1612" s="8">
        <v>25.37</v>
      </c>
      <c r="G1612" s="8">
        <v>25.37</v>
      </c>
    </row>
    <row r="1613" spans="6:7">
      <c r="F1613" s="8">
        <v>25.37</v>
      </c>
      <c r="G1613" s="8">
        <v>25.37</v>
      </c>
    </row>
    <row r="1614" spans="6:7">
      <c r="F1614" s="8">
        <v>24.68</v>
      </c>
      <c r="G1614" s="8">
        <v>24.68</v>
      </c>
    </row>
    <row r="1615" spans="6:7">
      <c r="F1615" s="8">
        <v>24.68</v>
      </c>
      <c r="G1615" s="8">
        <v>24.68</v>
      </c>
    </row>
    <row r="1616" spans="6:7">
      <c r="F1616" s="8">
        <v>24.68</v>
      </c>
      <c r="G1616" s="8">
        <v>24.68</v>
      </c>
    </row>
    <row r="1617" spans="6:7">
      <c r="F1617" s="8">
        <v>24.68</v>
      </c>
      <c r="G1617" s="8">
        <v>24.68</v>
      </c>
    </row>
    <row r="1618" spans="6:7">
      <c r="F1618" s="8">
        <v>21.09</v>
      </c>
      <c r="G1618" s="8">
        <v>21.09</v>
      </c>
    </row>
    <row r="1619" spans="6:7">
      <c r="F1619" s="8">
        <v>21.09</v>
      </c>
      <c r="G1619" s="8">
        <v>21.09</v>
      </c>
    </row>
    <row r="1620" spans="6:7">
      <c r="F1620" s="8">
        <v>21.09</v>
      </c>
      <c r="G1620" s="8">
        <v>21.09</v>
      </c>
    </row>
    <row r="1621" spans="6:7">
      <c r="F1621" s="8">
        <v>32.08</v>
      </c>
      <c r="G1621" s="8">
        <v>32.08</v>
      </c>
    </row>
    <row r="1622" spans="6:7">
      <c r="F1622" s="8">
        <v>32.08</v>
      </c>
      <c r="G1622" s="8">
        <v>32.08</v>
      </c>
    </row>
    <row r="1623" spans="6:7">
      <c r="F1623" s="8">
        <v>32.08</v>
      </c>
      <c r="G1623" s="8">
        <v>32.08</v>
      </c>
    </row>
    <row r="1624" spans="6:7">
      <c r="F1624" s="8">
        <v>25.39</v>
      </c>
      <c r="G1624" s="8">
        <v>25.39</v>
      </c>
    </row>
    <row r="1625" spans="6:7">
      <c r="F1625" s="8">
        <v>25.39</v>
      </c>
      <c r="G1625" s="8">
        <v>25.39</v>
      </c>
    </row>
    <row r="1626" spans="6:7">
      <c r="F1626" s="8">
        <v>25.45</v>
      </c>
      <c r="G1626" s="8">
        <v>25.45</v>
      </c>
    </row>
    <row r="1627" spans="6:7">
      <c r="F1627" s="8">
        <v>25.46</v>
      </c>
      <c r="G1627" s="8">
        <v>25.46</v>
      </c>
    </row>
    <row r="1628" spans="6:7">
      <c r="F1628" s="8">
        <v>25.46</v>
      </c>
      <c r="G1628" s="8">
        <v>25.46</v>
      </c>
    </row>
    <row r="1629" spans="6:7">
      <c r="F1629" s="8">
        <v>25.5</v>
      </c>
      <c r="G1629" s="8">
        <v>25.5</v>
      </c>
    </row>
    <row r="1630" spans="6:7">
      <c r="F1630" s="8">
        <v>25.5</v>
      </c>
      <c r="G1630" s="8">
        <v>25.5</v>
      </c>
    </row>
    <row r="1631" spans="6:7">
      <c r="F1631" s="8">
        <v>25.5</v>
      </c>
      <c r="G1631" s="8">
        <v>25.5</v>
      </c>
    </row>
    <row r="1632" spans="6:7">
      <c r="F1632" s="8">
        <v>25.45</v>
      </c>
      <c r="G1632" s="8">
        <v>25.45</v>
      </c>
    </row>
    <row r="1633" spans="6:7">
      <c r="F1633" s="8">
        <v>25.49</v>
      </c>
      <c r="G1633" s="8">
        <v>25.49</v>
      </c>
    </row>
    <row r="1634" spans="6:7">
      <c r="F1634" s="8">
        <v>25.49</v>
      </c>
      <c r="G1634" s="8">
        <v>25.49</v>
      </c>
    </row>
    <row r="1635" spans="6:7">
      <c r="F1635" s="8">
        <v>15.93</v>
      </c>
      <c r="G1635" s="8">
        <v>15.93</v>
      </c>
    </row>
    <row r="1636" spans="6:7">
      <c r="F1636" s="8">
        <v>15.93</v>
      </c>
      <c r="G1636" s="8">
        <v>15.93</v>
      </c>
    </row>
    <row r="1637" spans="6:7">
      <c r="F1637" s="8">
        <v>18.2</v>
      </c>
      <c r="G1637" s="8">
        <v>18.2</v>
      </c>
    </row>
    <row r="1638" spans="6:7">
      <c r="F1638" s="8">
        <v>20.94</v>
      </c>
      <c r="G1638" s="8">
        <v>20.94</v>
      </c>
    </row>
    <row r="1639" spans="6:7">
      <c r="F1639" s="8">
        <v>22.19</v>
      </c>
      <c r="G1639" s="8">
        <v>22.19</v>
      </c>
    </row>
    <row r="1640" spans="6:7">
      <c r="F1640" s="8">
        <v>24.65</v>
      </c>
      <c r="G1640" s="8">
        <v>24.65</v>
      </c>
    </row>
    <row r="1641" spans="6:7">
      <c r="F1641" s="8">
        <v>24.65</v>
      </c>
      <c r="G1641" s="8">
        <v>24.65</v>
      </c>
    </row>
    <row r="1642" spans="6:7">
      <c r="F1642" s="8">
        <v>24.59</v>
      </c>
      <c r="G1642" s="8">
        <v>24.59</v>
      </c>
    </row>
    <row r="1643" spans="6:7">
      <c r="F1643" s="8">
        <v>24.59</v>
      </c>
      <c r="G1643" s="8">
        <v>24.59</v>
      </c>
    </row>
    <row r="1644" spans="6:7">
      <c r="F1644" s="8">
        <v>24.92</v>
      </c>
      <c r="G1644" s="8">
        <v>24.92</v>
      </c>
    </row>
    <row r="1645" spans="6:7">
      <c r="F1645" s="8">
        <v>24.92</v>
      </c>
      <c r="G1645" s="8">
        <v>24.92</v>
      </c>
    </row>
    <row r="1646" spans="6:7">
      <c r="F1646" s="8">
        <v>24.92</v>
      </c>
      <c r="G1646" s="8">
        <v>24.92</v>
      </c>
    </row>
    <row r="1647" spans="6:7">
      <c r="F1647" s="8">
        <v>18.16</v>
      </c>
      <c r="G1647" s="8">
        <v>18.16</v>
      </c>
    </row>
    <row r="1648" spans="6:7">
      <c r="F1648" s="8">
        <v>18.16</v>
      </c>
      <c r="G1648" s="8">
        <v>18.16</v>
      </c>
    </row>
    <row r="1649" spans="6:7">
      <c r="F1649" s="8">
        <v>24.68</v>
      </c>
      <c r="G1649" s="8">
        <v>24.68</v>
      </c>
    </row>
    <row r="1650" spans="6:7">
      <c r="F1650" s="8">
        <v>24.68</v>
      </c>
      <c r="G1650" s="8">
        <v>24.68</v>
      </c>
    </row>
    <row r="1651" spans="6:7">
      <c r="F1651" s="8">
        <v>24.6</v>
      </c>
      <c r="G1651" s="8">
        <v>24.6</v>
      </c>
    </row>
    <row r="1652" spans="6:7">
      <c r="F1652" s="8">
        <v>24.6</v>
      </c>
      <c r="G1652" s="8">
        <v>24.6</v>
      </c>
    </row>
    <row r="1653" spans="6:7">
      <c r="F1653" s="8">
        <v>24.65</v>
      </c>
      <c r="G1653" s="8">
        <v>24.65</v>
      </c>
    </row>
    <row r="1654" spans="6:7">
      <c r="F1654" s="8">
        <v>24.65</v>
      </c>
      <c r="G1654" s="8">
        <v>24.65</v>
      </c>
    </row>
    <row r="1655" spans="6:7">
      <c r="F1655" s="8">
        <v>17</v>
      </c>
      <c r="G1655" s="8">
        <v>17</v>
      </c>
    </row>
    <row r="1656" spans="6:7">
      <c r="F1656" s="8">
        <v>17</v>
      </c>
      <c r="G1656" s="8">
        <v>17</v>
      </c>
    </row>
    <row r="1657" spans="6:7">
      <c r="F1657" s="8">
        <v>17</v>
      </c>
      <c r="G1657" s="8">
        <v>17</v>
      </c>
    </row>
    <row r="1658" spans="6:7">
      <c r="F1658" s="8">
        <v>17.71</v>
      </c>
      <c r="G1658" s="8">
        <v>17.71</v>
      </c>
    </row>
    <row r="1659" spans="6:7">
      <c r="F1659" s="8">
        <v>22.42</v>
      </c>
      <c r="G1659" s="8">
        <v>22.42</v>
      </c>
    </row>
    <row r="1660" spans="6:7">
      <c r="F1660" s="8">
        <v>22.42</v>
      </c>
      <c r="G1660" s="8">
        <v>22.42</v>
      </c>
    </row>
    <row r="1661" spans="6:7">
      <c r="F1661" s="8">
        <v>22.42</v>
      </c>
      <c r="G1661" s="8">
        <v>22.42</v>
      </c>
    </row>
    <row r="1662" spans="6:7">
      <c r="F1662" s="8">
        <v>22.43</v>
      </c>
      <c r="G1662" s="8">
        <v>22.43</v>
      </c>
    </row>
    <row r="1663" spans="6:7">
      <c r="F1663" s="8">
        <v>17.45</v>
      </c>
      <c r="G1663" s="8">
        <v>17.45</v>
      </c>
    </row>
    <row r="1664" spans="6:7">
      <c r="F1664" s="8">
        <v>17.45</v>
      </c>
      <c r="G1664" s="8">
        <v>17.45</v>
      </c>
    </row>
    <row r="1665" spans="6:7">
      <c r="F1665" s="8">
        <v>17.47</v>
      </c>
      <c r="G1665" s="8">
        <v>17.47</v>
      </c>
    </row>
    <row r="1666" spans="6:7">
      <c r="F1666" s="8">
        <v>17.47</v>
      </c>
      <c r="G1666" s="8">
        <v>17.47</v>
      </c>
    </row>
    <row r="1667" spans="6:7">
      <c r="F1667" s="8">
        <v>17.47</v>
      </c>
      <c r="G1667" s="8">
        <v>17.47</v>
      </c>
    </row>
    <row r="1668" spans="6:7">
      <c r="F1668" s="8">
        <v>41.76</v>
      </c>
      <c r="G1668" s="8">
        <v>41.76</v>
      </c>
    </row>
    <row r="1669" spans="6:7">
      <c r="F1669" s="8">
        <v>41.76</v>
      </c>
      <c r="G1669" s="8">
        <v>41.76</v>
      </c>
    </row>
    <row r="1670" spans="6:7">
      <c r="F1670" s="8">
        <v>41.76</v>
      </c>
      <c r="G1670" s="8">
        <v>41.76</v>
      </c>
    </row>
    <row r="1671" spans="6:7">
      <c r="F1671" s="8">
        <v>42.78</v>
      </c>
      <c r="G1671" s="8">
        <v>42.78</v>
      </c>
    </row>
    <row r="1672" spans="6:7">
      <c r="F1672" s="8">
        <v>42.78</v>
      </c>
      <c r="G1672" s="8">
        <v>42.78</v>
      </c>
    </row>
    <row r="1673" spans="6:7">
      <c r="F1673" s="8">
        <v>42.78</v>
      </c>
      <c r="G1673" s="8">
        <v>42.78</v>
      </c>
    </row>
    <row r="1674" spans="6:7">
      <c r="F1674" s="8">
        <v>42.95</v>
      </c>
      <c r="G1674" s="8">
        <v>42.95</v>
      </c>
    </row>
    <row r="1675" spans="6:7">
      <c r="F1675" s="8">
        <v>42.95</v>
      </c>
      <c r="G1675" s="8">
        <v>42.95</v>
      </c>
    </row>
    <row r="1676" spans="6:7">
      <c r="F1676" s="8">
        <v>42.95</v>
      </c>
      <c r="G1676" s="8">
        <v>42.95</v>
      </c>
    </row>
    <row r="1677" spans="6:7">
      <c r="F1677" s="8">
        <v>42.89</v>
      </c>
      <c r="G1677" s="8">
        <v>42.89</v>
      </c>
    </row>
    <row r="1678" spans="6:7">
      <c r="F1678" s="8">
        <v>42.89</v>
      </c>
      <c r="G1678" s="8">
        <v>42.89</v>
      </c>
    </row>
    <row r="1679" spans="6:7">
      <c r="F1679" s="8">
        <v>42.89</v>
      </c>
      <c r="G1679" s="8">
        <v>42.89</v>
      </c>
    </row>
    <row r="1680" spans="6:7">
      <c r="F1680" s="8">
        <v>22.44</v>
      </c>
      <c r="G1680" s="8">
        <v>22.44</v>
      </c>
    </row>
    <row r="1681" spans="6:7">
      <c r="F1681" s="8">
        <v>18.19</v>
      </c>
      <c r="G1681" s="8">
        <v>18.19</v>
      </c>
    </row>
    <row r="1682" spans="6:7">
      <c r="F1682" s="8">
        <v>18.19</v>
      </c>
      <c r="G1682" s="8">
        <v>18.19</v>
      </c>
    </row>
    <row r="1683" spans="6:7">
      <c r="F1683" s="8">
        <v>17.74</v>
      </c>
      <c r="G1683" s="8">
        <v>17.74</v>
      </c>
    </row>
    <row r="1684" spans="6:7">
      <c r="F1684" s="8">
        <v>17.74</v>
      </c>
      <c r="G1684" s="8">
        <v>17.74</v>
      </c>
    </row>
    <row r="1685" spans="6:7">
      <c r="F1685" s="8">
        <v>17.74</v>
      </c>
      <c r="G1685" s="8">
        <v>17.74</v>
      </c>
    </row>
    <row r="1686" spans="6:7">
      <c r="F1686" s="8">
        <v>39.83</v>
      </c>
      <c r="G1686" s="8">
        <v>39.83</v>
      </c>
    </row>
    <row r="1687" spans="6:7">
      <c r="F1687" s="8">
        <v>39.83</v>
      </c>
      <c r="G1687" s="8">
        <v>39.83</v>
      </c>
    </row>
    <row r="1688" spans="6:7">
      <c r="F1688" s="8">
        <v>22.15</v>
      </c>
      <c r="G1688" s="8">
        <v>22.15</v>
      </c>
    </row>
    <row r="1689" spans="6:7">
      <c r="F1689" s="8">
        <v>22.15</v>
      </c>
      <c r="G1689" s="8">
        <v>22.15</v>
      </c>
    </row>
    <row r="1690" spans="6:7">
      <c r="F1690" s="8">
        <v>22.15</v>
      </c>
      <c r="G1690" s="8">
        <v>22.15</v>
      </c>
    </row>
    <row r="1691" spans="6:7">
      <c r="F1691" s="8">
        <v>22.15</v>
      </c>
      <c r="G1691" s="8">
        <v>22.15</v>
      </c>
    </row>
    <row r="1692" spans="6:7">
      <c r="F1692" s="8">
        <v>17.64</v>
      </c>
      <c r="G1692" s="8">
        <v>17.64</v>
      </c>
    </row>
    <row r="1693" spans="6:7">
      <c r="F1693" s="8">
        <v>17.64</v>
      </c>
      <c r="G1693" s="8">
        <v>17.64</v>
      </c>
    </row>
    <row r="1694" spans="6:7">
      <c r="F1694" s="8">
        <v>20.87</v>
      </c>
      <c r="G1694" s="8">
        <v>20.87</v>
      </c>
    </row>
    <row r="1695" spans="6:7">
      <c r="F1695" s="8">
        <v>20.87</v>
      </c>
      <c r="G1695" s="8">
        <v>20.87</v>
      </c>
    </row>
    <row r="1696" spans="6:7">
      <c r="F1696" s="8">
        <v>20.88</v>
      </c>
      <c r="G1696" s="8">
        <v>20.88</v>
      </c>
    </row>
    <row r="1697" spans="6:7">
      <c r="F1697" s="8">
        <v>20.88</v>
      </c>
      <c r="G1697" s="8">
        <v>20.88</v>
      </c>
    </row>
    <row r="1698" spans="6:7">
      <c r="F1698" s="8">
        <v>41.72</v>
      </c>
      <c r="G1698" s="8">
        <v>41.72</v>
      </c>
    </row>
    <row r="1699" spans="6:7">
      <c r="F1699" s="8">
        <v>41.72</v>
      </c>
      <c r="G1699" s="8">
        <v>41.72</v>
      </c>
    </row>
    <row r="1700" spans="6:7">
      <c r="F1700" s="8">
        <v>41.72</v>
      </c>
      <c r="G1700" s="8">
        <v>41.72</v>
      </c>
    </row>
    <row r="1701" spans="6:7">
      <c r="F1701" s="8">
        <v>41.66</v>
      </c>
      <c r="G1701" s="8">
        <v>41.66</v>
      </c>
    </row>
    <row r="1702" spans="6:7">
      <c r="F1702" s="8">
        <v>41.66</v>
      </c>
      <c r="G1702" s="8">
        <v>41.66</v>
      </c>
    </row>
    <row r="1703" spans="6:7">
      <c r="F1703" s="8">
        <v>41.66</v>
      </c>
      <c r="G1703" s="8">
        <v>41.66</v>
      </c>
    </row>
    <row r="1704" spans="6:7">
      <c r="F1704" s="8">
        <v>21.6</v>
      </c>
      <c r="G1704" s="8">
        <v>21.6</v>
      </c>
    </row>
    <row r="1705" spans="6:7">
      <c r="F1705" s="8">
        <v>21.6</v>
      </c>
      <c r="G1705" s="8">
        <v>21.6</v>
      </c>
    </row>
    <row r="1706" spans="6:7">
      <c r="F1706" s="8">
        <v>21.6</v>
      </c>
      <c r="G1706" s="8">
        <v>21.6</v>
      </c>
    </row>
    <row r="1707" spans="6:7">
      <c r="F1707" s="8">
        <v>24.89</v>
      </c>
      <c r="G1707" s="8">
        <v>24.89</v>
      </c>
    </row>
    <row r="1708" spans="6:7">
      <c r="F1708" s="8">
        <v>24.89</v>
      </c>
      <c r="G1708" s="8">
        <v>24.89</v>
      </c>
    </row>
    <row r="1709" spans="6:7">
      <c r="F1709" s="8">
        <v>24.89</v>
      </c>
      <c r="G1709" s="8">
        <v>24.89</v>
      </c>
    </row>
    <row r="1710" spans="6:7">
      <c r="F1710" s="8">
        <v>24.89</v>
      </c>
      <c r="G1710" s="8">
        <v>24.89</v>
      </c>
    </row>
    <row r="1711" spans="6:7">
      <c r="F1711" s="8">
        <v>22.18</v>
      </c>
      <c r="G1711" s="8">
        <v>22.18</v>
      </c>
    </row>
    <row r="1712" spans="6:7">
      <c r="F1712" s="8">
        <v>22.18</v>
      </c>
      <c r="G1712" s="8">
        <v>22.18</v>
      </c>
    </row>
    <row r="1713" spans="6:7">
      <c r="F1713" s="8">
        <v>22.16</v>
      </c>
      <c r="G1713" s="8">
        <v>22.16</v>
      </c>
    </row>
    <row r="1714" spans="6:7">
      <c r="F1714" s="8">
        <v>22.16</v>
      </c>
      <c r="G1714" s="8">
        <v>22.16</v>
      </c>
    </row>
    <row r="1715" spans="6:7">
      <c r="F1715" s="8">
        <v>22.16</v>
      </c>
      <c r="G1715" s="8">
        <v>22.16</v>
      </c>
    </row>
    <row r="1716" spans="6:7">
      <c r="F1716" s="8">
        <v>30.49</v>
      </c>
      <c r="G1716" s="8">
        <v>30.49</v>
      </c>
    </row>
    <row r="1717" spans="6:7">
      <c r="F1717" s="8">
        <v>30.49</v>
      </c>
      <c r="G1717" s="8">
        <v>30.49</v>
      </c>
    </row>
    <row r="1718" spans="6:7">
      <c r="F1718" s="8">
        <v>16.34</v>
      </c>
      <c r="G1718" s="8">
        <v>16.34</v>
      </c>
    </row>
    <row r="1719" spans="6:7">
      <c r="F1719" s="8">
        <v>16.34</v>
      </c>
      <c r="G1719" s="8">
        <v>16.34</v>
      </c>
    </row>
    <row r="1720" spans="6:7">
      <c r="F1720" s="8">
        <v>30.41</v>
      </c>
      <c r="G1720" s="8">
        <v>30.41</v>
      </c>
    </row>
    <row r="1721" spans="6:7">
      <c r="F1721" s="8">
        <v>30.41</v>
      </c>
      <c r="G1721" s="8">
        <v>30.41</v>
      </c>
    </row>
    <row r="1722" spans="6:7">
      <c r="F1722" s="8">
        <v>30.41</v>
      </c>
      <c r="G1722" s="8">
        <v>30.41</v>
      </c>
    </row>
    <row r="1723" spans="6:7">
      <c r="F1723" s="8">
        <v>16.46</v>
      </c>
      <c r="G1723" s="8">
        <v>16.46</v>
      </c>
    </row>
    <row r="1724" spans="6:7">
      <c r="F1724" s="8">
        <v>16.46</v>
      </c>
      <c r="G1724" s="8">
        <v>16.46</v>
      </c>
    </row>
    <row r="1725" spans="6:7">
      <c r="F1725" s="8">
        <v>21.03</v>
      </c>
      <c r="G1725" s="8">
        <v>21.03</v>
      </c>
    </row>
    <row r="1726" spans="6:7">
      <c r="F1726" s="8">
        <v>21.03</v>
      </c>
      <c r="G1726" s="8">
        <v>21.03</v>
      </c>
    </row>
    <row r="1727" spans="6:7">
      <c r="F1727" s="8">
        <v>21.12</v>
      </c>
      <c r="G1727" s="8">
        <v>21.12</v>
      </c>
    </row>
    <row r="1728" spans="6:7">
      <c r="F1728" s="8">
        <v>16.6</v>
      </c>
      <c r="G1728" s="8">
        <v>16.6</v>
      </c>
    </row>
    <row r="1729" spans="6:7">
      <c r="F1729" s="8">
        <v>16.6</v>
      </c>
      <c r="G1729" s="8">
        <v>16.6</v>
      </c>
    </row>
    <row r="1730" spans="6:7">
      <c r="F1730" s="8">
        <v>21.34</v>
      </c>
      <c r="G1730" s="8">
        <v>21.34</v>
      </c>
    </row>
    <row r="1731" spans="6:7">
      <c r="F1731" s="8">
        <v>22.07</v>
      </c>
      <c r="G1731" s="8">
        <v>22.07</v>
      </c>
    </row>
    <row r="1732" spans="6:7">
      <c r="F1732" s="8">
        <v>22.07</v>
      </c>
      <c r="G1732" s="8">
        <v>22.07</v>
      </c>
    </row>
    <row r="1733" spans="6:7">
      <c r="F1733" s="8">
        <v>22.07</v>
      </c>
      <c r="G1733" s="8">
        <v>22.07</v>
      </c>
    </row>
    <row r="1734" spans="6:7">
      <c r="F1734" s="8">
        <v>21.29</v>
      </c>
      <c r="G1734" s="8">
        <v>21.29</v>
      </c>
    </row>
    <row r="1735" spans="6:7">
      <c r="F1735" s="8">
        <v>21.29</v>
      </c>
      <c r="G1735" s="8">
        <v>21.29</v>
      </c>
    </row>
    <row r="1736" spans="6:7">
      <c r="F1736" s="8">
        <v>21.29</v>
      </c>
      <c r="G1736" s="8">
        <v>21.29</v>
      </c>
    </row>
    <row r="1737" spans="6:7">
      <c r="F1737" s="8">
        <v>21.73</v>
      </c>
      <c r="G1737" s="8">
        <v>21.73</v>
      </c>
    </row>
    <row r="1738" spans="6:7">
      <c r="F1738" s="8">
        <v>21.73</v>
      </c>
      <c r="G1738" s="8">
        <v>21.73</v>
      </c>
    </row>
    <row r="1739" spans="6:7">
      <c r="F1739" s="8">
        <v>21.73</v>
      </c>
      <c r="G1739" s="8">
        <v>21.73</v>
      </c>
    </row>
    <row r="1740" spans="6:7">
      <c r="F1740" s="8">
        <v>21.28</v>
      </c>
      <c r="G1740" s="8">
        <v>21.28</v>
      </c>
    </row>
    <row r="1741" spans="6:7">
      <c r="F1741" s="8">
        <v>21.28</v>
      </c>
      <c r="G1741" s="8">
        <v>21.28</v>
      </c>
    </row>
    <row r="1742" spans="6:7">
      <c r="F1742" s="8">
        <v>21.28</v>
      </c>
      <c r="G1742" s="8">
        <v>21.28</v>
      </c>
    </row>
    <row r="1743" spans="6:7">
      <c r="F1743" s="8">
        <v>21.72</v>
      </c>
      <c r="G1743" s="8">
        <v>21.72</v>
      </c>
    </row>
    <row r="1744" spans="6:7">
      <c r="F1744" s="8">
        <v>21.72</v>
      </c>
      <c r="G1744" s="8">
        <v>21.72</v>
      </c>
    </row>
    <row r="1745" spans="6:7">
      <c r="F1745" s="8">
        <v>21.72</v>
      </c>
      <c r="G1745" s="8">
        <v>21.72</v>
      </c>
    </row>
    <row r="1746" spans="6:7">
      <c r="F1746" s="8">
        <v>23.1</v>
      </c>
      <c r="G1746" s="8">
        <v>23.1</v>
      </c>
    </row>
    <row r="1747" spans="6:7">
      <c r="F1747" s="8">
        <v>23.1</v>
      </c>
      <c r="G1747" s="8">
        <v>23.1</v>
      </c>
    </row>
    <row r="1748" spans="6:7">
      <c r="F1748" s="8">
        <v>23.11</v>
      </c>
      <c r="G1748" s="8">
        <v>23.11</v>
      </c>
    </row>
    <row r="1749" spans="6:7">
      <c r="F1749" s="8">
        <v>23.11</v>
      </c>
      <c r="G1749" s="8">
        <v>23.11</v>
      </c>
    </row>
    <row r="1750" spans="6:7">
      <c r="F1750" s="8">
        <v>23.11</v>
      </c>
      <c r="G1750" s="8">
        <v>23.11</v>
      </c>
    </row>
    <row r="1751" spans="6:7">
      <c r="F1751" s="8">
        <v>22.42</v>
      </c>
      <c r="G1751" s="8">
        <v>22.42</v>
      </c>
    </row>
    <row r="1752" spans="6:7">
      <c r="F1752" s="8">
        <v>22.42</v>
      </c>
      <c r="G1752" s="8">
        <v>22.42</v>
      </c>
    </row>
    <row r="1753" spans="6:7">
      <c r="F1753" s="8">
        <v>22.18</v>
      </c>
      <c r="G1753" s="8">
        <v>22.18</v>
      </c>
    </row>
    <row r="1754" spans="6:7">
      <c r="F1754" s="8">
        <v>22.18</v>
      </c>
      <c r="G1754" s="8">
        <v>22.18</v>
      </c>
    </row>
    <row r="1755" spans="6:7">
      <c r="F1755" s="8">
        <v>22.18</v>
      </c>
      <c r="G1755" s="8">
        <v>22.18</v>
      </c>
    </row>
    <row r="1756" spans="6:7">
      <c r="F1756" s="8">
        <v>22.94</v>
      </c>
      <c r="G1756" s="8">
        <v>22.94</v>
      </c>
    </row>
    <row r="1757" spans="6:7">
      <c r="F1757" s="8">
        <v>22.94</v>
      </c>
      <c r="G1757" s="8">
        <v>22.94</v>
      </c>
    </row>
    <row r="1758" spans="6:7">
      <c r="F1758" s="8">
        <v>22.3</v>
      </c>
      <c r="G1758" s="8">
        <v>22.3</v>
      </c>
    </row>
    <row r="1759" spans="6:7">
      <c r="F1759" s="8">
        <v>22.3</v>
      </c>
      <c r="G1759" s="8">
        <v>22.3</v>
      </c>
    </row>
    <row r="1760" spans="6:7">
      <c r="F1760" s="8">
        <v>22.3</v>
      </c>
      <c r="G1760" s="8">
        <v>22.3</v>
      </c>
    </row>
    <row r="1761" spans="6:7">
      <c r="F1761" s="8">
        <v>23.99</v>
      </c>
      <c r="G1761" s="8">
        <v>23.99</v>
      </c>
    </row>
    <row r="1762" spans="6:7">
      <c r="F1762" s="8">
        <v>23.99</v>
      </c>
      <c r="G1762" s="8">
        <v>23.99</v>
      </c>
    </row>
    <row r="1763" spans="6:7">
      <c r="F1763" s="8">
        <v>23.99</v>
      </c>
      <c r="G1763" s="8">
        <v>23.99</v>
      </c>
    </row>
    <row r="1764" spans="6:7">
      <c r="F1764" s="8">
        <v>30.38</v>
      </c>
      <c r="G1764" s="8">
        <v>30.38</v>
      </c>
    </row>
    <row r="1765" spans="6:7">
      <c r="F1765" s="8">
        <v>30.38</v>
      </c>
      <c r="G1765" s="8">
        <v>30.38</v>
      </c>
    </row>
    <row r="1766" spans="6:7">
      <c r="F1766" s="8">
        <v>30.38</v>
      </c>
      <c r="G1766" s="8">
        <v>30.38</v>
      </c>
    </row>
    <row r="1767" spans="6:7">
      <c r="F1767" s="8">
        <v>22.36</v>
      </c>
      <c r="G1767" s="8">
        <v>22.36</v>
      </c>
    </row>
    <row r="1768" spans="6:7">
      <c r="F1768" s="8">
        <v>22.36</v>
      </c>
      <c r="G1768" s="8">
        <v>22.36</v>
      </c>
    </row>
    <row r="1769" spans="6:7">
      <c r="F1769" s="8">
        <v>22.36</v>
      </c>
      <c r="G1769" s="8">
        <v>22.36</v>
      </c>
    </row>
    <row r="1770" spans="6:7">
      <c r="F1770" s="8">
        <v>22.2</v>
      </c>
      <c r="G1770" s="8">
        <v>22.2</v>
      </c>
    </row>
    <row r="1771" spans="6:7">
      <c r="F1771" s="8">
        <v>22.2</v>
      </c>
      <c r="G1771" s="8">
        <v>22.2</v>
      </c>
    </row>
    <row r="1772" spans="6:7">
      <c r="F1772" s="8">
        <v>22.2</v>
      </c>
      <c r="G1772" s="8">
        <v>22.2</v>
      </c>
    </row>
    <row r="1773" spans="6:7">
      <c r="F1773" s="8">
        <v>23.2</v>
      </c>
      <c r="G1773" s="8">
        <v>23.2</v>
      </c>
    </row>
    <row r="1774" spans="6:7">
      <c r="F1774" s="8">
        <v>23.2</v>
      </c>
      <c r="G1774" s="8">
        <v>23.2</v>
      </c>
    </row>
    <row r="1775" spans="6:7">
      <c r="F1775" s="8">
        <v>23.2</v>
      </c>
      <c r="G1775" s="8">
        <v>23.2</v>
      </c>
    </row>
    <row r="1776" spans="6:7">
      <c r="F1776" s="8">
        <v>25.82</v>
      </c>
      <c r="G1776" s="8">
        <v>25.82</v>
      </c>
    </row>
    <row r="1777" spans="6:7">
      <c r="F1777" s="8">
        <v>25.82</v>
      </c>
      <c r="G1777" s="8">
        <v>25.82</v>
      </c>
    </row>
    <row r="1778" spans="6:7">
      <c r="F1778" s="8">
        <v>25.82</v>
      </c>
      <c r="G1778" s="8">
        <v>25.82</v>
      </c>
    </row>
    <row r="1779" spans="6:7">
      <c r="F1779" s="8">
        <v>23.26</v>
      </c>
      <c r="G1779" s="8">
        <v>23.26</v>
      </c>
    </row>
    <row r="1780" spans="6:7">
      <c r="F1780" s="8">
        <v>23.26</v>
      </c>
      <c r="G1780" s="8">
        <v>23.26</v>
      </c>
    </row>
    <row r="1781" spans="6:7">
      <c r="F1781" s="8">
        <v>23.26</v>
      </c>
      <c r="G1781" s="8">
        <v>23.26</v>
      </c>
    </row>
    <row r="1782" spans="6:7">
      <c r="F1782" s="8">
        <v>31.52</v>
      </c>
      <c r="G1782" s="8">
        <v>31.52</v>
      </c>
    </row>
    <row r="1783" spans="6:7">
      <c r="F1783" s="8">
        <v>31.52</v>
      </c>
      <c r="G1783" s="8">
        <v>31.52</v>
      </c>
    </row>
    <row r="1784" spans="6:7">
      <c r="F1784" s="8">
        <v>31.52</v>
      </c>
      <c r="G1784" s="8">
        <v>31.52</v>
      </c>
    </row>
    <row r="1785" spans="6:7">
      <c r="F1785" s="8">
        <v>30.44</v>
      </c>
      <c r="G1785" s="8">
        <v>30.44</v>
      </c>
    </row>
    <row r="1786" spans="6:7">
      <c r="F1786" s="8">
        <v>30.44</v>
      </c>
      <c r="G1786" s="8">
        <v>30.44</v>
      </c>
    </row>
    <row r="1787" spans="6:7">
      <c r="F1787" s="8">
        <v>30.44</v>
      </c>
      <c r="G1787" s="8">
        <v>30.44</v>
      </c>
    </row>
    <row r="1788" spans="6:7">
      <c r="F1788" s="8">
        <v>30.44</v>
      </c>
      <c r="G1788" s="8">
        <v>30.44</v>
      </c>
    </row>
    <row r="1789" spans="6:7">
      <c r="F1789" s="8">
        <v>30.44</v>
      </c>
      <c r="G1789" s="8">
        <v>30.44</v>
      </c>
    </row>
    <row r="1790" spans="6:7">
      <c r="F1790" s="8">
        <v>30.43</v>
      </c>
      <c r="G1790" s="8">
        <v>30.43</v>
      </c>
    </row>
    <row r="1791" spans="6:7">
      <c r="F1791" s="8">
        <v>30.45</v>
      </c>
      <c r="G1791" s="8">
        <v>30.45</v>
      </c>
    </row>
    <row r="1792" spans="6:7">
      <c r="F1792" s="8">
        <v>30.45</v>
      </c>
      <c r="G1792" s="8">
        <v>30.45</v>
      </c>
    </row>
    <row r="1793" spans="6:7">
      <c r="F1793" s="8">
        <v>30.45</v>
      </c>
      <c r="G1793" s="8">
        <v>30.45</v>
      </c>
    </row>
    <row r="1794" spans="6:7">
      <c r="F1794" s="8">
        <v>23.34</v>
      </c>
      <c r="G1794" s="8">
        <v>23.34</v>
      </c>
    </row>
    <row r="1795" spans="6:7">
      <c r="F1795" s="8">
        <v>23.34</v>
      </c>
      <c r="G1795" s="8">
        <v>23.34</v>
      </c>
    </row>
    <row r="1796" spans="6:7">
      <c r="F1796" s="8">
        <v>24.84</v>
      </c>
      <c r="G1796" s="8">
        <v>24.84</v>
      </c>
    </row>
    <row r="1797" spans="6:7">
      <c r="F1797" s="8">
        <v>30.43</v>
      </c>
      <c r="G1797" s="8">
        <v>30.43</v>
      </c>
    </row>
    <row r="1798" spans="6:7">
      <c r="F1798" s="8">
        <v>30.43</v>
      </c>
      <c r="G1798" s="8">
        <v>30.43</v>
      </c>
    </row>
    <row r="1799" spans="6:7">
      <c r="F1799" s="8">
        <v>30.43</v>
      </c>
      <c r="G1799" s="8">
        <v>30.43</v>
      </c>
    </row>
    <row r="1800" spans="6:7">
      <c r="F1800" s="8">
        <v>23.32</v>
      </c>
      <c r="G1800" s="8">
        <v>23.32</v>
      </c>
    </row>
    <row r="1801" spans="6:7">
      <c r="F1801" s="8">
        <v>23.32</v>
      </c>
      <c r="G1801" s="8">
        <v>23.32</v>
      </c>
    </row>
    <row r="1802" spans="6:7">
      <c r="F1802" s="8">
        <v>22.04</v>
      </c>
      <c r="G1802" s="8">
        <v>22.04</v>
      </c>
    </row>
    <row r="1803" spans="6:7">
      <c r="F1803" s="8">
        <v>22.13</v>
      </c>
      <c r="G1803" s="8">
        <v>22.13</v>
      </c>
    </row>
    <row r="1804" spans="6:7">
      <c r="F1804" s="8">
        <v>22.15</v>
      </c>
      <c r="G1804" s="8">
        <v>22.15</v>
      </c>
    </row>
    <row r="1805" spans="6:7">
      <c r="F1805" s="8">
        <v>22.15</v>
      </c>
      <c r="G1805" s="8">
        <v>22.15</v>
      </c>
    </row>
    <row r="1806" spans="6:7">
      <c r="F1806" s="8">
        <v>23.52</v>
      </c>
      <c r="G1806" s="8">
        <v>23.52</v>
      </c>
    </row>
    <row r="1807" spans="6:7">
      <c r="F1807" s="8">
        <v>30.44</v>
      </c>
      <c r="G1807" s="8">
        <v>30.44</v>
      </c>
    </row>
    <row r="1808" spans="6:7">
      <c r="F1808" s="8">
        <v>30.44</v>
      </c>
      <c r="G1808" s="8">
        <v>30.44</v>
      </c>
    </row>
    <row r="1809" spans="6:7">
      <c r="F1809" s="8">
        <v>30.38</v>
      </c>
      <c r="G1809" s="8">
        <v>30.38</v>
      </c>
    </row>
    <row r="1810" spans="6:7">
      <c r="F1810" s="8">
        <v>30.38</v>
      </c>
      <c r="G1810" s="8">
        <v>30.38</v>
      </c>
    </row>
    <row r="1811" spans="6:7">
      <c r="F1811" s="8">
        <v>30.38</v>
      </c>
      <c r="G1811" s="8">
        <v>30.38</v>
      </c>
    </row>
    <row r="1812" spans="6:7">
      <c r="F1812" s="8">
        <v>30.36</v>
      </c>
      <c r="G1812" s="8">
        <v>30.36</v>
      </c>
    </row>
    <row r="1813" spans="6:7">
      <c r="F1813" s="8">
        <v>25.38</v>
      </c>
      <c r="G1813" s="8">
        <v>25.38</v>
      </c>
    </row>
    <row r="1814" spans="6:7">
      <c r="F1814" s="8">
        <v>25.38</v>
      </c>
      <c r="G1814" s="8">
        <v>25.38</v>
      </c>
    </row>
    <row r="1815" spans="6:7">
      <c r="F1815" s="8">
        <v>25.38</v>
      </c>
      <c r="G1815" s="8">
        <v>25.38</v>
      </c>
    </row>
    <row r="1816" spans="6:7">
      <c r="F1816" s="8">
        <v>26.63</v>
      </c>
      <c r="G1816" s="8">
        <v>26.63</v>
      </c>
    </row>
    <row r="1817" spans="6:7">
      <c r="F1817" s="8">
        <v>23.85</v>
      </c>
      <c r="G1817" s="8">
        <v>23.85</v>
      </c>
    </row>
    <row r="1818" spans="6:7">
      <c r="F1818" s="8">
        <v>23.85</v>
      </c>
      <c r="G1818" s="8">
        <v>23.85</v>
      </c>
    </row>
    <row r="1819" spans="6:7">
      <c r="F1819" s="8">
        <v>17.78</v>
      </c>
      <c r="G1819" s="8">
        <v>17.78</v>
      </c>
    </row>
    <row r="1820" spans="6:7">
      <c r="F1820" s="8">
        <v>17.78</v>
      </c>
      <c r="G1820" s="8">
        <v>17.78</v>
      </c>
    </row>
    <row r="1821" spans="6:7">
      <c r="F1821" s="8">
        <v>17.68</v>
      </c>
      <c r="G1821" s="8">
        <v>17.68</v>
      </c>
    </row>
    <row r="1822" spans="6:7">
      <c r="F1822" s="8">
        <v>20.92</v>
      </c>
      <c r="G1822" s="8">
        <v>20.92</v>
      </c>
    </row>
    <row r="1823" spans="6:7">
      <c r="F1823" s="8">
        <v>20.92</v>
      </c>
      <c r="G1823" s="8">
        <v>20.92</v>
      </c>
    </row>
    <row r="1824" spans="6:7">
      <c r="F1824" s="8">
        <v>20.92</v>
      </c>
      <c r="G1824" s="8">
        <v>20.92</v>
      </c>
    </row>
    <row r="1825" spans="6:7">
      <c r="F1825" s="8">
        <v>20.92</v>
      </c>
      <c r="G1825" s="8">
        <v>20.92</v>
      </c>
    </row>
    <row r="1826" spans="6:7">
      <c r="F1826" s="8">
        <v>20.92</v>
      </c>
      <c r="G1826" s="8">
        <v>20.92</v>
      </c>
    </row>
    <row r="1827" spans="6:7">
      <c r="F1827" s="8">
        <v>20.57</v>
      </c>
      <c r="G1827" s="8">
        <v>20.57</v>
      </c>
    </row>
    <row r="1828" spans="6:7">
      <c r="F1828" s="8">
        <v>16.97</v>
      </c>
      <c r="G1828" s="8">
        <v>16.97</v>
      </c>
    </row>
    <row r="1829" spans="6:7">
      <c r="F1829" s="8">
        <v>19.01</v>
      </c>
      <c r="G1829" s="8">
        <v>19.01</v>
      </c>
    </row>
    <row r="1830" spans="6:7">
      <c r="F1830" s="8">
        <v>19.01</v>
      </c>
      <c r="G1830" s="8">
        <v>19.01</v>
      </c>
    </row>
    <row r="1831" spans="6:7">
      <c r="F1831" s="8">
        <v>22.11</v>
      </c>
      <c r="G1831" s="8">
        <v>22.11</v>
      </c>
    </row>
    <row r="1832" spans="6:7">
      <c r="F1832" s="8">
        <v>22.11</v>
      </c>
      <c r="G1832" s="8">
        <v>22.11</v>
      </c>
    </row>
    <row r="1833" spans="6:7">
      <c r="F1833" s="8">
        <v>21.44</v>
      </c>
      <c r="G1833" s="8">
        <v>21.44</v>
      </c>
    </row>
    <row r="1834" spans="6:7">
      <c r="F1834" s="8">
        <v>21.44</v>
      </c>
      <c r="G1834" s="8">
        <v>21.44</v>
      </c>
    </row>
    <row r="1835" spans="6:7">
      <c r="F1835" s="8">
        <v>21.44</v>
      </c>
      <c r="G1835" s="8">
        <v>21.44</v>
      </c>
    </row>
    <row r="1836" spans="6:7">
      <c r="F1836" s="8">
        <v>21.93</v>
      </c>
      <c r="G1836" s="8">
        <v>21.93</v>
      </c>
    </row>
    <row r="1837" spans="6:7">
      <c r="F1837" s="8">
        <v>21.93</v>
      </c>
      <c r="G1837" s="8">
        <v>21.93</v>
      </c>
    </row>
    <row r="1838" spans="6:7">
      <c r="F1838" s="8">
        <v>16.36</v>
      </c>
      <c r="G1838" s="8">
        <v>16.36</v>
      </c>
    </row>
    <row r="1839" spans="6:7">
      <c r="F1839" s="8">
        <v>22.1</v>
      </c>
      <c r="G1839" s="8">
        <v>22.1</v>
      </c>
    </row>
    <row r="1840" spans="6:7">
      <c r="F1840" s="8">
        <v>22.1</v>
      </c>
      <c r="G1840" s="8">
        <v>22.1</v>
      </c>
    </row>
    <row r="1841" spans="6:7">
      <c r="F1841" s="8">
        <v>22.1</v>
      </c>
      <c r="G1841" s="8">
        <v>22.1</v>
      </c>
    </row>
    <row r="1842" spans="6:7">
      <c r="F1842" s="8">
        <v>22.13</v>
      </c>
      <c r="G1842" s="8">
        <v>22.13</v>
      </c>
    </row>
    <row r="1843" spans="6:7">
      <c r="F1843" s="8">
        <v>22.13</v>
      </c>
      <c r="G1843" s="8">
        <v>22.13</v>
      </c>
    </row>
    <row r="1844" spans="6:7">
      <c r="F1844" s="8">
        <v>18.47</v>
      </c>
      <c r="G1844" s="8">
        <v>18.47</v>
      </c>
    </row>
    <row r="1845" spans="6:7">
      <c r="F1845" s="8">
        <v>16.26</v>
      </c>
      <c r="G1845" s="8">
        <v>16.26</v>
      </c>
    </row>
    <row r="1846" spans="6:7">
      <c r="F1846" s="8">
        <v>16.26</v>
      </c>
      <c r="G1846" s="8">
        <v>16.26</v>
      </c>
    </row>
    <row r="1847" spans="6:7">
      <c r="F1847" s="8">
        <v>16.26</v>
      </c>
      <c r="G1847" s="8">
        <v>16.26</v>
      </c>
    </row>
    <row r="1848" spans="6:7">
      <c r="F1848" s="8">
        <v>18.17</v>
      </c>
      <c r="G1848" s="8">
        <v>18.17</v>
      </c>
    </row>
    <row r="1849" spans="6:7">
      <c r="F1849" s="8">
        <v>18.17</v>
      </c>
      <c r="G1849" s="8">
        <v>18.17</v>
      </c>
    </row>
    <row r="1850" spans="6:7">
      <c r="F1850" s="8">
        <v>18.17</v>
      </c>
      <c r="G1850" s="8">
        <v>18.17</v>
      </c>
    </row>
    <row r="1851" spans="6:7">
      <c r="F1851" s="8">
        <v>16.29</v>
      </c>
      <c r="G1851" s="8">
        <v>16.29</v>
      </c>
    </row>
    <row r="1852" spans="6:7">
      <c r="F1852" s="8">
        <v>16.29</v>
      </c>
      <c r="G1852" s="8">
        <v>16.29</v>
      </c>
    </row>
    <row r="1853" spans="6:7">
      <c r="F1853" s="8">
        <v>16.29</v>
      </c>
      <c r="G1853" s="8">
        <v>16.29</v>
      </c>
    </row>
    <row r="1854" spans="6:7">
      <c r="F1854" s="8">
        <v>20.07</v>
      </c>
      <c r="G1854" s="8">
        <v>20.07</v>
      </c>
    </row>
    <row r="1855" spans="6:7">
      <c r="F1855" s="8">
        <v>20.07</v>
      </c>
      <c r="G1855" s="8">
        <v>20.07</v>
      </c>
    </row>
    <row r="1856" spans="6:7">
      <c r="F1856" s="8">
        <v>20.07</v>
      </c>
      <c r="G1856" s="8">
        <v>20.07</v>
      </c>
    </row>
    <row r="1857" spans="6:7">
      <c r="F1857" s="8">
        <v>15.87</v>
      </c>
      <c r="G1857" s="8">
        <v>15.87</v>
      </c>
    </row>
    <row r="1858" spans="6:7">
      <c r="F1858" s="8">
        <v>15.87</v>
      </c>
      <c r="G1858" s="8">
        <v>15.87</v>
      </c>
    </row>
    <row r="1859" spans="6:7">
      <c r="F1859" s="8">
        <v>15.87</v>
      </c>
      <c r="G1859" s="8">
        <v>15.87</v>
      </c>
    </row>
    <row r="1860" spans="6:7">
      <c r="F1860" s="8">
        <v>15.9</v>
      </c>
      <c r="G1860" s="8">
        <v>15.9</v>
      </c>
    </row>
    <row r="1861" spans="6:7">
      <c r="F1861" s="8">
        <v>15.9</v>
      </c>
      <c r="G1861" s="8">
        <v>15.9</v>
      </c>
    </row>
    <row r="1862" spans="6:7">
      <c r="F1862" s="8">
        <v>15.9</v>
      </c>
      <c r="G1862" s="8">
        <v>15.9</v>
      </c>
    </row>
    <row r="1863" spans="6:7">
      <c r="F1863" s="8">
        <v>21.68</v>
      </c>
      <c r="G1863" s="8">
        <v>21.68</v>
      </c>
    </row>
    <row r="1864" spans="6:7">
      <c r="F1864" s="8">
        <v>21.68</v>
      </c>
      <c r="G1864" s="8">
        <v>21.68</v>
      </c>
    </row>
    <row r="1865" spans="6:7">
      <c r="F1865" s="8">
        <v>21.68</v>
      </c>
      <c r="G1865" s="8">
        <v>21.68</v>
      </c>
    </row>
    <row r="1866" spans="6:7">
      <c r="F1866" s="8">
        <v>21.68</v>
      </c>
      <c r="G1866" s="8">
        <v>21.68</v>
      </c>
    </row>
    <row r="1867" spans="6:7">
      <c r="F1867" s="8">
        <v>21.68</v>
      </c>
      <c r="G1867" s="8">
        <v>21.68</v>
      </c>
    </row>
    <row r="1868" spans="6:7">
      <c r="F1868" s="8">
        <v>21.68</v>
      </c>
      <c r="G1868" s="8">
        <v>21.68</v>
      </c>
    </row>
    <row r="1869" spans="6:7">
      <c r="F1869" s="8">
        <v>16.27</v>
      </c>
      <c r="G1869" s="8">
        <v>16.27</v>
      </c>
    </row>
    <row r="1870" spans="6:7">
      <c r="F1870" s="8">
        <v>16.27</v>
      </c>
      <c r="G1870" s="8">
        <v>16.27</v>
      </c>
    </row>
    <row r="1871" spans="6:7">
      <c r="F1871" s="8">
        <v>16.27</v>
      </c>
      <c r="G1871" s="8">
        <v>16.27</v>
      </c>
    </row>
    <row r="1872" spans="6:7">
      <c r="F1872" s="8">
        <v>21.68</v>
      </c>
      <c r="G1872" s="8">
        <v>21.68</v>
      </c>
    </row>
    <row r="1873" spans="6:7">
      <c r="F1873" s="8">
        <v>21.68</v>
      </c>
      <c r="G1873" s="8">
        <v>21.68</v>
      </c>
    </row>
    <row r="1874" spans="6:7">
      <c r="F1874" s="8">
        <v>21.68</v>
      </c>
      <c r="G1874" s="8">
        <v>21.68</v>
      </c>
    </row>
    <row r="1875" spans="6:7">
      <c r="F1875" s="8">
        <v>20.94</v>
      </c>
      <c r="G1875" s="8">
        <v>20.94</v>
      </c>
    </row>
    <row r="1876" spans="6:7">
      <c r="F1876" s="8">
        <v>20.94</v>
      </c>
      <c r="G1876" s="8">
        <v>20.94</v>
      </c>
    </row>
    <row r="1877" spans="6:7">
      <c r="F1877" s="8">
        <v>20.94</v>
      </c>
      <c r="G1877" s="8">
        <v>20.94</v>
      </c>
    </row>
    <row r="1878" spans="6:7">
      <c r="F1878" s="8">
        <v>16.26</v>
      </c>
      <c r="G1878" s="8">
        <v>16.26</v>
      </c>
    </row>
    <row r="1879" spans="6:7">
      <c r="F1879" s="8">
        <v>16.26</v>
      </c>
      <c r="G1879" s="8">
        <v>16.26</v>
      </c>
    </row>
    <row r="1880" spans="6:7">
      <c r="F1880" s="8">
        <v>16.26</v>
      </c>
      <c r="G1880" s="8">
        <v>16.26</v>
      </c>
    </row>
    <row r="1881" spans="6:7">
      <c r="F1881" s="8">
        <v>15.78</v>
      </c>
      <c r="G1881" s="8">
        <v>15.78</v>
      </c>
    </row>
    <row r="1882" spans="6:7">
      <c r="F1882" s="8">
        <v>15.78</v>
      </c>
      <c r="G1882" s="8">
        <v>15.78</v>
      </c>
    </row>
    <row r="1883" spans="6:7">
      <c r="F1883" s="8">
        <v>15.78</v>
      </c>
      <c r="G1883" s="8">
        <v>15.78</v>
      </c>
    </row>
    <row r="1884" spans="6:7">
      <c r="F1884" s="8">
        <v>16.21</v>
      </c>
      <c r="G1884" s="8">
        <v>16.21</v>
      </c>
    </row>
    <row r="1885" spans="6:7">
      <c r="F1885" s="8">
        <v>16.21</v>
      </c>
      <c r="G1885" s="8">
        <v>16.21</v>
      </c>
    </row>
    <row r="1886" spans="6:7">
      <c r="F1886" s="8">
        <v>16.21</v>
      </c>
      <c r="G1886" s="8">
        <v>16.21</v>
      </c>
    </row>
    <row r="1887" spans="6:7">
      <c r="F1887" s="8">
        <v>15.78</v>
      </c>
      <c r="G1887" s="8">
        <v>15.78</v>
      </c>
    </row>
    <row r="1888" spans="6:7">
      <c r="F1888" s="8">
        <v>15.78</v>
      </c>
      <c r="G1888" s="8">
        <v>15.78</v>
      </c>
    </row>
    <row r="1889" spans="6:7">
      <c r="F1889" s="8">
        <v>15.78</v>
      </c>
      <c r="G1889" s="8">
        <v>15.78</v>
      </c>
    </row>
    <row r="1890" spans="6:7">
      <c r="F1890" s="8">
        <v>17.59</v>
      </c>
      <c r="G1890" s="8">
        <v>17.59</v>
      </c>
    </row>
    <row r="1891" spans="6:7">
      <c r="F1891" s="8">
        <v>17.59</v>
      </c>
      <c r="G1891" s="8">
        <v>17.59</v>
      </c>
    </row>
    <row r="1892" spans="6:7">
      <c r="F1892" s="8">
        <v>17.59</v>
      </c>
      <c r="G1892" s="8">
        <v>17.59</v>
      </c>
    </row>
    <row r="1893" spans="6:7">
      <c r="F1893" s="8">
        <v>16.15</v>
      </c>
      <c r="G1893" s="8">
        <v>16.15</v>
      </c>
    </row>
    <row r="1894" spans="6:7">
      <c r="F1894" s="8">
        <v>16.15</v>
      </c>
      <c r="G1894" s="8">
        <v>16.15</v>
      </c>
    </row>
    <row r="1895" spans="6:7">
      <c r="F1895" s="8">
        <v>21.68</v>
      </c>
      <c r="G1895" s="8">
        <v>21.68</v>
      </c>
    </row>
    <row r="1896" spans="6:7">
      <c r="F1896" s="8">
        <v>16.21</v>
      </c>
      <c r="G1896" s="8">
        <v>16.21</v>
      </c>
    </row>
    <row r="1897" spans="6:7">
      <c r="F1897" s="8">
        <v>16.21</v>
      </c>
      <c r="G1897" s="8">
        <v>16.21</v>
      </c>
    </row>
    <row r="1898" spans="6:7">
      <c r="F1898" s="8">
        <v>16.21</v>
      </c>
      <c r="G1898" s="8">
        <v>16.21</v>
      </c>
    </row>
    <row r="1899" spans="6:7">
      <c r="F1899" s="8">
        <v>15.74</v>
      </c>
      <c r="G1899" s="8">
        <v>15.74</v>
      </c>
    </row>
    <row r="1900" spans="6:7">
      <c r="F1900" s="8">
        <v>15.74</v>
      </c>
      <c r="G1900" s="8">
        <v>15.74</v>
      </c>
    </row>
    <row r="1901" spans="6:7">
      <c r="F1901" s="8">
        <v>15.74</v>
      </c>
      <c r="G1901" s="8">
        <v>15.74</v>
      </c>
    </row>
    <row r="1902" spans="6:7">
      <c r="F1902" s="8">
        <v>15.78</v>
      </c>
      <c r="G1902" s="8">
        <v>15.78</v>
      </c>
    </row>
    <row r="1903" spans="6:7">
      <c r="F1903" s="8">
        <v>15.78</v>
      </c>
      <c r="G1903" s="8">
        <v>15.78</v>
      </c>
    </row>
    <row r="1904" spans="6:7">
      <c r="F1904" s="8">
        <v>15.78</v>
      </c>
      <c r="G1904" s="8">
        <v>15.78</v>
      </c>
    </row>
    <row r="1905" spans="6:7">
      <c r="F1905" s="8">
        <v>18.42</v>
      </c>
      <c r="G1905" s="8">
        <v>18.42</v>
      </c>
    </row>
    <row r="1906" spans="6:7">
      <c r="F1906" s="8">
        <v>18.42</v>
      </c>
      <c r="G1906" s="8">
        <v>18.42</v>
      </c>
    </row>
    <row r="1907" spans="6:7">
      <c r="F1907" s="8">
        <v>18.42</v>
      </c>
      <c r="G1907" s="8">
        <v>18.42</v>
      </c>
    </row>
    <row r="1908" spans="6:7">
      <c r="F1908" s="8">
        <v>15.79</v>
      </c>
      <c r="G1908" s="8">
        <v>15.79</v>
      </c>
    </row>
    <row r="1909" spans="6:7">
      <c r="F1909" s="8">
        <v>15.79</v>
      </c>
      <c r="G1909" s="8">
        <v>15.79</v>
      </c>
    </row>
    <row r="1910" spans="6:7">
      <c r="F1910" s="8">
        <v>18.23</v>
      </c>
      <c r="G1910" s="8">
        <v>18.23</v>
      </c>
    </row>
    <row r="1911" spans="6:7">
      <c r="F1911" s="8">
        <v>18.23</v>
      </c>
      <c r="G1911" s="8">
        <v>18.23</v>
      </c>
    </row>
    <row r="1912" spans="6:7">
      <c r="F1912" s="8">
        <v>15.76</v>
      </c>
      <c r="G1912" s="8">
        <v>15.76</v>
      </c>
    </row>
    <row r="1913" spans="6:7">
      <c r="F1913" s="8">
        <v>15.76</v>
      </c>
      <c r="G1913" s="8">
        <v>15.76</v>
      </c>
    </row>
    <row r="1914" spans="6:7">
      <c r="F1914" s="8">
        <v>16.22</v>
      </c>
      <c r="G1914" s="8">
        <v>16.22</v>
      </c>
    </row>
    <row r="1915" spans="6:7">
      <c r="F1915" s="8">
        <v>16.22</v>
      </c>
      <c r="G1915" s="8">
        <v>16.22</v>
      </c>
    </row>
    <row r="1916" spans="6:7">
      <c r="F1916" s="8">
        <v>20.92</v>
      </c>
      <c r="G1916" s="8">
        <v>20.92</v>
      </c>
    </row>
    <row r="1917" spans="6:7">
      <c r="F1917" s="8">
        <v>20.92</v>
      </c>
      <c r="G1917" s="8">
        <v>20.92</v>
      </c>
    </row>
    <row r="1918" spans="6:7">
      <c r="F1918" s="8">
        <v>21.64</v>
      </c>
      <c r="G1918" s="8">
        <v>21.64</v>
      </c>
    </row>
    <row r="1919" spans="6:7">
      <c r="F1919" s="8">
        <v>21.64</v>
      </c>
      <c r="G1919" s="8">
        <v>21.64</v>
      </c>
    </row>
    <row r="1920" spans="6:7">
      <c r="F1920" s="8">
        <v>21.64</v>
      </c>
      <c r="G1920" s="8">
        <v>21.64</v>
      </c>
    </row>
    <row r="1921" spans="6:7">
      <c r="F1921" s="8">
        <v>21.64</v>
      </c>
      <c r="G1921" s="8">
        <v>21.64</v>
      </c>
    </row>
    <row r="1922" spans="6:7">
      <c r="F1922" s="8">
        <v>21.64</v>
      </c>
      <c r="G1922" s="8">
        <v>21.64</v>
      </c>
    </row>
    <row r="1923" spans="6:7">
      <c r="F1923" s="8">
        <v>20.99</v>
      </c>
      <c r="G1923" s="8">
        <v>20.99</v>
      </c>
    </row>
    <row r="1924" spans="6:7">
      <c r="F1924" s="8">
        <v>20.99</v>
      </c>
      <c r="G1924" s="8">
        <v>20.99</v>
      </c>
    </row>
    <row r="1925" spans="6:7">
      <c r="F1925" s="8">
        <v>20.99</v>
      </c>
      <c r="G1925" s="8">
        <v>20.99</v>
      </c>
    </row>
    <row r="1926" spans="6:7">
      <c r="F1926" s="8">
        <v>16.35</v>
      </c>
      <c r="G1926" s="8">
        <v>16.35</v>
      </c>
    </row>
    <row r="1927" spans="6:7">
      <c r="F1927" s="8">
        <v>16.35</v>
      </c>
      <c r="G1927" s="8">
        <v>16.35</v>
      </c>
    </row>
    <row r="1928" spans="6:7">
      <c r="F1928" s="8">
        <v>18.57</v>
      </c>
      <c r="G1928" s="8">
        <v>18.57</v>
      </c>
    </row>
    <row r="1929" spans="6:7">
      <c r="F1929" s="8">
        <v>45.79</v>
      </c>
      <c r="G1929" s="8">
        <v>45.79</v>
      </c>
    </row>
    <row r="1930" spans="6:7">
      <c r="F1930" s="8">
        <v>45.79</v>
      </c>
      <c r="G1930" s="8">
        <v>45.79</v>
      </c>
    </row>
    <row r="1931" spans="6:7">
      <c r="F1931" s="8">
        <v>45.79</v>
      </c>
      <c r="G1931" s="8">
        <v>45.79</v>
      </c>
    </row>
    <row r="1932" spans="6:7">
      <c r="F1932" s="8">
        <v>31.87</v>
      </c>
      <c r="G1932" s="8">
        <v>31.87</v>
      </c>
    </row>
    <row r="1933" spans="6:7">
      <c r="F1933" s="8">
        <v>41.55</v>
      </c>
      <c r="G1933" s="8">
        <v>41.55</v>
      </c>
    </row>
    <row r="1934" spans="6:7">
      <c r="F1934" s="8">
        <v>41.55</v>
      </c>
      <c r="G1934" s="8">
        <v>41.55</v>
      </c>
    </row>
    <row r="1935" spans="6:7">
      <c r="F1935" s="8">
        <v>41.55</v>
      </c>
      <c r="G1935" s="8">
        <v>41.55</v>
      </c>
    </row>
    <row r="1936" spans="6:7">
      <c r="F1936" s="8">
        <v>41.55</v>
      </c>
      <c r="G1936" s="8">
        <v>41.55</v>
      </c>
    </row>
    <row r="1937" spans="6:7">
      <c r="F1937" s="8">
        <v>41.55</v>
      </c>
      <c r="G1937" s="8">
        <v>41.55</v>
      </c>
    </row>
    <row r="1938" spans="6:7">
      <c r="F1938" s="8">
        <v>24.43</v>
      </c>
      <c r="G1938" s="8">
        <v>24.43</v>
      </c>
    </row>
    <row r="1939" spans="6:7">
      <c r="F1939" s="8">
        <v>24.43</v>
      </c>
      <c r="G1939" s="8">
        <v>24.43</v>
      </c>
    </row>
    <row r="1940" spans="6:7">
      <c r="F1940" s="8">
        <v>24.43</v>
      </c>
      <c r="G1940" s="8">
        <v>24.43</v>
      </c>
    </row>
    <row r="1941" spans="6:7">
      <c r="F1941" s="8">
        <v>24.43</v>
      </c>
      <c r="G1941" s="8">
        <v>24.43</v>
      </c>
    </row>
    <row r="1942" spans="6:7">
      <c r="F1942" s="8">
        <v>24.43</v>
      </c>
      <c r="G1942" s="8">
        <v>24.43</v>
      </c>
    </row>
    <row r="1943" spans="6:7">
      <c r="F1943" s="8">
        <v>24.43</v>
      </c>
      <c r="G1943" s="8">
        <v>24.43</v>
      </c>
    </row>
    <row r="1944" spans="6:7">
      <c r="F1944" s="8">
        <v>41.66</v>
      </c>
      <c r="G1944" s="8">
        <v>41.66</v>
      </c>
    </row>
    <row r="1945" spans="6:7">
      <c r="F1945" s="8">
        <v>41.66</v>
      </c>
      <c r="G1945" s="8">
        <v>41.66</v>
      </c>
    </row>
    <row r="1946" spans="6:7">
      <c r="F1946" s="8">
        <v>41.66</v>
      </c>
      <c r="G1946" s="8">
        <v>41.66</v>
      </c>
    </row>
    <row r="1947" spans="6:7">
      <c r="F1947" s="8">
        <v>41.66</v>
      </c>
      <c r="G1947" s="8">
        <v>41.66</v>
      </c>
    </row>
    <row r="1948" spans="6:7">
      <c r="F1948" s="8">
        <v>41.66</v>
      </c>
      <c r="G1948" s="8">
        <v>41.66</v>
      </c>
    </row>
    <row r="1949" spans="6:7">
      <c r="F1949" s="8">
        <v>41.66</v>
      </c>
      <c r="G1949" s="8">
        <v>41.66</v>
      </c>
    </row>
    <row r="1950" spans="6:7">
      <c r="F1950" s="8">
        <v>42.65</v>
      </c>
      <c r="G1950" s="8">
        <v>42.65</v>
      </c>
    </row>
    <row r="1951" spans="6:7">
      <c r="F1951" s="8">
        <v>42.65</v>
      </c>
      <c r="G1951" s="8">
        <v>42.65</v>
      </c>
    </row>
    <row r="1952" spans="6:7">
      <c r="F1952" s="8">
        <v>49.78</v>
      </c>
      <c r="G1952" s="8">
        <v>49.78</v>
      </c>
    </row>
    <row r="1953" spans="6:7">
      <c r="F1953" s="8">
        <v>49.78</v>
      </c>
      <c r="G1953" s="8">
        <v>49.78</v>
      </c>
    </row>
    <row r="1954" spans="6:7">
      <c r="F1954" s="8">
        <v>49.78</v>
      </c>
      <c r="G1954" s="8">
        <v>49.78</v>
      </c>
    </row>
    <row r="1955" spans="6:7">
      <c r="F1955" s="8">
        <v>88.65</v>
      </c>
      <c r="G1955" s="8">
        <v>88.65</v>
      </c>
    </row>
    <row r="1956" spans="6:7">
      <c r="F1956" s="8">
        <v>88.65</v>
      </c>
      <c r="G1956" s="8">
        <v>88.65</v>
      </c>
    </row>
    <row r="1957" spans="6:7">
      <c r="F1957" s="8">
        <v>52.02</v>
      </c>
      <c r="G1957" s="8">
        <v>52.02</v>
      </c>
    </row>
    <row r="1958" spans="6:7">
      <c r="F1958" s="8">
        <v>52.02</v>
      </c>
      <c r="G1958" s="8">
        <v>52.02</v>
      </c>
    </row>
    <row r="1959" spans="6:7">
      <c r="F1959" s="8">
        <v>42.64</v>
      </c>
      <c r="G1959" s="8">
        <v>42.64</v>
      </c>
    </row>
    <row r="1960" spans="6:7">
      <c r="F1960" s="8">
        <v>42.64</v>
      </c>
      <c r="G1960" s="8">
        <v>42.64</v>
      </c>
    </row>
    <row r="1961" spans="6:7">
      <c r="F1961" s="8">
        <v>42.99</v>
      </c>
      <c r="G1961" s="8">
        <v>42.99</v>
      </c>
    </row>
    <row r="1962" spans="6:7">
      <c r="F1962" s="8">
        <v>43.01</v>
      </c>
      <c r="G1962" s="8">
        <v>43.01</v>
      </c>
    </row>
    <row r="1963" spans="6:7">
      <c r="F1963" s="8">
        <v>43.01</v>
      </c>
      <c r="G1963" s="8">
        <v>43.01</v>
      </c>
    </row>
    <row r="1964" spans="6:7">
      <c r="F1964" s="8">
        <v>43.01</v>
      </c>
      <c r="G1964" s="8">
        <v>43.01</v>
      </c>
    </row>
    <row r="1965" spans="6:7">
      <c r="F1965" s="8">
        <v>43.01</v>
      </c>
      <c r="G1965" s="8">
        <v>43.01</v>
      </c>
    </row>
    <row r="1966" spans="6:7">
      <c r="F1966" s="8">
        <v>35.81</v>
      </c>
      <c r="G1966" s="8">
        <v>35.81</v>
      </c>
    </row>
    <row r="1967" spans="6:7">
      <c r="F1967" s="8">
        <v>35.81</v>
      </c>
      <c r="G1967" s="8">
        <v>35.81</v>
      </c>
    </row>
    <row r="1968" spans="6:7">
      <c r="F1968" s="8">
        <v>35.75</v>
      </c>
      <c r="G1968" s="8">
        <v>35.75</v>
      </c>
    </row>
    <row r="1969" spans="6:7">
      <c r="F1969" s="8">
        <v>35.75</v>
      </c>
      <c r="G1969" s="8">
        <v>35.75</v>
      </c>
    </row>
    <row r="1970" spans="6:7">
      <c r="F1970" s="8">
        <v>42.89</v>
      </c>
      <c r="G1970" s="8">
        <v>42.89</v>
      </c>
    </row>
    <row r="1971" spans="6:7">
      <c r="F1971" s="8">
        <v>48.74</v>
      </c>
      <c r="G1971" s="8">
        <v>48.74</v>
      </c>
    </row>
    <row r="1972" spans="6:7">
      <c r="F1972" s="8">
        <v>48.74</v>
      </c>
      <c r="G1972" s="8">
        <v>48.74</v>
      </c>
    </row>
    <row r="1973" spans="6:7">
      <c r="F1973" s="8">
        <v>48.74</v>
      </c>
      <c r="G1973" s="8">
        <v>48.74</v>
      </c>
    </row>
    <row r="1974" spans="6:7">
      <c r="F1974" s="8">
        <v>48.74</v>
      </c>
      <c r="G1974" s="8">
        <v>48.74</v>
      </c>
    </row>
    <row r="1975" spans="6:7">
      <c r="F1975" s="8">
        <v>48.74</v>
      </c>
      <c r="G1975" s="8">
        <v>48.74</v>
      </c>
    </row>
    <row r="1976" spans="6:7">
      <c r="F1976" s="8">
        <v>41.8</v>
      </c>
      <c r="G1976" s="8">
        <v>41.8</v>
      </c>
    </row>
    <row r="1977" spans="6:7">
      <c r="F1977" s="8">
        <v>30.69</v>
      </c>
      <c r="G1977" s="8">
        <v>30.69</v>
      </c>
    </row>
    <row r="1978" spans="6:7">
      <c r="F1978" s="8">
        <v>30.69</v>
      </c>
      <c r="G1978" s="8">
        <v>30.69</v>
      </c>
    </row>
    <row r="1979" spans="6:7">
      <c r="F1979" s="8">
        <v>30.69</v>
      </c>
      <c r="G1979" s="8">
        <v>30.69</v>
      </c>
    </row>
    <row r="1980" spans="6:7">
      <c r="F1980" s="8">
        <v>30.68</v>
      </c>
      <c r="G1980" s="8">
        <v>30.68</v>
      </c>
    </row>
    <row r="1981" spans="6:7">
      <c r="F1981" s="8">
        <v>30.68</v>
      </c>
      <c r="G1981" s="8">
        <v>30.68</v>
      </c>
    </row>
    <row r="1982" spans="6:7">
      <c r="F1982" s="8">
        <v>30.68</v>
      </c>
      <c r="G1982" s="8">
        <v>30.68</v>
      </c>
    </row>
    <row r="1983" spans="6:7">
      <c r="F1983" s="8">
        <v>39.16</v>
      </c>
      <c r="G1983" s="8">
        <v>39.16</v>
      </c>
    </row>
    <row r="1984" spans="6:7">
      <c r="F1984" s="8">
        <v>39.16</v>
      </c>
      <c r="G1984" s="8">
        <v>39.16</v>
      </c>
    </row>
    <row r="1985" spans="6:7">
      <c r="F1985" s="8">
        <v>30.59</v>
      </c>
      <c r="G1985" s="8">
        <v>30.59</v>
      </c>
    </row>
    <row r="1986" spans="6:7">
      <c r="F1986" s="8">
        <v>30.59</v>
      </c>
      <c r="G1986" s="8">
        <v>30.59</v>
      </c>
    </row>
    <row r="1987" spans="6:7">
      <c r="F1987" s="8">
        <v>22.36</v>
      </c>
      <c r="G1987" s="8">
        <v>22.36</v>
      </c>
    </row>
    <row r="1988" spans="6:7">
      <c r="F1988" s="8">
        <v>22.36</v>
      </c>
      <c r="G1988" s="8">
        <v>22.36</v>
      </c>
    </row>
    <row r="1989" spans="6:7">
      <c r="F1989" s="8">
        <v>22.11</v>
      </c>
      <c r="G1989" s="8">
        <v>22.11</v>
      </c>
    </row>
    <row r="1990" spans="6:7">
      <c r="F1990" s="8">
        <v>22.11</v>
      </c>
      <c r="G1990" s="8">
        <v>22.11</v>
      </c>
    </row>
    <row r="1991" spans="6:7">
      <c r="F1991" s="8">
        <v>22.11</v>
      </c>
      <c r="G1991" s="8">
        <v>22.11</v>
      </c>
    </row>
    <row r="1992" spans="6:7">
      <c r="F1992" s="8">
        <v>16.32</v>
      </c>
      <c r="G1992" s="8">
        <v>16.32</v>
      </c>
    </row>
    <row r="1993" spans="6:7">
      <c r="F1993" s="8">
        <v>16.32</v>
      </c>
      <c r="G1993" s="8">
        <v>16.32</v>
      </c>
    </row>
    <row r="1994" spans="6:7">
      <c r="F1994" s="8">
        <v>16.32</v>
      </c>
      <c r="G1994" s="8">
        <v>16.32</v>
      </c>
    </row>
    <row r="1995" spans="6:7">
      <c r="F1995" s="8">
        <v>16.34</v>
      </c>
      <c r="G1995" s="8">
        <v>16.34</v>
      </c>
    </row>
    <row r="1996" spans="6:7">
      <c r="F1996" s="8">
        <v>16.34</v>
      </c>
      <c r="G1996" s="8">
        <v>16.34</v>
      </c>
    </row>
    <row r="1997" spans="6:7">
      <c r="F1997" s="8">
        <v>16.34</v>
      </c>
      <c r="G1997" s="8">
        <v>16.34</v>
      </c>
    </row>
    <row r="1998" spans="6:7">
      <c r="F1998" s="8">
        <v>16.32</v>
      </c>
      <c r="G1998" s="8">
        <v>16.32</v>
      </c>
    </row>
    <row r="1999" spans="6:7">
      <c r="F1999" s="8">
        <v>16.32</v>
      </c>
      <c r="G1999" s="8">
        <v>16.32</v>
      </c>
    </row>
    <row r="2000" spans="6:7">
      <c r="F2000" s="8">
        <v>16.32</v>
      </c>
      <c r="G2000" s="8">
        <v>16.32</v>
      </c>
    </row>
    <row r="2001" spans="6:7">
      <c r="F2001" s="8">
        <v>25.58</v>
      </c>
      <c r="G2001" s="8">
        <v>25.58</v>
      </c>
    </row>
    <row r="2002" spans="6:7">
      <c r="F2002" s="8">
        <v>25.58</v>
      </c>
      <c r="G2002" s="8">
        <v>25.58</v>
      </c>
    </row>
    <row r="2003" spans="6:7">
      <c r="F2003" s="8">
        <v>25.58</v>
      </c>
      <c r="G2003" s="8">
        <v>25.58</v>
      </c>
    </row>
    <row r="2004" spans="6:7">
      <c r="F2004" s="8">
        <v>27.26</v>
      </c>
      <c r="G2004" s="8">
        <v>27.26</v>
      </c>
    </row>
    <row r="2005" spans="6:7">
      <c r="F2005" s="8">
        <v>27.26</v>
      </c>
      <c r="G2005" s="8">
        <v>27.26</v>
      </c>
    </row>
    <row r="2006" spans="6:7">
      <c r="F2006">
        <v>27.26</v>
      </c>
      <c r="G2006">
        <v>27.26</v>
      </c>
    </row>
    <row r="2007" spans="6:7">
      <c r="F2007">
        <v>27.26</v>
      </c>
      <c r="G2007">
        <v>27.26</v>
      </c>
    </row>
    <row r="2008" spans="6:7">
      <c r="F2008">
        <v>27.26</v>
      </c>
      <c r="G2008">
        <v>27.26</v>
      </c>
    </row>
    <row r="2009" spans="6:7">
      <c r="F2009">
        <v>27.26</v>
      </c>
      <c r="G2009">
        <v>27.26</v>
      </c>
    </row>
    <row r="2010" spans="6:7">
      <c r="F2010">
        <v>15.97</v>
      </c>
      <c r="G2010">
        <v>15.97</v>
      </c>
    </row>
    <row r="2011" spans="6:7">
      <c r="F2011">
        <v>15.97</v>
      </c>
      <c r="G2011">
        <v>15.97</v>
      </c>
    </row>
    <row r="2012" spans="6:7">
      <c r="F2012">
        <v>15.97</v>
      </c>
      <c r="G2012">
        <v>15.97</v>
      </c>
    </row>
    <row r="2013" spans="6:7">
      <c r="F2013">
        <v>15.97</v>
      </c>
      <c r="G2013">
        <v>15.97</v>
      </c>
    </row>
    <row r="2014" spans="6:7">
      <c r="F2014">
        <v>16.29</v>
      </c>
      <c r="G2014">
        <v>16.29</v>
      </c>
    </row>
    <row r="2015" spans="6:7">
      <c r="F2015">
        <v>16.29</v>
      </c>
      <c r="G2015">
        <v>16.29</v>
      </c>
    </row>
    <row r="2016" spans="6:7">
      <c r="F2016">
        <v>16.29</v>
      </c>
      <c r="G2016">
        <v>16.29</v>
      </c>
    </row>
    <row r="2017" ht="14.25" spans="6:7">
      <c r="F2017" s="17">
        <v>16.29</v>
      </c>
      <c r="G2017" s="17">
        <v>16.29</v>
      </c>
    </row>
    <row r="2018" ht="14.25"/>
  </sheetData>
  <conditionalFormatting sqref="E1:E1009">
    <cfRule type="top10" dxfId="1" priority="1" rank="15"/>
  </conditionalFormatting>
  <conditionalFormatting sqref="F$1:F$1048576">
    <cfRule type="cellIs" dxfId="0" priority="3" operator="lessThan">
      <formula>9</formula>
    </cfRule>
  </conditionalFormatting>
  <conditionalFormatting sqref="G$1:G$1048576">
    <cfRule type="cellIs" dxfId="0" priority="2" operator="lessThan">
      <formula>9</formula>
    </cfRule>
  </conditionalFormatting>
  <pageMargins left="0.7" right="0.7" top="0.75" bottom="0.75" header="0.3" footer="0.3"/>
  <pageSetup paperSize="1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B1011"/>
  <sheetViews>
    <sheetView workbookViewId="0">
      <selection activeCell="B4" sqref="B4:B1011"/>
    </sheetView>
  </sheetViews>
  <sheetFormatPr defaultColWidth="9" defaultRowHeight="13.5" outlineLevelCol="1"/>
  <sheetData>
    <row r="4" spans="2:2">
      <c r="B4" t="s">
        <v>1307</v>
      </c>
    </row>
    <row r="5" spans="2:2">
      <c r="B5" t="s">
        <v>1307</v>
      </c>
    </row>
    <row r="6" spans="2:2">
      <c r="B6" t="s">
        <v>1307</v>
      </c>
    </row>
    <row r="7" spans="2:2">
      <c r="B7" t="s">
        <v>1307</v>
      </c>
    </row>
    <row r="8" spans="2:2">
      <c r="B8" t="s">
        <v>1307</v>
      </c>
    </row>
    <row r="9" spans="2:2">
      <c r="B9" t="s">
        <v>1307</v>
      </c>
    </row>
    <row r="10" spans="2:2">
      <c r="B10" t="s">
        <v>1307</v>
      </c>
    </row>
    <row r="11" spans="2:2">
      <c r="B11" t="s">
        <v>1307</v>
      </c>
    </row>
    <row r="12" spans="2:2">
      <c r="B12" t="s">
        <v>1307</v>
      </c>
    </row>
    <row r="13" spans="2:2">
      <c r="B13" t="s">
        <v>1307</v>
      </c>
    </row>
    <row r="14" spans="2:2">
      <c r="B14" t="s">
        <v>1307</v>
      </c>
    </row>
    <row r="15" spans="2:2">
      <c r="B15" t="s">
        <v>1307</v>
      </c>
    </row>
    <row r="16" spans="2:2">
      <c r="B16" t="s">
        <v>1307</v>
      </c>
    </row>
    <row r="17" spans="2:2">
      <c r="B17" t="s">
        <v>1307</v>
      </c>
    </row>
    <row r="18" spans="2:2">
      <c r="B18" t="s">
        <v>1307</v>
      </c>
    </row>
    <row r="19" spans="2:2">
      <c r="B19" t="s">
        <v>1307</v>
      </c>
    </row>
    <row r="20" spans="2:2">
      <c r="B20" t="s">
        <v>1307</v>
      </c>
    </row>
    <row r="21" spans="2:2">
      <c r="B21" t="s">
        <v>1307</v>
      </c>
    </row>
    <row r="22" spans="2:2">
      <c r="B22" t="s">
        <v>1307</v>
      </c>
    </row>
    <row r="23" spans="2:2">
      <c r="B23" t="s">
        <v>1307</v>
      </c>
    </row>
    <row r="24" spans="2:2">
      <c r="B24" t="s">
        <v>1307</v>
      </c>
    </row>
    <row r="25" spans="2:2">
      <c r="B25" t="s">
        <v>1307</v>
      </c>
    </row>
    <row r="26" spans="2:2">
      <c r="B26" t="s">
        <v>1307</v>
      </c>
    </row>
    <row r="27" spans="2:2">
      <c r="B27" t="s">
        <v>1307</v>
      </c>
    </row>
    <row r="28" spans="2:2">
      <c r="B28" t="s">
        <v>1307</v>
      </c>
    </row>
    <row r="29" spans="2:2">
      <c r="B29" t="s">
        <v>1307</v>
      </c>
    </row>
    <row r="30" spans="2:2">
      <c r="B30" t="s">
        <v>1307</v>
      </c>
    </row>
    <row r="31" spans="2:2">
      <c r="B31" t="s">
        <v>1307</v>
      </c>
    </row>
    <row r="32" spans="2:2">
      <c r="B32" t="s">
        <v>1307</v>
      </c>
    </row>
    <row r="33" spans="2:2">
      <c r="B33" t="s">
        <v>1307</v>
      </c>
    </row>
    <row r="34" spans="2:2">
      <c r="B34" t="s">
        <v>1307</v>
      </c>
    </row>
    <row r="35" spans="2:2">
      <c r="B35" t="s">
        <v>1307</v>
      </c>
    </row>
    <row r="36" spans="2:2">
      <c r="B36" t="s">
        <v>1307</v>
      </c>
    </row>
    <row r="37" spans="2:2">
      <c r="B37" t="s">
        <v>1307</v>
      </c>
    </row>
    <row r="38" spans="2:2">
      <c r="B38" t="s">
        <v>1307</v>
      </c>
    </row>
    <row r="39" spans="2:2">
      <c r="B39" t="s">
        <v>1307</v>
      </c>
    </row>
    <row r="40" spans="2:2">
      <c r="B40" t="s">
        <v>1307</v>
      </c>
    </row>
    <row r="41" spans="2:2">
      <c r="B41" t="s">
        <v>1307</v>
      </c>
    </row>
    <row r="42" spans="2:2">
      <c r="B42" t="s">
        <v>1307</v>
      </c>
    </row>
    <row r="43" spans="2:2">
      <c r="B43" t="s">
        <v>1307</v>
      </c>
    </row>
    <row r="44" spans="2:2">
      <c r="B44" t="s">
        <v>1307</v>
      </c>
    </row>
    <row r="45" spans="2:2">
      <c r="B45" t="s">
        <v>1307</v>
      </c>
    </row>
    <row r="46" spans="2:2">
      <c r="B46" t="s">
        <v>1307</v>
      </c>
    </row>
    <row r="47" spans="2:2">
      <c r="B47" t="s">
        <v>1307</v>
      </c>
    </row>
    <row r="48" spans="2:2">
      <c r="B48" t="s">
        <v>1307</v>
      </c>
    </row>
    <row r="49" spans="2:2">
      <c r="B49" t="s">
        <v>1307</v>
      </c>
    </row>
    <row r="50" spans="2:2">
      <c r="B50" t="s">
        <v>1307</v>
      </c>
    </row>
    <row r="51" spans="2:2">
      <c r="B51" t="s">
        <v>1307</v>
      </c>
    </row>
    <row r="52" spans="2:2">
      <c r="B52" t="s">
        <v>1307</v>
      </c>
    </row>
    <row r="53" spans="2:2">
      <c r="B53" t="s">
        <v>1307</v>
      </c>
    </row>
    <row r="54" spans="2:2">
      <c r="B54" t="s">
        <v>1307</v>
      </c>
    </row>
    <row r="55" spans="2:2">
      <c r="B55" t="s">
        <v>1307</v>
      </c>
    </row>
    <row r="56" spans="2:2">
      <c r="B56" t="s">
        <v>1307</v>
      </c>
    </row>
    <row r="57" spans="2:2">
      <c r="B57" t="s">
        <v>1307</v>
      </c>
    </row>
    <row r="58" spans="2:2">
      <c r="B58" t="s">
        <v>1307</v>
      </c>
    </row>
    <row r="59" spans="2:2">
      <c r="B59" t="s">
        <v>1307</v>
      </c>
    </row>
    <row r="60" spans="2:2">
      <c r="B60" t="s">
        <v>1307</v>
      </c>
    </row>
    <row r="61" spans="2:2">
      <c r="B61" t="s">
        <v>1307</v>
      </c>
    </row>
    <row r="62" spans="2:2">
      <c r="B62" t="s">
        <v>1307</v>
      </c>
    </row>
    <row r="63" spans="2:2">
      <c r="B63" t="s">
        <v>1307</v>
      </c>
    </row>
    <row r="64" spans="2:2">
      <c r="B64" t="s">
        <v>1307</v>
      </c>
    </row>
    <row r="65" spans="2:2">
      <c r="B65" t="s">
        <v>1307</v>
      </c>
    </row>
    <row r="66" spans="2:2">
      <c r="B66" t="s">
        <v>1307</v>
      </c>
    </row>
    <row r="67" spans="2:2">
      <c r="B67" t="s">
        <v>1307</v>
      </c>
    </row>
    <row r="68" spans="2:2">
      <c r="B68" t="s">
        <v>1307</v>
      </c>
    </row>
    <row r="69" spans="2:2">
      <c r="B69" t="s">
        <v>1307</v>
      </c>
    </row>
    <row r="70" spans="2:2">
      <c r="B70" t="s">
        <v>1307</v>
      </c>
    </row>
    <row r="71" spans="2:2">
      <c r="B71" t="s">
        <v>1307</v>
      </c>
    </row>
    <row r="72" spans="2:2">
      <c r="B72" t="s">
        <v>1307</v>
      </c>
    </row>
    <row r="73" spans="2:2">
      <c r="B73" t="s">
        <v>1307</v>
      </c>
    </row>
    <row r="74" spans="2:2">
      <c r="B74" t="s">
        <v>1307</v>
      </c>
    </row>
    <row r="75" spans="2:2">
      <c r="B75" t="s">
        <v>1307</v>
      </c>
    </row>
    <row r="76" spans="2:2">
      <c r="B76" t="s">
        <v>1307</v>
      </c>
    </row>
    <row r="77" spans="2:2">
      <c r="B77" t="s">
        <v>1307</v>
      </c>
    </row>
    <row r="78" spans="2:2">
      <c r="B78" t="s">
        <v>1307</v>
      </c>
    </row>
    <row r="79" spans="2:2">
      <c r="B79" t="s">
        <v>1307</v>
      </c>
    </row>
    <row r="80" spans="2:2">
      <c r="B80" t="s">
        <v>1307</v>
      </c>
    </row>
    <row r="81" spans="2:2">
      <c r="B81" t="s">
        <v>1307</v>
      </c>
    </row>
    <row r="82" spans="2:2">
      <c r="B82" t="s">
        <v>1307</v>
      </c>
    </row>
    <row r="83" spans="2:2">
      <c r="B83" t="s">
        <v>1307</v>
      </c>
    </row>
    <row r="84" spans="2:2">
      <c r="B84" t="s">
        <v>1307</v>
      </c>
    </row>
    <row r="85" spans="2:2">
      <c r="B85" t="s">
        <v>1307</v>
      </c>
    </row>
    <row r="86" spans="2:2">
      <c r="B86" t="s">
        <v>1307</v>
      </c>
    </row>
    <row r="87" spans="2:2">
      <c r="B87" t="s">
        <v>1307</v>
      </c>
    </row>
    <row r="88" spans="2:2">
      <c r="B88" t="s">
        <v>1307</v>
      </c>
    </row>
    <row r="89" spans="2:2">
      <c r="B89" t="s">
        <v>1307</v>
      </c>
    </row>
    <row r="90" spans="2:2">
      <c r="B90" t="s">
        <v>1307</v>
      </c>
    </row>
    <row r="91" spans="2:2">
      <c r="B91" t="s">
        <v>1307</v>
      </c>
    </row>
    <row r="92" spans="2:2">
      <c r="B92" t="s">
        <v>1307</v>
      </c>
    </row>
    <row r="93" spans="2:2">
      <c r="B93" t="s">
        <v>1307</v>
      </c>
    </row>
    <row r="94" spans="2:2">
      <c r="B94" t="s">
        <v>1307</v>
      </c>
    </row>
    <row r="95" spans="2:2">
      <c r="B95" t="s">
        <v>1307</v>
      </c>
    </row>
    <row r="96" spans="2:2">
      <c r="B96" t="s">
        <v>1307</v>
      </c>
    </row>
    <row r="97" spans="2:2">
      <c r="B97" t="s">
        <v>1307</v>
      </c>
    </row>
    <row r="98" spans="2:2">
      <c r="B98" t="s">
        <v>1307</v>
      </c>
    </row>
    <row r="99" spans="2:2">
      <c r="B99" t="s">
        <v>1307</v>
      </c>
    </row>
    <row r="100" spans="2:2">
      <c r="B100" t="s">
        <v>1307</v>
      </c>
    </row>
    <row r="101" spans="2:2">
      <c r="B101" t="s">
        <v>1307</v>
      </c>
    </row>
    <row r="102" spans="2:2">
      <c r="B102" t="s">
        <v>1307</v>
      </c>
    </row>
    <row r="103" spans="2:2">
      <c r="B103" t="s">
        <v>1307</v>
      </c>
    </row>
    <row r="104" spans="2:2">
      <c r="B104" t="s">
        <v>1307</v>
      </c>
    </row>
    <row r="105" spans="2:2">
      <c r="B105" t="s">
        <v>1307</v>
      </c>
    </row>
    <row r="106" spans="2:2">
      <c r="B106" t="s">
        <v>1307</v>
      </c>
    </row>
    <row r="107" spans="2:2">
      <c r="B107" t="s">
        <v>1307</v>
      </c>
    </row>
    <row r="108" spans="2:2">
      <c r="B108" t="s">
        <v>1307</v>
      </c>
    </row>
    <row r="109" spans="2:2">
      <c r="B109" t="s">
        <v>1307</v>
      </c>
    </row>
    <row r="110" spans="2:2">
      <c r="B110" t="s">
        <v>1307</v>
      </c>
    </row>
    <row r="111" spans="2:2">
      <c r="B111" t="s">
        <v>1307</v>
      </c>
    </row>
    <row r="112" spans="2:2">
      <c r="B112" t="s">
        <v>1307</v>
      </c>
    </row>
    <row r="113" spans="2:2">
      <c r="B113" t="s">
        <v>1307</v>
      </c>
    </row>
    <row r="114" spans="2:2">
      <c r="B114" t="s">
        <v>1307</v>
      </c>
    </row>
    <row r="115" spans="2:2">
      <c r="B115" t="s">
        <v>1307</v>
      </c>
    </row>
    <row r="116" spans="2:2">
      <c r="B116" t="s">
        <v>1307</v>
      </c>
    </row>
    <row r="117" spans="2:2">
      <c r="B117" t="s">
        <v>1307</v>
      </c>
    </row>
    <row r="118" spans="2:2">
      <c r="B118" t="s">
        <v>1307</v>
      </c>
    </row>
    <row r="119" spans="2:2">
      <c r="B119" t="s">
        <v>1307</v>
      </c>
    </row>
    <row r="120" spans="2:2">
      <c r="B120" t="s">
        <v>1307</v>
      </c>
    </row>
    <row r="121" spans="2:2">
      <c r="B121" t="s">
        <v>1307</v>
      </c>
    </row>
    <row r="122" spans="2:2">
      <c r="B122" t="s">
        <v>1307</v>
      </c>
    </row>
    <row r="123" spans="2:2">
      <c r="B123" t="s">
        <v>1307</v>
      </c>
    </row>
    <row r="124" spans="2:2">
      <c r="B124" t="s">
        <v>1307</v>
      </c>
    </row>
    <row r="125" spans="2:2">
      <c r="B125" t="s">
        <v>1307</v>
      </c>
    </row>
    <row r="126" spans="2:2">
      <c r="B126" t="s">
        <v>1307</v>
      </c>
    </row>
    <row r="127" spans="2:2">
      <c r="B127" t="s">
        <v>1307</v>
      </c>
    </row>
    <row r="128" spans="2:2">
      <c r="B128" t="s">
        <v>1307</v>
      </c>
    </row>
    <row r="129" spans="2:2">
      <c r="B129" t="s">
        <v>1307</v>
      </c>
    </row>
    <row r="130" spans="2:2">
      <c r="B130" t="s">
        <v>1307</v>
      </c>
    </row>
    <row r="131" spans="2:2">
      <c r="B131" t="s">
        <v>1307</v>
      </c>
    </row>
    <row r="132" spans="2:2">
      <c r="B132" t="s">
        <v>1307</v>
      </c>
    </row>
    <row r="133" spans="2:2">
      <c r="B133" t="s">
        <v>1307</v>
      </c>
    </row>
    <row r="134" spans="2:2">
      <c r="B134" t="s">
        <v>1307</v>
      </c>
    </row>
    <row r="135" spans="2:2">
      <c r="B135" t="s">
        <v>1307</v>
      </c>
    </row>
    <row r="136" spans="2:2">
      <c r="B136" t="s">
        <v>1307</v>
      </c>
    </row>
    <row r="137" spans="2:2">
      <c r="B137" t="s">
        <v>1307</v>
      </c>
    </row>
    <row r="138" spans="2:2">
      <c r="B138" t="s">
        <v>1307</v>
      </c>
    </row>
    <row r="139" spans="2:2">
      <c r="B139" t="s">
        <v>1307</v>
      </c>
    </row>
    <row r="140" spans="2:2">
      <c r="B140" t="s">
        <v>1307</v>
      </c>
    </row>
    <row r="141" spans="2:2">
      <c r="B141" t="s">
        <v>1307</v>
      </c>
    </row>
    <row r="142" spans="2:2">
      <c r="B142" t="s">
        <v>1307</v>
      </c>
    </row>
    <row r="143" spans="2:2">
      <c r="B143" t="s">
        <v>1307</v>
      </c>
    </row>
    <row r="144" spans="2:2">
      <c r="B144" t="s">
        <v>1307</v>
      </c>
    </row>
    <row r="145" spans="2:2">
      <c r="B145" t="s">
        <v>1307</v>
      </c>
    </row>
    <row r="146" spans="2:2">
      <c r="B146" t="s">
        <v>1307</v>
      </c>
    </row>
    <row r="147" spans="2:2">
      <c r="B147" t="s">
        <v>1307</v>
      </c>
    </row>
    <row r="148" spans="2:2">
      <c r="B148" t="s">
        <v>1307</v>
      </c>
    </row>
    <row r="149" spans="2:2">
      <c r="B149" t="s">
        <v>1307</v>
      </c>
    </row>
    <row r="150" spans="2:2">
      <c r="B150" t="s">
        <v>1307</v>
      </c>
    </row>
    <row r="151" spans="2:2">
      <c r="B151" t="s">
        <v>1307</v>
      </c>
    </row>
    <row r="152" spans="2:2">
      <c r="B152" t="s">
        <v>1307</v>
      </c>
    </row>
    <row r="153" spans="2:2">
      <c r="B153" t="s">
        <v>1307</v>
      </c>
    </row>
    <row r="154" spans="2:2">
      <c r="B154" t="s">
        <v>1307</v>
      </c>
    </row>
    <row r="155" spans="2:2">
      <c r="B155" t="s">
        <v>1307</v>
      </c>
    </row>
    <row r="156" spans="2:2">
      <c r="B156" t="s">
        <v>1307</v>
      </c>
    </row>
    <row r="157" spans="2:2">
      <c r="B157" t="s">
        <v>1307</v>
      </c>
    </row>
    <row r="158" spans="2:2">
      <c r="B158" t="s">
        <v>1307</v>
      </c>
    </row>
    <row r="159" spans="2:2">
      <c r="B159" t="s">
        <v>1307</v>
      </c>
    </row>
    <row r="160" spans="2:2">
      <c r="B160" t="s">
        <v>1307</v>
      </c>
    </row>
    <row r="161" spans="2:2">
      <c r="B161" t="s">
        <v>1307</v>
      </c>
    </row>
    <row r="162" spans="2:2">
      <c r="B162" t="s">
        <v>1307</v>
      </c>
    </row>
    <row r="163" spans="2:2">
      <c r="B163" t="s">
        <v>1307</v>
      </c>
    </row>
    <row r="164" spans="2:2">
      <c r="B164" t="s">
        <v>1307</v>
      </c>
    </row>
    <row r="165" spans="2:2">
      <c r="B165" t="s">
        <v>1307</v>
      </c>
    </row>
    <row r="166" spans="2:2">
      <c r="B166" t="s">
        <v>1307</v>
      </c>
    </row>
    <row r="167" spans="2:2">
      <c r="B167" t="s">
        <v>1307</v>
      </c>
    </row>
    <row r="168" spans="2:2">
      <c r="B168" t="s">
        <v>1307</v>
      </c>
    </row>
    <row r="169" spans="2:2">
      <c r="B169" t="s">
        <v>1307</v>
      </c>
    </row>
    <row r="170" spans="2:2">
      <c r="B170" t="s">
        <v>1307</v>
      </c>
    </row>
    <row r="171" spans="2:2">
      <c r="B171" t="s">
        <v>1307</v>
      </c>
    </row>
    <row r="172" spans="2:2">
      <c r="B172" t="s">
        <v>1307</v>
      </c>
    </row>
    <row r="173" spans="2:2">
      <c r="B173" t="s">
        <v>1307</v>
      </c>
    </row>
    <row r="174" spans="2:2">
      <c r="B174" t="s">
        <v>1307</v>
      </c>
    </row>
    <row r="175" spans="2:2">
      <c r="B175" t="s">
        <v>1307</v>
      </c>
    </row>
    <row r="176" spans="2:2">
      <c r="B176" t="s">
        <v>1307</v>
      </c>
    </row>
    <row r="177" spans="2:2">
      <c r="B177" t="s">
        <v>1307</v>
      </c>
    </row>
    <row r="178" spans="2:2">
      <c r="B178" t="s">
        <v>1307</v>
      </c>
    </row>
    <row r="179" spans="2:2">
      <c r="B179" t="s">
        <v>1307</v>
      </c>
    </row>
    <row r="180" spans="2:2">
      <c r="B180" t="s">
        <v>1307</v>
      </c>
    </row>
    <row r="181" spans="2:2">
      <c r="B181" t="s">
        <v>1307</v>
      </c>
    </row>
    <row r="182" spans="2:2">
      <c r="B182" t="s">
        <v>1307</v>
      </c>
    </row>
    <row r="183" spans="2:2">
      <c r="B183" t="s">
        <v>1307</v>
      </c>
    </row>
    <row r="184" spans="2:2">
      <c r="B184" t="s">
        <v>1307</v>
      </c>
    </row>
    <row r="185" spans="2:2">
      <c r="B185" t="s">
        <v>1307</v>
      </c>
    </row>
    <row r="186" spans="2:2">
      <c r="B186" t="s">
        <v>1307</v>
      </c>
    </row>
    <row r="187" spans="2:2">
      <c r="B187" t="s">
        <v>1307</v>
      </c>
    </row>
    <row r="188" spans="2:2">
      <c r="B188" t="s">
        <v>1307</v>
      </c>
    </row>
    <row r="189" spans="2:2">
      <c r="B189" t="s">
        <v>1307</v>
      </c>
    </row>
    <row r="190" spans="2:2">
      <c r="B190" t="s">
        <v>1307</v>
      </c>
    </row>
    <row r="191" spans="2:2">
      <c r="B191" t="s">
        <v>1307</v>
      </c>
    </row>
    <row r="192" spans="2:2">
      <c r="B192" t="s">
        <v>1307</v>
      </c>
    </row>
    <row r="193" spans="2:2">
      <c r="B193" t="s">
        <v>1307</v>
      </c>
    </row>
    <row r="194" spans="2:2">
      <c r="B194" t="s">
        <v>1307</v>
      </c>
    </row>
    <row r="195" spans="2:2">
      <c r="B195" t="s">
        <v>1307</v>
      </c>
    </row>
    <row r="196" spans="2:2">
      <c r="B196" t="s">
        <v>1307</v>
      </c>
    </row>
    <row r="197" spans="2:2">
      <c r="B197" t="s">
        <v>1307</v>
      </c>
    </row>
    <row r="198" spans="2:2">
      <c r="B198" t="s">
        <v>1307</v>
      </c>
    </row>
    <row r="199" spans="2:2">
      <c r="B199" t="s">
        <v>1307</v>
      </c>
    </row>
    <row r="200" spans="2:2">
      <c r="B200" t="s">
        <v>1307</v>
      </c>
    </row>
    <row r="201" spans="2:2">
      <c r="B201" t="s">
        <v>1307</v>
      </c>
    </row>
    <row r="202" spans="2:2">
      <c r="B202" t="s">
        <v>1307</v>
      </c>
    </row>
    <row r="203" spans="2:2">
      <c r="B203" t="s">
        <v>1307</v>
      </c>
    </row>
    <row r="204" spans="2:2">
      <c r="B204" t="s">
        <v>1307</v>
      </c>
    </row>
    <row r="205" spans="2:2">
      <c r="B205" t="s">
        <v>1307</v>
      </c>
    </row>
    <row r="206" spans="2:2">
      <c r="B206" t="s">
        <v>1307</v>
      </c>
    </row>
    <row r="207" spans="2:2">
      <c r="B207" t="s">
        <v>1307</v>
      </c>
    </row>
    <row r="208" spans="2:2">
      <c r="B208" t="s">
        <v>1307</v>
      </c>
    </row>
    <row r="209" spans="2:2">
      <c r="B209" t="s">
        <v>1307</v>
      </c>
    </row>
    <row r="210" spans="2:2">
      <c r="B210" t="s">
        <v>1307</v>
      </c>
    </row>
    <row r="211" spans="2:2">
      <c r="B211" t="s">
        <v>1307</v>
      </c>
    </row>
    <row r="212" spans="2:2">
      <c r="B212" t="s">
        <v>1307</v>
      </c>
    </row>
    <row r="213" spans="2:2">
      <c r="B213" t="s">
        <v>1307</v>
      </c>
    </row>
    <row r="214" spans="2:2">
      <c r="B214" t="s">
        <v>1307</v>
      </c>
    </row>
    <row r="215" spans="2:2">
      <c r="B215" t="s">
        <v>1307</v>
      </c>
    </row>
    <row r="216" spans="2:2">
      <c r="B216" t="s">
        <v>1307</v>
      </c>
    </row>
    <row r="217" spans="2:2">
      <c r="B217" t="s">
        <v>1307</v>
      </c>
    </row>
    <row r="218" spans="2:2">
      <c r="B218" t="s">
        <v>1307</v>
      </c>
    </row>
    <row r="219" spans="2:2">
      <c r="B219" t="s">
        <v>1307</v>
      </c>
    </row>
    <row r="220" spans="2:2">
      <c r="B220" t="s">
        <v>1307</v>
      </c>
    </row>
    <row r="221" spans="2:2">
      <c r="B221" t="s">
        <v>1307</v>
      </c>
    </row>
    <row r="222" spans="2:2">
      <c r="B222" t="s">
        <v>1307</v>
      </c>
    </row>
    <row r="223" spans="2:2">
      <c r="B223" t="s">
        <v>1307</v>
      </c>
    </row>
    <row r="224" spans="2:2">
      <c r="B224" t="s">
        <v>1307</v>
      </c>
    </row>
    <row r="225" spans="2:2">
      <c r="B225" t="s">
        <v>1307</v>
      </c>
    </row>
    <row r="226" spans="2:2">
      <c r="B226" t="s">
        <v>1307</v>
      </c>
    </row>
    <row r="227" spans="2:2">
      <c r="B227" t="s">
        <v>1307</v>
      </c>
    </row>
    <row r="228" spans="2:2">
      <c r="B228" t="s">
        <v>1307</v>
      </c>
    </row>
    <row r="229" spans="2:2">
      <c r="B229" t="s">
        <v>1307</v>
      </c>
    </row>
    <row r="230" spans="2:2">
      <c r="B230" t="s">
        <v>1307</v>
      </c>
    </row>
    <row r="231" spans="2:2">
      <c r="B231" t="s">
        <v>1307</v>
      </c>
    </row>
    <row r="232" spans="2:2">
      <c r="B232" t="s">
        <v>1307</v>
      </c>
    </row>
    <row r="233" spans="2:2">
      <c r="B233" t="s">
        <v>1307</v>
      </c>
    </row>
    <row r="234" spans="2:2">
      <c r="B234" t="s">
        <v>1307</v>
      </c>
    </row>
    <row r="235" spans="2:2">
      <c r="B235" t="s">
        <v>1307</v>
      </c>
    </row>
    <row r="236" spans="2:2">
      <c r="B236" t="s">
        <v>1307</v>
      </c>
    </row>
    <row r="237" spans="2:2">
      <c r="B237" t="s">
        <v>1307</v>
      </c>
    </row>
    <row r="238" spans="2:2">
      <c r="B238" t="s">
        <v>1307</v>
      </c>
    </row>
    <row r="239" spans="2:2">
      <c r="B239" t="s">
        <v>1307</v>
      </c>
    </row>
    <row r="240" spans="2:2">
      <c r="B240" t="s">
        <v>1307</v>
      </c>
    </row>
    <row r="241" spans="2:2">
      <c r="B241" t="s">
        <v>1307</v>
      </c>
    </row>
    <row r="242" spans="2:2">
      <c r="B242" t="s">
        <v>1307</v>
      </c>
    </row>
    <row r="243" spans="2:2">
      <c r="B243" t="s">
        <v>1307</v>
      </c>
    </row>
    <row r="244" spans="2:2">
      <c r="B244" t="s">
        <v>1307</v>
      </c>
    </row>
    <row r="245" spans="2:2">
      <c r="B245" t="s">
        <v>1307</v>
      </c>
    </row>
    <row r="246" spans="2:2">
      <c r="B246" t="s">
        <v>1307</v>
      </c>
    </row>
    <row r="247" spans="2:2">
      <c r="B247" t="s">
        <v>1307</v>
      </c>
    </row>
    <row r="248" spans="2:2">
      <c r="B248" t="s">
        <v>1307</v>
      </c>
    </row>
    <row r="249" spans="2:2">
      <c r="B249" t="s">
        <v>1307</v>
      </c>
    </row>
    <row r="250" spans="2:2">
      <c r="B250" t="s">
        <v>1307</v>
      </c>
    </row>
    <row r="251" spans="2:2">
      <c r="B251" t="s">
        <v>1307</v>
      </c>
    </row>
    <row r="252" spans="2:2">
      <c r="B252" t="s">
        <v>1307</v>
      </c>
    </row>
    <row r="253" spans="2:2">
      <c r="B253" t="s">
        <v>1307</v>
      </c>
    </row>
    <row r="254" spans="2:2">
      <c r="B254" t="s">
        <v>1307</v>
      </c>
    </row>
    <row r="255" spans="2:2">
      <c r="B255" t="s">
        <v>1307</v>
      </c>
    </row>
    <row r="256" spans="2:2">
      <c r="B256" t="s">
        <v>1307</v>
      </c>
    </row>
    <row r="257" spans="2:2">
      <c r="B257" t="s">
        <v>1307</v>
      </c>
    </row>
    <row r="258" spans="2:2">
      <c r="B258" t="s">
        <v>1307</v>
      </c>
    </row>
    <row r="259" spans="2:2">
      <c r="B259" t="s">
        <v>1307</v>
      </c>
    </row>
    <row r="260" spans="2:2">
      <c r="B260" t="s">
        <v>1307</v>
      </c>
    </row>
    <row r="261" spans="2:2">
      <c r="B261" t="s">
        <v>1307</v>
      </c>
    </row>
    <row r="262" spans="2:2">
      <c r="B262" t="s">
        <v>1307</v>
      </c>
    </row>
    <row r="263" spans="2:2">
      <c r="B263" t="s">
        <v>1307</v>
      </c>
    </row>
    <row r="264" spans="2:2">
      <c r="B264" t="s">
        <v>1307</v>
      </c>
    </row>
    <row r="265" spans="2:2">
      <c r="B265" t="s">
        <v>1307</v>
      </c>
    </row>
    <row r="266" spans="2:2">
      <c r="B266" t="s">
        <v>1307</v>
      </c>
    </row>
    <row r="267" spans="2:2">
      <c r="B267" t="s">
        <v>1307</v>
      </c>
    </row>
    <row r="268" spans="2:2">
      <c r="B268" t="s">
        <v>1307</v>
      </c>
    </row>
    <row r="269" spans="2:2">
      <c r="B269" t="s">
        <v>1307</v>
      </c>
    </row>
    <row r="270" spans="2:2">
      <c r="B270" t="s">
        <v>1307</v>
      </c>
    </row>
    <row r="271" spans="2:2">
      <c r="B271" t="s">
        <v>1307</v>
      </c>
    </row>
    <row r="272" spans="2:2">
      <c r="B272" t="s">
        <v>1307</v>
      </c>
    </row>
    <row r="273" spans="2:2">
      <c r="B273" t="s">
        <v>1307</v>
      </c>
    </row>
    <row r="274" spans="2:2">
      <c r="B274" t="s">
        <v>1307</v>
      </c>
    </row>
    <row r="275" spans="2:2">
      <c r="B275" t="s">
        <v>1307</v>
      </c>
    </row>
    <row r="276" spans="2:2">
      <c r="B276" t="s">
        <v>1307</v>
      </c>
    </row>
    <row r="277" spans="2:2">
      <c r="B277" t="s">
        <v>1307</v>
      </c>
    </row>
    <row r="278" spans="2:2">
      <c r="B278" t="s">
        <v>1307</v>
      </c>
    </row>
    <row r="279" spans="2:2">
      <c r="B279" t="s">
        <v>1307</v>
      </c>
    </row>
    <row r="280" spans="2:2">
      <c r="B280" t="s">
        <v>1307</v>
      </c>
    </row>
    <row r="281" spans="2:2">
      <c r="B281" t="s">
        <v>1307</v>
      </c>
    </row>
    <row r="282" spans="2:2">
      <c r="B282" t="s">
        <v>1307</v>
      </c>
    </row>
    <row r="283" spans="2:2">
      <c r="B283" t="s">
        <v>1307</v>
      </c>
    </row>
    <row r="284" spans="2:2">
      <c r="B284" t="s">
        <v>1307</v>
      </c>
    </row>
    <row r="285" spans="2:2">
      <c r="B285" t="s">
        <v>1307</v>
      </c>
    </row>
    <row r="286" spans="2:2">
      <c r="B286" t="s">
        <v>1307</v>
      </c>
    </row>
    <row r="287" spans="2:2">
      <c r="B287" t="s">
        <v>1307</v>
      </c>
    </row>
    <row r="288" spans="2:2">
      <c r="B288" t="s">
        <v>1307</v>
      </c>
    </row>
    <row r="289" spans="2:2">
      <c r="B289" t="s">
        <v>1307</v>
      </c>
    </row>
    <row r="290" spans="2:2">
      <c r="B290" t="s">
        <v>1307</v>
      </c>
    </row>
    <row r="291" spans="2:2">
      <c r="B291" t="s">
        <v>1307</v>
      </c>
    </row>
    <row r="292" spans="2:2">
      <c r="B292" t="s">
        <v>1307</v>
      </c>
    </row>
    <row r="293" spans="2:2">
      <c r="B293" t="s">
        <v>1307</v>
      </c>
    </row>
    <row r="294" spans="2:2">
      <c r="B294" t="s">
        <v>1307</v>
      </c>
    </row>
    <row r="295" spans="2:2">
      <c r="B295" t="s">
        <v>1307</v>
      </c>
    </row>
    <row r="296" spans="2:2">
      <c r="B296" t="s">
        <v>1307</v>
      </c>
    </row>
    <row r="297" spans="2:2">
      <c r="B297" t="s">
        <v>1307</v>
      </c>
    </row>
    <row r="298" spans="2:2">
      <c r="B298" t="s">
        <v>1307</v>
      </c>
    </row>
    <row r="299" spans="2:2">
      <c r="B299" t="s">
        <v>1307</v>
      </c>
    </row>
    <row r="300" spans="2:2">
      <c r="B300" t="s">
        <v>1307</v>
      </c>
    </row>
    <row r="301" spans="2:2">
      <c r="B301" t="s">
        <v>1307</v>
      </c>
    </row>
    <row r="302" spans="2:2">
      <c r="B302" t="s">
        <v>1307</v>
      </c>
    </row>
    <row r="303" spans="2:2">
      <c r="B303" t="s">
        <v>1307</v>
      </c>
    </row>
    <row r="304" spans="2:2">
      <c r="B304" t="s">
        <v>1307</v>
      </c>
    </row>
    <row r="305" spans="2:2">
      <c r="B305" t="s">
        <v>1307</v>
      </c>
    </row>
    <row r="306" spans="2:2">
      <c r="B306" t="s">
        <v>1307</v>
      </c>
    </row>
    <row r="307" spans="2:2">
      <c r="B307" t="s">
        <v>1307</v>
      </c>
    </row>
    <row r="308" spans="2:2">
      <c r="B308" t="s">
        <v>1307</v>
      </c>
    </row>
    <row r="309" spans="2:2">
      <c r="B309" t="s">
        <v>1307</v>
      </c>
    </row>
    <row r="310" spans="2:2">
      <c r="B310" t="s">
        <v>1307</v>
      </c>
    </row>
    <row r="311" spans="2:2">
      <c r="B311" t="s">
        <v>1307</v>
      </c>
    </row>
    <row r="312" spans="2:2">
      <c r="B312" t="s">
        <v>1307</v>
      </c>
    </row>
    <row r="313" spans="2:2">
      <c r="B313" t="s">
        <v>1307</v>
      </c>
    </row>
    <row r="314" spans="2:2">
      <c r="B314" t="s">
        <v>1307</v>
      </c>
    </row>
    <row r="315" spans="2:2">
      <c r="B315" t="s">
        <v>1307</v>
      </c>
    </row>
    <row r="316" spans="2:2">
      <c r="B316" t="s">
        <v>1307</v>
      </c>
    </row>
    <row r="317" spans="2:2">
      <c r="B317" t="s">
        <v>1307</v>
      </c>
    </row>
    <row r="318" spans="2:2">
      <c r="B318" t="s">
        <v>1307</v>
      </c>
    </row>
    <row r="319" spans="2:2">
      <c r="B319" t="s">
        <v>1307</v>
      </c>
    </row>
    <row r="320" spans="2:2">
      <c r="B320" t="s">
        <v>1307</v>
      </c>
    </row>
    <row r="321" spans="2:2">
      <c r="B321" t="s">
        <v>1307</v>
      </c>
    </row>
    <row r="322" spans="2:2">
      <c r="B322" t="s">
        <v>1307</v>
      </c>
    </row>
    <row r="323" spans="2:2">
      <c r="B323" t="s">
        <v>1307</v>
      </c>
    </row>
    <row r="324" spans="2:2">
      <c r="B324" t="s">
        <v>1307</v>
      </c>
    </row>
    <row r="325" spans="2:2">
      <c r="B325" t="s">
        <v>1307</v>
      </c>
    </row>
    <row r="326" spans="2:2">
      <c r="B326" t="s">
        <v>1307</v>
      </c>
    </row>
    <row r="327" spans="2:2">
      <c r="B327" t="s">
        <v>1307</v>
      </c>
    </row>
    <row r="328" spans="2:2">
      <c r="B328" t="s">
        <v>1307</v>
      </c>
    </row>
    <row r="329" spans="2:2">
      <c r="B329" t="s">
        <v>1307</v>
      </c>
    </row>
    <row r="330" spans="2:2">
      <c r="B330" t="s">
        <v>1307</v>
      </c>
    </row>
    <row r="331" spans="2:2">
      <c r="B331" t="s">
        <v>1307</v>
      </c>
    </row>
    <row r="332" spans="2:2">
      <c r="B332" t="s">
        <v>1307</v>
      </c>
    </row>
    <row r="333" spans="2:2">
      <c r="B333" t="s">
        <v>1307</v>
      </c>
    </row>
    <row r="334" spans="2:2">
      <c r="B334" t="s">
        <v>1307</v>
      </c>
    </row>
    <row r="335" spans="2:2">
      <c r="B335" t="s">
        <v>1307</v>
      </c>
    </row>
    <row r="336" spans="2:2">
      <c r="B336" t="s">
        <v>1307</v>
      </c>
    </row>
    <row r="337" spans="2:2">
      <c r="B337" t="s">
        <v>1307</v>
      </c>
    </row>
    <row r="338" spans="2:2">
      <c r="B338" t="s">
        <v>1307</v>
      </c>
    </row>
    <row r="339" spans="2:2">
      <c r="B339" t="s">
        <v>1307</v>
      </c>
    </row>
    <row r="340" spans="2:2">
      <c r="B340" t="s">
        <v>1307</v>
      </c>
    </row>
    <row r="341" spans="2:2">
      <c r="B341" t="s">
        <v>1307</v>
      </c>
    </row>
    <row r="342" spans="2:2">
      <c r="B342" t="s">
        <v>1307</v>
      </c>
    </row>
    <row r="343" spans="2:2">
      <c r="B343" t="s">
        <v>1307</v>
      </c>
    </row>
    <row r="344" spans="2:2">
      <c r="B344" t="s">
        <v>1307</v>
      </c>
    </row>
    <row r="345" spans="2:2">
      <c r="B345" t="s">
        <v>1307</v>
      </c>
    </row>
    <row r="346" spans="2:2">
      <c r="B346" t="s">
        <v>1307</v>
      </c>
    </row>
    <row r="347" spans="2:2">
      <c r="B347" t="s">
        <v>1307</v>
      </c>
    </row>
    <row r="348" spans="2:2">
      <c r="B348" t="s">
        <v>1307</v>
      </c>
    </row>
    <row r="349" spans="2:2">
      <c r="B349" t="s">
        <v>1307</v>
      </c>
    </row>
    <row r="350" spans="2:2">
      <c r="B350" t="s">
        <v>1307</v>
      </c>
    </row>
    <row r="351" spans="2:2">
      <c r="B351" t="s">
        <v>1307</v>
      </c>
    </row>
    <row r="352" spans="2:2">
      <c r="B352" t="s">
        <v>1307</v>
      </c>
    </row>
    <row r="353" spans="2:2">
      <c r="B353" t="s">
        <v>1307</v>
      </c>
    </row>
    <row r="354" spans="2:2">
      <c r="B354" t="s">
        <v>1307</v>
      </c>
    </row>
    <row r="355" spans="2:2">
      <c r="B355" t="s">
        <v>1307</v>
      </c>
    </row>
    <row r="356" spans="2:2">
      <c r="B356" t="s">
        <v>1307</v>
      </c>
    </row>
    <row r="357" spans="2:2">
      <c r="B357" t="s">
        <v>1307</v>
      </c>
    </row>
    <row r="358" spans="2:2">
      <c r="B358" t="s">
        <v>1307</v>
      </c>
    </row>
    <row r="359" spans="2:2">
      <c r="B359" t="s">
        <v>1307</v>
      </c>
    </row>
    <row r="360" spans="2:2">
      <c r="B360" t="s">
        <v>1307</v>
      </c>
    </row>
    <row r="361" spans="2:2">
      <c r="B361" t="s">
        <v>1307</v>
      </c>
    </row>
    <row r="362" spans="2:2">
      <c r="B362" t="s">
        <v>1307</v>
      </c>
    </row>
    <row r="363" spans="2:2">
      <c r="B363" t="s">
        <v>1307</v>
      </c>
    </row>
    <row r="364" spans="2:2">
      <c r="B364" t="s">
        <v>1307</v>
      </c>
    </row>
    <row r="365" spans="2:2">
      <c r="B365" t="s">
        <v>1307</v>
      </c>
    </row>
    <row r="366" spans="2:2">
      <c r="B366" t="s">
        <v>1307</v>
      </c>
    </row>
    <row r="367" spans="2:2">
      <c r="B367" t="s">
        <v>1307</v>
      </c>
    </row>
    <row r="368" spans="2:2">
      <c r="B368" t="s">
        <v>1307</v>
      </c>
    </row>
    <row r="369" spans="2:2">
      <c r="B369" t="s">
        <v>1307</v>
      </c>
    </row>
    <row r="370" spans="2:2">
      <c r="B370" t="s">
        <v>1307</v>
      </c>
    </row>
    <row r="371" spans="2:2">
      <c r="B371" t="s">
        <v>1307</v>
      </c>
    </row>
    <row r="372" spans="2:2">
      <c r="B372" t="s">
        <v>1307</v>
      </c>
    </row>
    <row r="373" spans="2:2">
      <c r="B373" t="s">
        <v>1307</v>
      </c>
    </row>
    <row r="374" spans="2:2">
      <c r="B374" t="s">
        <v>1307</v>
      </c>
    </row>
    <row r="375" spans="2:2">
      <c r="B375" t="s">
        <v>1307</v>
      </c>
    </row>
    <row r="376" spans="2:2">
      <c r="B376" t="s">
        <v>1307</v>
      </c>
    </row>
    <row r="377" spans="2:2">
      <c r="B377" t="s">
        <v>1307</v>
      </c>
    </row>
    <row r="378" spans="2:2">
      <c r="B378" t="s">
        <v>1307</v>
      </c>
    </row>
    <row r="379" spans="2:2">
      <c r="B379" t="s">
        <v>1307</v>
      </c>
    </row>
    <row r="380" spans="2:2">
      <c r="B380" t="s">
        <v>1307</v>
      </c>
    </row>
    <row r="381" spans="2:2">
      <c r="B381" t="s">
        <v>1307</v>
      </c>
    </row>
    <row r="382" spans="2:2">
      <c r="B382" t="s">
        <v>1307</v>
      </c>
    </row>
    <row r="383" spans="2:2">
      <c r="B383" t="s">
        <v>1307</v>
      </c>
    </row>
    <row r="384" spans="2:2">
      <c r="B384" t="s">
        <v>1307</v>
      </c>
    </row>
    <row r="385" spans="2:2">
      <c r="B385" t="s">
        <v>1307</v>
      </c>
    </row>
    <row r="386" spans="2:2">
      <c r="B386" t="s">
        <v>1307</v>
      </c>
    </row>
    <row r="387" spans="2:2">
      <c r="B387" t="s">
        <v>1307</v>
      </c>
    </row>
    <row r="388" spans="2:2">
      <c r="B388" t="s">
        <v>1307</v>
      </c>
    </row>
    <row r="389" spans="2:2">
      <c r="B389" t="s">
        <v>1307</v>
      </c>
    </row>
    <row r="390" spans="2:2">
      <c r="B390" t="s">
        <v>1307</v>
      </c>
    </row>
    <row r="391" spans="2:2">
      <c r="B391" t="s">
        <v>1307</v>
      </c>
    </row>
    <row r="392" spans="2:2">
      <c r="B392" t="s">
        <v>1307</v>
      </c>
    </row>
    <row r="393" spans="2:2">
      <c r="B393" t="s">
        <v>1307</v>
      </c>
    </row>
    <row r="394" spans="2:2">
      <c r="B394" t="s">
        <v>1307</v>
      </c>
    </row>
    <row r="395" spans="2:2">
      <c r="B395" t="s">
        <v>1307</v>
      </c>
    </row>
    <row r="396" spans="2:2">
      <c r="B396" t="s">
        <v>1307</v>
      </c>
    </row>
    <row r="397" spans="2:2">
      <c r="B397" t="s">
        <v>1307</v>
      </c>
    </row>
    <row r="398" spans="2:2">
      <c r="B398" t="s">
        <v>1307</v>
      </c>
    </row>
    <row r="399" spans="2:2">
      <c r="B399" t="s">
        <v>1307</v>
      </c>
    </row>
    <row r="400" spans="2:2">
      <c r="B400" t="s">
        <v>1307</v>
      </c>
    </row>
    <row r="401" spans="2:2">
      <c r="B401" t="s">
        <v>1307</v>
      </c>
    </row>
    <row r="402" spans="2:2">
      <c r="B402" t="s">
        <v>1307</v>
      </c>
    </row>
    <row r="403" spans="2:2">
      <c r="B403" t="s">
        <v>1307</v>
      </c>
    </row>
    <row r="404" spans="2:2">
      <c r="B404" t="s">
        <v>1307</v>
      </c>
    </row>
    <row r="405" spans="2:2">
      <c r="B405" t="s">
        <v>1307</v>
      </c>
    </row>
    <row r="406" spans="2:2">
      <c r="B406" t="s">
        <v>1307</v>
      </c>
    </row>
    <row r="407" spans="2:2">
      <c r="B407" t="s">
        <v>1307</v>
      </c>
    </row>
    <row r="408" spans="2:2">
      <c r="B408" t="s">
        <v>1307</v>
      </c>
    </row>
    <row r="409" spans="2:2">
      <c r="B409" t="s">
        <v>1307</v>
      </c>
    </row>
    <row r="410" spans="2:2">
      <c r="B410" t="s">
        <v>1307</v>
      </c>
    </row>
    <row r="411" spans="2:2">
      <c r="B411" t="s">
        <v>1307</v>
      </c>
    </row>
    <row r="412" spans="2:2">
      <c r="B412" t="s">
        <v>1307</v>
      </c>
    </row>
    <row r="413" spans="2:2">
      <c r="B413" t="s">
        <v>1307</v>
      </c>
    </row>
    <row r="414" spans="2:2">
      <c r="B414" t="s">
        <v>1307</v>
      </c>
    </row>
    <row r="415" spans="2:2">
      <c r="B415" t="s">
        <v>1307</v>
      </c>
    </row>
    <row r="416" spans="2:2">
      <c r="B416" t="s">
        <v>1307</v>
      </c>
    </row>
    <row r="417" spans="2:2">
      <c r="B417" t="s">
        <v>1307</v>
      </c>
    </row>
    <row r="418" spans="2:2">
      <c r="B418" t="s">
        <v>1307</v>
      </c>
    </row>
    <row r="419" spans="2:2">
      <c r="B419" t="s">
        <v>1307</v>
      </c>
    </row>
    <row r="420" spans="2:2">
      <c r="B420" t="s">
        <v>1307</v>
      </c>
    </row>
    <row r="421" spans="2:2">
      <c r="B421" t="s">
        <v>1307</v>
      </c>
    </row>
    <row r="422" spans="2:2">
      <c r="B422" t="s">
        <v>1307</v>
      </c>
    </row>
    <row r="423" spans="2:2">
      <c r="B423" t="s">
        <v>1307</v>
      </c>
    </row>
    <row r="424" spans="2:2">
      <c r="B424" t="s">
        <v>1307</v>
      </c>
    </row>
    <row r="425" spans="2:2">
      <c r="B425" t="s">
        <v>1307</v>
      </c>
    </row>
    <row r="426" spans="2:2">
      <c r="B426" t="s">
        <v>1307</v>
      </c>
    </row>
    <row r="427" spans="2:2">
      <c r="B427" t="s">
        <v>1307</v>
      </c>
    </row>
    <row r="428" spans="2:2">
      <c r="B428" t="s">
        <v>1307</v>
      </c>
    </row>
    <row r="429" spans="2:2">
      <c r="B429" t="s">
        <v>1307</v>
      </c>
    </row>
    <row r="430" spans="2:2">
      <c r="B430" t="s">
        <v>1307</v>
      </c>
    </row>
    <row r="431" spans="2:2">
      <c r="B431" t="s">
        <v>1307</v>
      </c>
    </row>
    <row r="432" spans="2:2">
      <c r="B432" t="s">
        <v>1307</v>
      </c>
    </row>
    <row r="433" spans="2:2">
      <c r="B433" t="s">
        <v>1307</v>
      </c>
    </row>
    <row r="434" spans="2:2">
      <c r="B434" t="s">
        <v>1307</v>
      </c>
    </row>
    <row r="435" spans="2:2">
      <c r="B435" t="s">
        <v>1307</v>
      </c>
    </row>
    <row r="436" spans="2:2">
      <c r="B436" t="s">
        <v>1307</v>
      </c>
    </row>
    <row r="437" spans="2:2">
      <c r="B437" t="s">
        <v>1307</v>
      </c>
    </row>
    <row r="438" spans="2:2">
      <c r="B438" t="s">
        <v>1307</v>
      </c>
    </row>
    <row r="439" spans="2:2">
      <c r="B439" t="s">
        <v>1307</v>
      </c>
    </row>
    <row r="440" spans="2:2">
      <c r="B440" t="s">
        <v>1307</v>
      </c>
    </row>
    <row r="441" spans="2:2">
      <c r="B441" t="s">
        <v>1307</v>
      </c>
    </row>
    <row r="442" spans="2:2">
      <c r="B442" t="s">
        <v>1307</v>
      </c>
    </row>
    <row r="443" spans="2:2">
      <c r="B443" t="s">
        <v>1307</v>
      </c>
    </row>
    <row r="444" spans="2:2">
      <c r="B444" t="s">
        <v>1307</v>
      </c>
    </row>
    <row r="445" spans="2:2">
      <c r="B445" t="s">
        <v>1307</v>
      </c>
    </row>
    <row r="446" spans="2:2">
      <c r="B446" t="s">
        <v>1307</v>
      </c>
    </row>
    <row r="447" spans="2:2">
      <c r="B447" t="s">
        <v>1307</v>
      </c>
    </row>
    <row r="448" spans="2:2">
      <c r="B448" t="s">
        <v>1307</v>
      </c>
    </row>
    <row r="449" spans="2:2">
      <c r="B449" t="s">
        <v>1307</v>
      </c>
    </row>
    <row r="450" spans="2:2">
      <c r="B450" t="s">
        <v>1307</v>
      </c>
    </row>
    <row r="451" spans="2:2">
      <c r="B451" t="s">
        <v>1307</v>
      </c>
    </row>
    <row r="452" spans="2:2">
      <c r="B452" t="s">
        <v>1307</v>
      </c>
    </row>
    <row r="453" spans="2:2">
      <c r="B453" t="s">
        <v>1307</v>
      </c>
    </row>
    <row r="454" spans="2:2">
      <c r="B454" t="s">
        <v>1307</v>
      </c>
    </row>
    <row r="455" spans="2:2">
      <c r="B455" t="s">
        <v>1307</v>
      </c>
    </row>
    <row r="456" spans="2:2">
      <c r="B456" t="s">
        <v>1307</v>
      </c>
    </row>
    <row r="457" spans="2:2">
      <c r="B457" t="s">
        <v>1307</v>
      </c>
    </row>
    <row r="458" spans="2:2">
      <c r="B458" t="s">
        <v>1307</v>
      </c>
    </row>
    <row r="459" spans="2:2">
      <c r="B459" t="s">
        <v>1307</v>
      </c>
    </row>
    <row r="460" spans="2:2">
      <c r="B460" t="s">
        <v>1307</v>
      </c>
    </row>
    <row r="461" spans="2:2">
      <c r="B461" t="s">
        <v>1307</v>
      </c>
    </row>
    <row r="462" spans="2:2">
      <c r="B462" t="s">
        <v>1307</v>
      </c>
    </row>
    <row r="463" spans="2:2">
      <c r="B463" t="s">
        <v>1307</v>
      </c>
    </row>
    <row r="464" spans="2:2">
      <c r="B464" t="s">
        <v>1307</v>
      </c>
    </row>
    <row r="465" spans="2:2">
      <c r="B465" t="s">
        <v>1307</v>
      </c>
    </row>
    <row r="466" spans="2:2">
      <c r="B466" t="s">
        <v>1307</v>
      </c>
    </row>
    <row r="467" spans="2:2">
      <c r="B467" t="s">
        <v>1307</v>
      </c>
    </row>
    <row r="468" spans="2:2">
      <c r="B468" t="s">
        <v>1307</v>
      </c>
    </row>
    <row r="469" spans="2:2">
      <c r="B469" t="s">
        <v>1307</v>
      </c>
    </row>
    <row r="470" spans="2:2">
      <c r="B470" t="s">
        <v>1307</v>
      </c>
    </row>
    <row r="471" spans="2:2">
      <c r="B471" t="s">
        <v>1307</v>
      </c>
    </row>
    <row r="472" spans="2:2">
      <c r="B472" t="s">
        <v>1307</v>
      </c>
    </row>
    <row r="473" spans="2:2">
      <c r="B473" t="s">
        <v>1307</v>
      </c>
    </row>
    <row r="474" spans="2:2">
      <c r="B474" t="s">
        <v>1307</v>
      </c>
    </row>
    <row r="475" spans="2:2">
      <c r="B475" t="s">
        <v>1307</v>
      </c>
    </row>
    <row r="476" spans="2:2">
      <c r="B476" t="s">
        <v>1307</v>
      </c>
    </row>
    <row r="477" spans="2:2">
      <c r="B477" t="s">
        <v>1307</v>
      </c>
    </row>
    <row r="478" spans="2:2">
      <c r="B478" t="s">
        <v>1307</v>
      </c>
    </row>
    <row r="479" spans="2:2">
      <c r="B479" t="s">
        <v>1307</v>
      </c>
    </row>
    <row r="480" spans="2:2">
      <c r="B480" t="s">
        <v>1307</v>
      </c>
    </row>
    <row r="481" spans="2:2">
      <c r="B481" t="s">
        <v>1307</v>
      </c>
    </row>
    <row r="482" spans="2:2">
      <c r="B482" t="s">
        <v>1307</v>
      </c>
    </row>
    <row r="483" spans="2:2">
      <c r="B483" t="s">
        <v>1307</v>
      </c>
    </row>
    <row r="484" spans="2:2">
      <c r="B484" t="s">
        <v>1307</v>
      </c>
    </row>
    <row r="485" spans="2:2">
      <c r="B485" t="s">
        <v>1307</v>
      </c>
    </row>
    <row r="486" spans="2:2">
      <c r="B486" t="s">
        <v>1307</v>
      </c>
    </row>
    <row r="487" spans="2:2">
      <c r="B487" t="s">
        <v>1307</v>
      </c>
    </row>
    <row r="488" spans="2:2">
      <c r="B488" t="s">
        <v>1307</v>
      </c>
    </row>
    <row r="489" spans="2:2">
      <c r="B489" t="s">
        <v>1307</v>
      </c>
    </row>
    <row r="490" spans="2:2">
      <c r="B490" t="s">
        <v>1307</v>
      </c>
    </row>
    <row r="491" spans="2:2">
      <c r="B491" t="s">
        <v>1307</v>
      </c>
    </row>
    <row r="492" spans="2:2">
      <c r="B492" t="s">
        <v>1307</v>
      </c>
    </row>
    <row r="493" spans="2:2">
      <c r="B493" t="s">
        <v>1307</v>
      </c>
    </row>
    <row r="494" spans="2:2">
      <c r="B494" t="s">
        <v>1307</v>
      </c>
    </row>
    <row r="495" spans="2:2">
      <c r="B495" t="s">
        <v>1307</v>
      </c>
    </row>
    <row r="496" spans="2:2">
      <c r="B496" t="s">
        <v>1307</v>
      </c>
    </row>
    <row r="497" spans="2:2">
      <c r="B497" t="s">
        <v>1307</v>
      </c>
    </row>
    <row r="498" spans="2:2">
      <c r="B498" t="s">
        <v>1307</v>
      </c>
    </row>
    <row r="499" spans="2:2">
      <c r="B499" t="s">
        <v>1307</v>
      </c>
    </row>
    <row r="500" spans="2:2">
      <c r="B500" t="s">
        <v>1307</v>
      </c>
    </row>
    <row r="501" spans="2:2">
      <c r="B501" t="s">
        <v>1307</v>
      </c>
    </row>
    <row r="502" spans="2:2">
      <c r="B502" t="s">
        <v>1307</v>
      </c>
    </row>
    <row r="503" spans="2:2">
      <c r="B503" t="s">
        <v>1307</v>
      </c>
    </row>
    <row r="504" spans="2:2">
      <c r="B504" t="s">
        <v>1307</v>
      </c>
    </row>
    <row r="505" spans="2:2">
      <c r="B505" t="s">
        <v>1307</v>
      </c>
    </row>
    <row r="506" spans="2:2">
      <c r="B506" t="s">
        <v>1307</v>
      </c>
    </row>
    <row r="507" spans="2:2">
      <c r="B507" t="s">
        <v>1307</v>
      </c>
    </row>
    <row r="508" spans="2:2">
      <c r="B508" t="s">
        <v>1307</v>
      </c>
    </row>
    <row r="509" spans="2:2">
      <c r="B509" t="s">
        <v>1307</v>
      </c>
    </row>
    <row r="510" spans="2:2">
      <c r="B510" t="s">
        <v>1307</v>
      </c>
    </row>
    <row r="511" spans="2:2">
      <c r="B511" t="s">
        <v>1307</v>
      </c>
    </row>
    <row r="512" spans="2:2">
      <c r="B512" t="s">
        <v>1307</v>
      </c>
    </row>
    <row r="513" spans="2:2">
      <c r="B513" t="s">
        <v>1307</v>
      </c>
    </row>
    <row r="514" spans="2:2">
      <c r="B514" t="s">
        <v>1307</v>
      </c>
    </row>
    <row r="515" spans="2:2">
      <c r="B515" t="s">
        <v>1307</v>
      </c>
    </row>
    <row r="516" spans="2:2">
      <c r="B516" t="s">
        <v>1307</v>
      </c>
    </row>
    <row r="517" spans="2:2">
      <c r="B517" t="s">
        <v>1307</v>
      </c>
    </row>
    <row r="518" spans="2:2">
      <c r="B518" t="s">
        <v>1307</v>
      </c>
    </row>
    <row r="519" spans="2:2">
      <c r="B519" t="s">
        <v>1307</v>
      </c>
    </row>
    <row r="520" spans="2:2">
      <c r="B520" t="s">
        <v>1307</v>
      </c>
    </row>
    <row r="521" spans="2:2">
      <c r="B521" t="s">
        <v>1307</v>
      </c>
    </row>
    <row r="522" spans="2:2">
      <c r="B522" t="s">
        <v>1307</v>
      </c>
    </row>
    <row r="523" spans="2:2">
      <c r="B523" t="s">
        <v>1307</v>
      </c>
    </row>
    <row r="524" spans="2:2">
      <c r="B524" t="s">
        <v>1307</v>
      </c>
    </row>
    <row r="525" spans="2:2">
      <c r="B525" t="s">
        <v>1307</v>
      </c>
    </row>
    <row r="526" spans="2:2">
      <c r="B526" t="s">
        <v>1307</v>
      </c>
    </row>
    <row r="527" spans="2:2">
      <c r="B527" t="s">
        <v>1307</v>
      </c>
    </row>
    <row r="528" spans="2:2">
      <c r="B528" t="s">
        <v>1307</v>
      </c>
    </row>
    <row r="529" spans="2:2">
      <c r="B529" t="s">
        <v>1307</v>
      </c>
    </row>
    <row r="530" spans="2:2">
      <c r="B530" t="s">
        <v>1307</v>
      </c>
    </row>
    <row r="531" spans="2:2">
      <c r="B531" t="s">
        <v>1307</v>
      </c>
    </row>
    <row r="532" spans="2:2">
      <c r="B532" t="s">
        <v>1307</v>
      </c>
    </row>
    <row r="533" spans="2:2">
      <c r="B533" t="s">
        <v>1307</v>
      </c>
    </row>
    <row r="534" spans="2:2">
      <c r="B534" t="s">
        <v>1307</v>
      </c>
    </row>
    <row r="535" spans="2:2">
      <c r="B535" t="s">
        <v>1307</v>
      </c>
    </row>
    <row r="536" spans="2:2">
      <c r="B536" t="s">
        <v>1307</v>
      </c>
    </row>
    <row r="537" spans="2:2">
      <c r="B537" t="s">
        <v>1307</v>
      </c>
    </row>
    <row r="538" spans="2:2">
      <c r="B538" t="s">
        <v>1307</v>
      </c>
    </row>
    <row r="539" spans="2:2">
      <c r="B539" t="s">
        <v>1307</v>
      </c>
    </row>
    <row r="540" spans="2:2">
      <c r="B540" t="s">
        <v>1307</v>
      </c>
    </row>
    <row r="541" spans="2:2">
      <c r="B541" t="s">
        <v>1307</v>
      </c>
    </row>
    <row r="542" spans="2:2">
      <c r="B542" t="s">
        <v>1307</v>
      </c>
    </row>
    <row r="543" spans="2:2">
      <c r="B543" t="s">
        <v>1307</v>
      </c>
    </row>
    <row r="544" spans="2:2">
      <c r="B544" t="s">
        <v>1307</v>
      </c>
    </row>
    <row r="545" spans="2:2">
      <c r="B545" t="s">
        <v>1307</v>
      </c>
    </row>
    <row r="546" spans="2:2">
      <c r="B546" t="s">
        <v>1307</v>
      </c>
    </row>
    <row r="547" spans="2:2">
      <c r="B547" t="s">
        <v>1307</v>
      </c>
    </row>
    <row r="548" spans="2:2">
      <c r="B548" t="s">
        <v>1307</v>
      </c>
    </row>
    <row r="549" spans="2:2">
      <c r="B549" t="s">
        <v>1307</v>
      </c>
    </row>
    <row r="550" spans="2:2">
      <c r="B550" t="s">
        <v>1307</v>
      </c>
    </row>
    <row r="551" spans="2:2">
      <c r="B551" t="s">
        <v>1307</v>
      </c>
    </row>
    <row r="552" spans="2:2">
      <c r="B552" t="s">
        <v>1307</v>
      </c>
    </row>
    <row r="553" spans="2:2">
      <c r="B553" t="s">
        <v>1307</v>
      </c>
    </row>
    <row r="554" spans="2:2">
      <c r="B554" t="s">
        <v>1307</v>
      </c>
    </row>
    <row r="555" spans="2:2">
      <c r="B555" t="s">
        <v>1307</v>
      </c>
    </row>
    <row r="556" spans="2:2">
      <c r="B556" t="s">
        <v>1307</v>
      </c>
    </row>
    <row r="557" spans="2:2">
      <c r="B557" t="s">
        <v>1307</v>
      </c>
    </row>
    <row r="558" spans="2:2">
      <c r="B558" t="s">
        <v>1307</v>
      </c>
    </row>
    <row r="559" spans="2:2">
      <c r="B559" t="s">
        <v>1307</v>
      </c>
    </row>
    <row r="560" spans="2:2">
      <c r="B560" t="s">
        <v>1307</v>
      </c>
    </row>
    <row r="561" spans="2:2">
      <c r="B561" t="s">
        <v>1307</v>
      </c>
    </row>
    <row r="562" spans="2:2">
      <c r="B562" t="s">
        <v>1307</v>
      </c>
    </row>
    <row r="563" spans="2:2">
      <c r="B563" t="s">
        <v>1307</v>
      </c>
    </row>
    <row r="564" spans="2:2">
      <c r="B564" t="s">
        <v>1307</v>
      </c>
    </row>
    <row r="565" spans="2:2">
      <c r="B565" t="s">
        <v>1307</v>
      </c>
    </row>
    <row r="566" spans="2:2">
      <c r="B566" t="s">
        <v>1307</v>
      </c>
    </row>
    <row r="567" spans="2:2">
      <c r="B567" t="s">
        <v>1307</v>
      </c>
    </row>
    <row r="568" spans="2:2">
      <c r="B568" t="s">
        <v>1307</v>
      </c>
    </row>
    <row r="569" spans="2:2">
      <c r="B569" t="s">
        <v>1307</v>
      </c>
    </row>
    <row r="570" spans="2:2">
      <c r="B570" t="s">
        <v>1307</v>
      </c>
    </row>
    <row r="571" spans="2:2">
      <c r="B571" t="s">
        <v>1307</v>
      </c>
    </row>
    <row r="572" spans="2:2">
      <c r="B572" t="s">
        <v>1307</v>
      </c>
    </row>
    <row r="573" spans="2:2">
      <c r="B573" t="s">
        <v>1307</v>
      </c>
    </row>
    <row r="574" spans="2:2">
      <c r="B574" t="s">
        <v>1307</v>
      </c>
    </row>
    <row r="575" spans="2:2">
      <c r="B575" t="s">
        <v>1307</v>
      </c>
    </row>
    <row r="576" spans="2:2">
      <c r="B576" t="s">
        <v>1307</v>
      </c>
    </row>
    <row r="577" spans="2:2">
      <c r="B577" t="s">
        <v>1307</v>
      </c>
    </row>
    <row r="578" spans="2:2">
      <c r="B578" t="s">
        <v>1307</v>
      </c>
    </row>
    <row r="579" spans="2:2">
      <c r="B579" t="s">
        <v>1307</v>
      </c>
    </row>
    <row r="580" spans="2:2">
      <c r="B580" t="s">
        <v>1307</v>
      </c>
    </row>
    <row r="581" spans="2:2">
      <c r="B581" t="s">
        <v>1307</v>
      </c>
    </row>
    <row r="582" spans="2:2">
      <c r="B582" t="s">
        <v>1307</v>
      </c>
    </row>
    <row r="583" spans="2:2">
      <c r="B583" t="s">
        <v>1307</v>
      </c>
    </row>
    <row r="584" spans="2:2">
      <c r="B584" t="s">
        <v>1307</v>
      </c>
    </row>
    <row r="585" spans="2:2">
      <c r="B585" t="s">
        <v>1307</v>
      </c>
    </row>
    <row r="586" spans="2:2">
      <c r="B586" t="s">
        <v>1307</v>
      </c>
    </row>
    <row r="587" spans="2:2">
      <c r="B587" t="s">
        <v>1307</v>
      </c>
    </row>
    <row r="588" spans="2:2">
      <c r="B588" t="s">
        <v>1307</v>
      </c>
    </row>
    <row r="589" spans="2:2">
      <c r="B589" t="s">
        <v>1307</v>
      </c>
    </row>
    <row r="590" spans="2:2">
      <c r="B590" t="s">
        <v>1307</v>
      </c>
    </row>
    <row r="591" spans="2:2">
      <c r="B591" t="s">
        <v>1307</v>
      </c>
    </row>
    <row r="592" spans="2:2">
      <c r="B592" t="s">
        <v>1307</v>
      </c>
    </row>
    <row r="593" spans="2:2">
      <c r="B593" t="s">
        <v>1307</v>
      </c>
    </row>
    <row r="594" spans="2:2">
      <c r="B594" t="s">
        <v>1307</v>
      </c>
    </row>
    <row r="595" spans="2:2">
      <c r="B595" t="s">
        <v>1307</v>
      </c>
    </row>
    <row r="596" spans="2:2">
      <c r="B596" t="s">
        <v>1307</v>
      </c>
    </row>
    <row r="597" spans="2:2">
      <c r="B597" t="s">
        <v>1307</v>
      </c>
    </row>
    <row r="598" spans="2:2">
      <c r="B598" t="s">
        <v>1307</v>
      </c>
    </row>
    <row r="599" spans="2:2">
      <c r="B599" t="s">
        <v>1307</v>
      </c>
    </row>
    <row r="600" spans="2:2">
      <c r="B600" t="s">
        <v>1307</v>
      </c>
    </row>
    <row r="601" spans="2:2">
      <c r="B601" t="s">
        <v>1307</v>
      </c>
    </row>
    <row r="602" spans="2:2">
      <c r="B602" t="s">
        <v>1307</v>
      </c>
    </row>
    <row r="603" spans="2:2">
      <c r="B603" t="s">
        <v>1307</v>
      </c>
    </row>
    <row r="604" spans="2:2">
      <c r="B604" t="s">
        <v>1307</v>
      </c>
    </row>
    <row r="605" spans="2:2">
      <c r="B605" t="s">
        <v>1307</v>
      </c>
    </row>
    <row r="606" spans="2:2">
      <c r="B606" t="s">
        <v>1307</v>
      </c>
    </row>
    <row r="607" spans="2:2">
      <c r="B607" t="s">
        <v>1307</v>
      </c>
    </row>
    <row r="608" spans="2:2">
      <c r="B608" t="s">
        <v>1307</v>
      </c>
    </row>
    <row r="609" spans="2:2">
      <c r="B609" t="s">
        <v>1307</v>
      </c>
    </row>
    <row r="610" spans="2:2">
      <c r="B610" t="s">
        <v>1307</v>
      </c>
    </row>
    <row r="611" spans="2:2">
      <c r="B611" t="s">
        <v>1307</v>
      </c>
    </row>
    <row r="612" spans="2:2">
      <c r="B612" t="s">
        <v>1307</v>
      </c>
    </row>
    <row r="613" spans="2:2">
      <c r="B613" t="s">
        <v>1307</v>
      </c>
    </row>
    <row r="614" spans="2:2">
      <c r="B614" t="s">
        <v>1307</v>
      </c>
    </row>
    <row r="615" spans="2:2">
      <c r="B615" t="s">
        <v>1307</v>
      </c>
    </row>
    <row r="616" spans="2:2">
      <c r="B616" t="s">
        <v>1307</v>
      </c>
    </row>
    <row r="617" spans="2:2">
      <c r="B617" t="s">
        <v>1307</v>
      </c>
    </row>
    <row r="618" spans="2:2">
      <c r="B618" t="s">
        <v>1307</v>
      </c>
    </row>
    <row r="619" spans="2:2">
      <c r="B619" t="s">
        <v>1307</v>
      </c>
    </row>
    <row r="620" spans="2:2">
      <c r="B620" t="s">
        <v>1307</v>
      </c>
    </row>
    <row r="621" spans="2:2">
      <c r="B621" t="s">
        <v>1307</v>
      </c>
    </row>
    <row r="622" spans="2:2">
      <c r="B622" t="s">
        <v>1307</v>
      </c>
    </row>
    <row r="623" spans="2:2">
      <c r="B623" t="s">
        <v>1307</v>
      </c>
    </row>
    <row r="624" spans="2:2">
      <c r="B624" t="s">
        <v>1307</v>
      </c>
    </row>
    <row r="625" spans="2:2">
      <c r="B625" t="s">
        <v>1307</v>
      </c>
    </row>
    <row r="626" spans="2:2">
      <c r="B626" t="s">
        <v>1307</v>
      </c>
    </row>
    <row r="627" spans="2:2">
      <c r="B627" t="s">
        <v>1307</v>
      </c>
    </row>
    <row r="628" spans="2:2">
      <c r="B628" t="s">
        <v>1307</v>
      </c>
    </row>
    <row r="629" spans="2:2">
      <c r="B629" t="s">
        <v>1307</v>
      </c>
    </row>
    <row r="630" spans="2:2">
      <c r="B630" t="s">
        <v>1307</v>
      </c>
    </row>
    <row r="631" spans="2:2">
      <c r="B631" t="s">
        <v>1307</v>
      </c>
    </row>
    <row r="632" spans="2:2">
      <c r="B632" t="s">
        <v>1307</v>
      </c>
    </row>
    <row r="633" spans="2:2">
      <c r="B633" t="s">
        <v>1307</v>
      </c>
    </row>
    <row r="634" spans="2:2">
      <c r="B634" t="s">
        <v>1307</v>
      </c>
    </row>
    <row r="635" spans="2:2">
      <c r="B635" t="s">
        <v>1307</v>
      </c>
    </row>
    <row r="636" spans="2:2">
      <c r="B636" t="s">
        <v>1307</v>
      </c>
    </row>
    <row r="637" spans="2:2">
      <c r="B637" t="s">
        <v>1307</v>
      </c>
    </row>
    <row r="638" spans="2:2">
      <c r="B638" t="s">
        <v>1307</v>
      </c>
    </row>
    <row r="639" spans="2:2">
      <c r="B639" t="s">
        <v>1307</v>
      </c>
    </row>
    <row r="640" spans="2:2">
      <c r="B640" t="s">
        <v>1307</v>
      </c>
    </row>
    <row r="641" spans="2:2">
      <c r="B641" t="s">
        <v>1307</v>
      </c>
    </row>
    <row r="642" spans="2:2">
      <c r="B642" t="s">
        <v>1307</v>
      </c>
    </row>
    <row r="643" spans="2:2">
      <c r="B643" t="s">
        <v>1307</v>
      </c>
    </row>
    <row r="644" spans="2:2">
      <c r="B644" t="s">
        <v>1307</v>
      </c>
    </row>
    <row r="645" spans="2:2">
      <c r="B645" t="s">
        <v>1307</v>
      </c>
    </row>
    <row r="646" spans="2:2">
      <c r="B646" t="s">
        <v>1307</v>
      </c>
    </row>
    <row r="647" spans="2:2">
      <c r="B647" t="s">
        <v>1307</v>
      </c>
    </row>
    <row r="648" spans="2:2">
      <c r="B648" t="s">
        <v>1307</v>
      </c>
    </row>
    <row r="649" spans="2:2">
      <c r="B649" t="s">
        <v>1307</v>
      </c>
    </row>
    <row r="650" spans="2:2">
      <c r="B650" t="s">
        <v>1307</v>
      </c>
    </row>
    <row r="651" spans="2:2">
      <c r="B651" t="s">
        <v>1307</v>
      </c>
    </row>
    <row r="652" spans="2:2">
      <c r="B652" t="s">
        <v>1307</v>
      </c>
    </row>
    <row r="653" spans="2:2">
      <c r="B653" t="s">
        <v>1307</v>
      </c>
    </row>
    <row r="654" spans="2:2">
      <c r="B654" t="s">
        <v>1307</v>
      </c>
    </row>
    <row r="655" spans="2:2">
      <c r="B655" t="s">
        <v>1307</v>
      </c>
    </row>
    <row r="656" spans="2:2">
      <c r="B656" t="s">
        <v>1307</v>
      </c>
    </row>
    <row r="657" spans="2:2">
      <c r="B657" t="s">
        <v>1307</v>
      </c>
    </row>
    <row r="658" spans="2:2">
      <c r="B658" t="s">
        <v>1307</v>
      </c>
    </row>
    <row r="659" spans="2:2">
      <c r="B659" t="s">
        <v>1307</v>
      </c>
    </row>
    <row r="660" spans="2:2">
      <c r="B660" t="s">
        <v>1307</v>
      </c>
    </row>
    <row r="661" spans="2:2">
      <c r="B661" t="s">
        <v>1307</v>
      </c>
    </row>
    <row r="662" spans="2:2">
      <c r="B662" t="s">
        <v>1307</v>
      </c>
    </row>
    <row r="663" spans="2:2">
      <c r="B663" t="s">
        <v>1307</v>
      </c>
    </row>
    <row r="664" spans="2:2">
      <c r="B664" t="s">
        <v>1307</v>
      </c>
    </row>
    <row r="665" spans="2:2">
      <c r="B665" t="s">
        <v>1307</v>
      </c>
    </row>
    <row r="666" spans="2:2">
      <c r="B666" t="s">
        <v>1307</v>
      </c>
    </row>
    <row r="667" spans="2:2">
      <c r="B667" t="s">
        <v>1307</v>
      </c>
    </row>
    <row r="668" spans="2:2">
      <c r="B668" t="s">
        <v>1307</v>
      </c>
    </row>
    <row r="669" spans="2:2">
      <c r="B669" t="s">
        <v>1307</v>
      </c>
    </row>
    <row r="670" spans="2:2">
      <c r="B670" t="s">
        <v>1307</v>
      </c>
    </row>
    <row r="671" spans="2:2">
      <c r="B671" t="s">
        <v>1307</v>
      </c>
    </row>
    <row r="672" spans="2:2">
      <c r="B672" t="s">
        <v>1307</v>
      </c>
    </row>
    <row r="673" spans="2:2">
      <c r="B673" t="s">
        <v>1307</v>
      </c>
    </row>
    <row r="674" spans="2:2">
      <c r="B674" t="s">
        <v>1307</v>
      </c>
    </row>
    <row r="675" spans="2:2">
      <c r="B675" t="s">
        <v>1307</v>
      </c>
    </row>
    <row r="676" spans="2:2">
      <c r="B676" t="s">
        <v>1307</v>
      </c>
    </row>
    <row r="677" spans="2:2">
      <c r="B677" t="s">
        <v>1307</v>
      </c>
    </row>
    <row r="678" spans="2:2">
      <c r="B678" t="s">
        <v>1307</v>
      </c>
    </row>
    <row r="679" spans="2:2">
      <c r="B679" t="s">
        <v>1307</v>
      </c>
    </row>
    <row r="680" spans="2:2">
      <c r="B680" t="s">
        <v>1307</v>
      </c>
    </row>
    <row r="681" spans="2:2">
      <c r="B681" t="s">
        <v>1307</v>
      </c>
    </row>
    <row r="682" spans="2:2">
      <c r="B682" t="s">
        <v>1307</v>
      </c>
    </row>
    <row r="683" spans="2:2">
      <c r="B683" t="s">
        <v>1307</v>
      </c>
    </row>
    <row r="684" spans="2:2">
      <c r="B684" t="s">
        <v>1307</v>
      </c>
    </row>
    <row r="685" spans="2:2">
      <c r="B685" t="s">
        <v>1307</v>
      </c>
    </row>
    <row r="686" spans="2:2">
      <c r="B686" t="s">
        <v>1307</v>
      </c>
    </row>
    <row r="687" spans="2:2">
      <c r="B687" t="s">
        <v>1307</v>
      </c>
    </row>
    <row r="688" spans="2:2">
      <c r="B688" t="s">
        <v>1307</v>
      </c>
    </row>
    <row r="689" spans="2:2">
      <c r="B689" t="s">
        <v>1307</v>
      </c>
    </row>
    <row r="690" spans="2:2">
      <c r="B690" t="s">
        <v>1307</v>
      </c>
    </row>
    <row r="691" spans="2:2">
      <c r="B691" t="s">
        <v>1307</v>
      </c>
    </row>
    <row r="692" spans="2:2">
      <c r="B692" t="s">
        <v>1307</v>
      </c>
    </row>
    <row r="693" spans="2:2">
      <c r="B693" t="s">
        <v>1307</v>
      </c>
    </row>
    <row r="694" spans="2:2">
      <c r="B694" t="s">
        <v>1307</v>
      </c>
    </row>
    <row r="695" spans="2:2">
      <c r="B695" t="s">
        <v>1307</v>
      </c>
    </row>
    <row r="696" spans="2:2">
      <c r="B696" t="s">
        <v>1307</v>
      </c>
    </row>
    <row r="697" spans="2:2">
      <c r="B697" t="s">
        <v>1307</v>
      </c>
    </row>
    <row r="698" spans="2:2">
      <c r="B698" t="s">
        <v>1307</v>
      </c>
    </row>
    <row r="699" spans="2:2">
      <c r="B699" t="s">
        <v>1307</v>
      </c>
    </row>
    <row r="700" spans="2:2">
      <c r="B700" t="s">
        <v>1307</v>
      </c>
    </row>
    <row r="701" spans="2:2">
      <c r="B701" t="s">
        <v>1307</v>
      </c>
    </row>
    <row r="702" spans="2:2">
      <c r="B702" t="s">
        <v>1307</v>
      </c>
    </row>
    <row r="703" spans="2:2">
      <c r="B703" t="s">
        <v>1307</v>
      </c>
    </row>
    <row r="704" spans="2:2">
      <c r="B704" t="s">
        <v>1307</v>
      </c>
    </row>
    <row r="705" spans="2:2">
      <c r="B705" t="s">
        <v>1307</v>
      </c>
    </row>
    <row r="706" spans="2:2">
      <c r="B706" t="s">
        <v>1307</v>
      </c>
    </row>
    <row r="707" spans="2:2">
      <c r="B707" t="s">
        <v>1307</v>
      </c>
    </row>
    <row r="708" spans="2:2">
      <c r="B708" t="s">
        <v>1307</v>
      </c>
    </row>
    <row r="709" spans="2:2">
      <c r="B709" t="s">
        <v>1307</v>
      </c>
    </row>
    <row r="710" spans="2:2">
      <c r="B710" t="s">
        <v>1307</v>
      </c>
    </row>
    <row r="711" spans="2:2">
      <c r="B711" t="s">
        <v>1307</v>
      </c>
    </row>
    <row r="712" spans="2:2">
      <c r="B712" t="s">
        <v>1307</v>
      </c>
    </row>
    <row r="713" spans="2:2">
      <c r="B713" t="s">
        <v>1307</v>
      </c>
    </row>
    <row r="714" spans="2:2">
      <c r="B714" t="s">
        <v>1307</v>
      </c>
    </row>
    <row r="715" spans="2:2">
      <c r="B715" t="s">
        <v>1307</v>
      </c>
    </row>
    <row r="716" spans="2:2">
      <c r="B716" t="s">
        <v>1307</v>
      </c>
    </row>
    <row r="717" spans="2:2">
      <c r="B717" t="s">
        <v>1307</v>
      </c>
    </row>
    <row r="718" spans="2:2">
      <c r="B718" t="s">
        <v>1307</v>
      </c>
    </row>
    <row r="719" spans="2:2">
      <c r="B719" t="s">
        <v>1307</v>
      </c>
    </row>
    <row r="720" spans="2:2">
      <c r="B720" t="s">
        <v>1307</v>
      </c>
    </row>
    <row r="721" spans="2:2">
      <c r="B721" t="s">
        <v>1307</v>
      </c>
    </row>
    <row r="722" spans="2:2">
      <c r="B722" t="s">
        <v>1307</v>
      </c>
    </row>
    <row r="723" spans="2:2">
      <c r="B723" t="s">
        <v>1307</v>
      </c>
    </row>
    <row r="724" spans="2:2">
      <c r="B724" t="s">
        <v>1307</v>
      </c>
    </row>
    <row r="725" spans="2:2">
      <c r="B725" t="s">
        <v>1307</v>
      </c>
    </row>
    <row r="726" spans="2:2">
      <c r="B726" t="s">
        <v>1307</v>
      </c>
    </row>
    <row r="727" spans="2:2">
      <c r="B727" t="s">
        <v>1307</v>
      </c>
    </row>
    <row r="728" spans="2:2">
      <c r="B728" t="s">
        <v>1307</v>
      </c>
    </row>
    <row r="729" spans="2:2">
      <c r="B729" t="s">
        <v>1307</v>
      </c>
    </row>
    <row r="730" spans="2:2">
      <c r="B730" t="s">
        <v>1307</v>
      </c>
    </row>
    <row r="731" spans="2:2">
      <c r="B731" t="s">
        <v>1307</v>
      </c>
    </row>
    <row r="732" spans="2:2">
      <c r="B732" t="s">
        <v>1307</v>
      </c>
    </row>
    <row r="733" spans="2:2">
      <c r="B733" t="s">
        <v>1307</v>
      </c>
    </row>
    <row r="734" spans="2:2">
      <c r="B734" t="s">
        <v>1307</v>
      </c>
    </row>
    <row r="735" spans="2:2">
      <c r="B735" t="s">
        <v>1307</v>
      </c>
    </row>
    <row r="736" spans="2:2">
      <c r="B736" t="s">
        <v>1307</v>
      </c>
    </row>
    <row r="737" spans="2:2">
      <c r="B737" t="s">
        <v>1307</v>
      </c>
    </row>
    <row r="738" spans="2:2">
      <c r="B738" t="s">
        <v>1307</v>
      </c>
    </row>
    <row r="739" spans="2:2">
      <c r="B739" t="s">
        <v>1307</v>
      </c>
    </row>
    <row r="740" spans="2:2">
      <c r="B740" t="s">
        <v>1307</v>
      </c>
    </row>
    <row r="741" spans="2:2">
      <c r="B741" t="s">
        <v>1307</v>
      </c>
    </row>
    <row r="742" spans="2:2">
      <c r="B742" t="s">
        <v>1307</v>
      </c>
    </row>
    <row r="743" spans="2:2">
      <c r="B743" t="s">
        <v>1307</v>
      </c>
    </row>
    <row r="744" spans="2:2">
      <c r="B744" t="s">
        <v>1307</v>
      </c>
    </row>
    <row r="745" spans="2:2">
      <c r="B745" t="s">
        <v>1307</v>
      </c>
    </row>
    <row r="746" spans="2:2">
      <c r="B746" t="s">
        <v>1307</v>
      </c>
    </row>
    <row r="747" spans="2:2">
      <c r="B747" t="s">
        <v>1307</v>
      </c>
    </row>
    <row r="748" spans="2:2">
      <c r="B748" t="s">
        <v>1307</v>
      </c>
    </row>
    <row r="749" spans="2:2">
      <c r="B749" t="s">
        <v>1307</v>
      </c>
    </row>
    <row r="750" spans="2:2">
      <c r="B750" t="s">
        <v>1307</v>
      </c>
    </row>
    <row r="751" spans="2:2">
      <c r="B751" t="s">
        <v>1307</v>
      </c>
    </row>
    <row r="752" spans="2:2">
      <c r="B752" t="s">
        <v>1307</v>
      </c>
    </row>
    <row r="753" spans="2:2">
      <c r="B753" t="s">
        <v>1307</v>
      </c>
    </row>
    <row r="754" spans="2:2">
      <c r="B754" t="s">
        <v>1307</v>
      </c>
    </row>
    <row r="755" spans="2:2">
      <c r="B755" t="s">
        <v>1307</v>
      </c>
    </row>
    <row r="756" spans="2:2">
      <c r="B756" t="s">
        <v>1307</v>
      </c>
    </row>
    <row r="757" spans="2:2">
      <c r="B757" t="s">
        <v>1307</v>
      </c>
    </row>
    <row r="758" spans="2:2">
      <c r="B758" t="s">
        <v>1307</v>
      </c>
    </row>
    <row r="759" spans="2:2">
      <c r="B759" t="s">
        <v>1307</v>
      </c>
    </row>
    <row r="760" spans="2:2">
      <c r="B760" t="s">
        <v>1307</v>
      </c>
    </row>
    <row r="761" spans="2:2">
      <c r="B761" t="s">
        <v>1307</v>
      </c>
    </row>
    <row r="762" spans="2:2">
      <c r="B762" t="s">
        <v>1307</v>
      </c>
    </row>
    <row r="763" spans="2:2">
      <c r="B763" t="s">
        <v>1307</v>
      </c>
    </row>
    <row r="764" spans="2:2">
      <c r="B764" t="s">
        <v>1307</v>
      </c>
    </row>
    <row r="765" spans="2:2">
      <c r="B765" t="s">
        <v>1307</v>
      </c>
    </row>
    <row r="766" spans="2:2">
      <c r="B766" t="s">
        <v>1307</v>
      </c>
    </row>
    <row r="767" spans="2:2">
      <c r="B767" t="s">
        <v>1307</v>
      </c>
    </row>
    <row r="768" spans="2:2">
      <c r="B768" t="s">
        <v>1307</v>
      </c>
    </row>
    <row r="769" spans="2:2">
      <c r="B769" t="s">
        <v>1307</v>
      </c>
    </row>
    <row r="770" spans="2:2">
      <c r="B770" t="s">
        <v>1307</v>
      </c>
    </row>
    <row r="771" spans="2:2">
      <c r="B771" t="s">
        <v>1307</v>
      </c>
    </row>
    <row r="772" spans="2:2">
      <c r="B772" t="s">
        <v>1307</v>
      </c>
    </row>
    <row r="773" spans="2:2">
      <c r="B773" t="s">
        <v>1307</v>
      </c>
    </row>
    <row r="774" spans="2:2">
      <c r="B774" t="s">
        <v>1307</v>
      </c>
    </row>
    <row r="775" spans="2:2">
      <c r="B775" t="s">
        <v>1307</v>
      </c>
    </row>
    <row r="776" spans="2:2">
      <c r="B776" t="s">
        <v>1307</v>
      </c>
    </row>
    <row r="777" spans="2:2">
      <c r="B777" t="s">
        <v>1307</v>
      </c>
    </row>
    <row r="778" spans="2:2">
      <c r="B778" t="s">
        <v>1307</v>
      </c>
    </row>
    <row r="779" spans="2:2">
      <c r="B779" t="s">
        <v>1307</v>
      </c>
    </row>
    <row r="780" spans="2:2">
      <c r="B780" t="s">
        <v>1307</v>
      </c>
    </row>
    <row r="781" spans="2:2">
      <c r="B781" t="s">
        <v>1307</v>
      </c>
    </row>
    <row r="782" spans="2:2">
      <c r="B782" t="s">
        <v>1307</v>
      </c>
    </row>
    <row r="783" spans="2:2">
      <c r="B783" t="s">
        <v>1307</v>
      </c>
    </row>
    <row r="784" spans="2:2">
      <c r="B784" t="s">
        <v>1307</v>
      </c>
    </row>
    <row r="785" spans="2:2">
      <c r="B785" t="s">
        <v>1307</v>
      </c>
    </row>
    <row r="786" spans="2:2">
      <c r="B786" t="s">
        <v>1307</v>
      </c>
    </row>
    <row r="787" spans="2:2">
      <c r="B787" t="s">
        <v>1307</v>
      </c>
    </row>
    <row r="788" spans="2:2">
      <c r="B788" t="s">
        <v>1307</v>
      </c>
    </row>
    <row r="789" spans="2:2">
      <c r="B789" t="s">
        <v>1307</v>
      </c>
    </row>
    <row r="790" spans="2:2">
      <c r="B790" t="s">
        <v>1307</v>
      </c>
    </row>
    <row r="791" spans="2:2">
      <c r="B791" t="s">
        <v>1307</v>
      </c>
    </row>
    <row r="792" spans="2:2">
      <c r="B792" t="s">
        <v>1307</v>
      </c>
    </row>
    <row r="793" spans="2:2">
      <c r="B793" t="s">
        <v>1307</v>
      </c>
    </row>
    <row r="794" spans="2:2">
      <c r="B794" t="s">
        <v>1307</v>
      </c>
    </row>
    <row r="795" spans="2:2">
      <c r="B795" t="s">
        <v>1307</v>
      </c>
    </row>
    <row r="796" spans="2:2">
      <c r="B796" t="s">
        <v>1307</v>
      </c>
    </row>
    <row r="797" spans="2:2">
      <c r="B797" t="s">
        <v>1307</v>
      </c>
    </row>
    <row r="798" spans="2:2">
      <c r="B798" t="s">
        <v>1307</v>
      </c>
    </row>
    <row r="799" spans="2:2">
      <c r="B799" t="s">
        <v>1307</v>
      </c>
    </row>
    <row r="800" spans="2:2">
      <c r="B800" t="s">
        <v>1307</v>
      </c>
    </row>
    <row r="801" spans="2:2">
      <c r="B801" t="s">
        <v>1307</v>
      </c>
    </row>
    <row r="802" spans="2:2">
      <c r="B802" t="s">
        <v>1307</v>
      </c>
    </row>
    <row r="803" spans="2:2">
      <c r="B803" t="s">
        <v>1307</v>
      </c>
    </row>
    <row r="804" spans="2:2">
      <c r="B804" t="s">
        <v>1307</v>
      </c>
    </row>
    <row r="805" spans="2:2">
      <c r="B805" t="s">
        <v>1307</v>
      </c>
    </row>
    <row r="806" spans="2:2">
      <c r="B806" t="s">
        <v>1307</v>
      </c>
    </row>
    <row r="807" spans="2:2">
      <c r="B807" t="s">
        <v>1307</v>
      </c>
    </row>
    <row r="808" spans="2:2">
      <c r="B808" t="s">
        <v>1307</v>
      </c>
    </row>
    <row r="809" spans="2:2">
      <c r="B809" t="s">
        <v>1307</v>
      </c>
    </row>
    <row r="810" spans="2:2">
      <c r="B810" t="s">
        <v>1307</v>
      </c>
    </row>
    <row r="811" spans="2:2">
      <c r="B811" t="s">
        <v>1307</v>
      </c>
    </row>
    <row r="812" spans="2:2">
      <c r="B812" t="s">
        <v>1307</v>
      </c>
    </row>
    <row r="813" spans="2:2">
      <c r="B813" t="s">
        <v>1307</v>
      </c>
    </row>
    <row r="814" spans="2:2">
      <c r="B814" t="s">
        <v>1307</v>
      </c>
    </row>
    <row r="815" spans="2:2">
      <c r="B815" t="s">
        <v>1307</v>
      </c>
    </row>
    <row r="816" spans="2:2">
      <c r="B816" t="s">
        <v>1307</v>
      </c>
    </row>
    <row r="817" spans="2:2">
      <c r="B817" t="s">
        <v>1307</v>
      </c>
    </row>
    <row r="818" spans="2:2">
      <c r="B818" t="s">
        <v>1307</v>
      </c>
    </row>
    <row r="819" spans="2:2">
      <c r="B819" t="s">
        <v>1307</v>
      </c>
    </row>
    <row r="820" spans="2:2">
      <c r="B820" t="s">
        <v>1307</v>
      </c>
    </row>
    <row r="821" spans="2:2">
      <c r="B821" t="s">
        <v>1307</v>
      </c>
    </row>
    <row r="822" spans="2:2">
      <c r="B822" t="s">
        <v>1307</v>
      </c>
    </row>
    <row r="823" spans="2:2">
      <c r="B823" t="s">
        <v>1307</v>
      </c>
    </row>
    <row r="824" spans="2:2">
      <c r="B824" t="s">
        <v>1307</v>
      </c>
    </row>
    <row r="825" spans="2:2">
      <c r="B825" t="s">
        <v>1307</v>
      </c>
    </row>
    <row r="826" spans="2:2">
      <c r="B826" t="s">
        <v>1307</v>
      </c>
    </row>
    <row r="827" spans="2:2">
      <c r="B827" t="s">
        <v>1307</v>
      </c>
    </row>
    <row r="828" spans="2:2">
      <c r="B828" t="s">
        <v>1307</v>
      </c>
    </row>
    <row r="829" spans="2:2">
      <c r="B829" t="s">
        <v>1307</v>
      </c>
    </row>
    <row r="830" spans="2:2">
      <c r="B830" t="s">
        <v>1307</v>
      </c>
    </row>
    <row r="831" spans="2:2">
      <c r="B831" t="s">
        <v>1307</v>
      </c>
    </row>
    <row r="832" spans="2:2">
      <c r="B832" t="s">
        <v>1307</v>
      </c>
    </row>
    <row r="833" spans="2:2">
      <c r="B833" t="s">
        <v>1307</v>
      </c>
    </row>
    <row r="834" spans="2:2">
      <c r="B834" t="s">
        <v>1307</v>
      </c>
    </row>
    <row r="835" spans="2:2">
      <c r="B835" t="s">
        <v>1307</v>
      </c>
    </row>
    <row r="836" spans="2:2">
      <c r="B836" t="s">
        <v>1307</v>
      </c>
    </row>
    <row r="837" spans="2:2">
      <c r="B837" t="s">
        <v>1307</v>
      </c>
    </row>
    <row r="838" spans="2:2">
      <c r="B838" t="s">
        <v>1307</v>
      </c>
    </row>
    <row r="839" spans="2:2">
      <c r="B839" t="s">
        <v>1307</v>
      </c>
    </row>
    <row r="840" spans="2:2">
      <c r="B840" t="s">
        <v>1307</v>
      </c>
    </row>
    <row r="841" spans="2:2">
      <c r="B841" t="s">
        <v>1307</v>
      </c>
    </row>
    <row r="842" spans="2:2">
      <c r="B842" t="s">
        <v>1307</v>
      </c>
    </row>
    <row r="843" spans="2:2">
      <c r="B843" t="s">
        <v>1307</v>
      </c>
    </row>
    <row r="844" spans="2:2">
      <c r="B844" t="s">
        <v>1307</v>
      </c>
    </row>
    <row r="845" spans="2:2">
      <c r="B845" t="s">
        <v>1307</v>
      </c>
    </row>
    <row r="846" spans="2:2">
      <c r="B846" t="s">
        <v>1307</v>
      </c>
    </row>
    <row r="847" spans="2:2">
      <c r="B847" t="s">
        <v>1307</v>
      </c>
    </row>
    <row r="848" spans="2:2">
      <c r="B848" t="s">
        <v>1307</v>
      </c>
    </row>
    <row r="849" spans="2:2">
      <c r="B849" t="s">
        <v>1307</v>
      </c>
    </row>
    <row r="850" spans="2:2">
      <c r="B850" t="s">
        <v>1307</v>
      </c>
    </row>
    <row r="851" spans="2:2">
      <c r="B851" t="s">
        <v>1307</v>
      </c>
    </row>
    <row r="852" spans="2:2">
      <c r="B852" t="s">
        <v>1307</v>
      </c>
    </row>
    <row r="853" spans="2:2">
      <c r="B853" t="s">
        <v>1307</v>
      </c>
    </row>
    <row r="854" spans="2:2">
      <c r="B854" t="s">
        <v>1307</v>
      </c>
    </row>
    <row r="855" spans="2:2">
      <c r="B855" t="s">
        <v>1307</v>
      </c>
    </row>
    <row r="856" spans="2:2">
      <c r="B856" t="s">
        <v>1307</v>
      </c>
    </row>
    <row r="857" spans="2:2">
      <c r="B857" t="s">
        <v>1307</v>
      </c>
    </row>
    <row r="858" spans="2:2">
      <c r="B858" t="s">
        <v>1307</v>
      </c>
    </row>
    <row r="859" spans="2:2">
      <c r="B859" t="s">
        <v>1307</v>
      </c>
    </row>
    <row r="860" spans="2:2">
      <c r="B860" t="s">
        <v>1307</v>
      </c>
    </row>
    <row r="861" spans="2:2">
      <c r="B861" t="s">
        <v>1307</v>
      </c>
    </row>
    <row r="862" spans="2:2">
      <c r="B862" t="s">
        <v>1307</v>
      </c>
    </row>
    <row r="863" spans="2:2">
      <c r="B863" t="s">
        <v>1307</v>
      </c>
    </row>
    <row r="864" spans="2:2">
      <c r="B864" t="s">
        <v>1307</v>
      </c>
    </row>
    <row r="865" spans="2:2">
      <c r="B865" t="s">
        <v>1307</v>
      </c>
    </row>
    <row r="866" spans="2:2">
      <c r="B866" t="s">
        <v>1307</v>
      </c>
    </row>
    <row r="867" spans="2:2">
      <c r="B867" t="s">
        <v>1307</v>
      </c>
    </row>
    <row r="868" spans="2:2">
      <c r="B868" t="s">
        <v>1307</v>
      </c>
    </row>
    <row r="869" spans="2:2">
      <c r="B869" t="s">
        <v>1307</v>
      </c>
    </row>
    <row r="870" spans="2:2">
      <c r="B870" t="s">
        <v>1307</v>
      </c>
    </row>
    <row r="871" spans="2:2">
      <c r="B871" t="s">
        <v>1307</v>
      </c>
    </row>
    <row r="872" spans="2:2">
      <c r="B872" t="s">
        <v>1307</v>
      </c>
    </row>
    <row r="873" spans="2:2">
      <c r="B873" t="s">
        <v>1307</v>
      </c>
    </row>
    <row r="874" spans="2:2">
      <c r="B874" t="s">
        <v>1307</v>
      </c>
    </row>
    <row r="875" spans="2:2">
      <c r="B875" t="s">
        <v>1307</v>
      </c>
    </row>
    <row r="876" spans="2:2">
      <c r="B876" t="s">
        <v>1307</v>
      </c>
    </row>
    <row r="877" spans="2:2">
      <c r="B877" t="s">
        <v>1307</v>
      </c>
    </row>
    <row r="878" spans="2:2">
      <c r="B878" t="s">
        <v>1307</v>
      </c>
    </row>
    <row r="879" spans="2:2">
      <c r="B879" t="s">
        <v>1307</v>
      </c>
    </row>
    <row r="880" spans="2:2">
      <c r="B880" t="s">
        <v>1307</v>
      </c>
    </row>
    <row r="881" spans="2:2">
      <c r="B881" t="s">
        <v>1307</v>
      </c>
    </row>
    <row r="882" spans="2:2">
      <c r="B882" t="s">
        <v>1307</v>
      </c>
    </row>
    <row r="883" spans="2:2">
      <c r="B883" t="s">
        <v>1307</v>
      </c>
    </row>
    <row r="884" spans="2:2">
      <c r="B884" t="s">
        <v>1307</v>
      </c>
    </row>
    <row r="885" spans="2:2">
      <c r="B885" t="s">
        <v>1307</v>
      </c>
    </row>
    <row r="886" spans="2:2">
      <c r="B886" t="s">
        <v>1307</v>
      </c>
    </row>
    <row r="887" spans="2:2">
      <c r="B887" t="s">
        <v>1307</v>
      </c>
    </row>
    <row r="888" spans="2:2">
      <c r="B888" t="s">
        <v>1307</v>
      </c>
    </row>
    <row r="889" spans="2:2">
      <c r="B889" t="s">
        <v>1307</v>
      </c>
    </row>
    <row r="890" spans="2:2">
      <c r="B890" t="s">
        <v>1307</v>
      </c>
    </row>
    <row r="891" spans="2:2">
      <c r="B891" t="s">
        <v>1307</v>
      </c>
    </row>
    <row r="892" spans="2:2">
      <c r="B892" t="s">
        <v>1307</v>
      </c>
    </row>
    <row r="893" spans="2:2">
      <c r="B893" t="s">
        <v>1307</v>
      </c>
    </row>
    <row r="894" spans="2:2">
      <c r="B894" t="s">
        <v>1307</v>
      </c>
    </row>
    <row r="895" spans="2:2">
      <c r="B895" t="s">
        <v>1307</v>
      </c>
    </row>
    <row r="896" spans="2:2">
      <c r="B896" t="s">
        <v>1307</v>
      </c>
    </row>
    <row r="897" spans="2:2">
      <c r="B897" t="s">
        <v>1307</v>
      </c>
    </row>
    <row r="898" spans="2:2">
      <c r="B898" t="s">
        <v>1307</v>
      </c>
    </row>
    <row r="899" spans="2:2">
      <c r="B899" t="s">
        <v>1307</v>
      </c>
    </row>
    <row r="900" spans="2:2">
      <c r="B900" t="s">
        <v>1307</v>
      </c>
    </row>
    <row r="901" spans="2:2">
      <c r="B901" t="s">
        <v>1307</v>
      </c>
    </row>
    <row r="902" spans="2:2">
      <c r="B902" t="s">
        <v>1307</v>
      </c>
    </row>
    <row r="903" spans="2:2">
      <c r="B903" t="s">
        <v>1307</v>
      </c>
    </row>
    <row r="904" spans="2:2">
      <c r="B904" t="s">
        <v>1307</v>
      </c>
    </row>
    <row r="905" spans="2:2">
      <c r="B905" t="s">
        <v>1307</v>
      </c>
    </row>
    <row r="906" spans="2:2">
      <c r="B906" t="s">
        <v>1307</v>
      </c>
    </row>
    <row r="907" spans="2:2">
      <c r="B907" t="s">
        <v>1307</v>
      </c>
    </row>
    <row r="908" spans="2:2">
      <c r="B908" t="s">
        <v>1307</v>
      </c>
    </row>
    <row r="909" spans="2:2">
      <c r="B909" t="s">
        <v>1307</v>
      </c>
    </row>
    <row r="910" spans="2:2">
      <c r="B910" t="s">
        <v>1307</v>
      </c>
    </row>
    <row r="911" spans="2:2">
      <c r="B911" t="s">
        <v>1307</v>
      </c>
    </row>
    <row r="912" spans="2:2">
      <c r="B912" t="s">
        <v>1307</v>
      </c>
    </row>
    <row r="913" spans="2:2">
      <c r="B913" t="s">
        <v>1307</v>
      </c>
    </row>
    <row r="914" spans="2:2">
      <c r="B914" t="s">
        <v>1307</v>
      </c>
    </row>
    <row r="915" spans="2:2">
      <c r="B915" t="s">
        <v>1307</v>
      </c>
    </row>
    <row r="916" spans="2:2">
      <c r="B916" t="s">
        <v>1307</v>
      </c>
    </row>
    <row r="917" spans="2:2">
      <c r="B917" t="s">
        <v>1307</v>
      </c>
    </row>
    <row r="918" spans="2:2">
      <c r="B918" t="s">
        <v>1307</v>
      </c>
    </row>
    <row r="919" spans="2:2">
      <c r="B919" t="s">
        <v>1307</v>
      </c>
    </row>
    <row r="920" spans="2:2">
      <c r="B920" t="s">
        <v>1307</v>
      </c>
    </row>
    <row r="921" spans="2:2">
      <c r="B921" t="s">
        <v>1307</v>
      </c>
    </row>
    <row r="922" spans="2:2">
      <c r="B922" t="s">
        <v>1307</v>
      </c>
    </row>
    <row r="923" spans="2:2">
      <c r="B923" t="s">
        <v>1307</v>
      </c>
    </row>
    <row r="924" spans="2:2">
      <c r="B924" t="s">
        <v>1307</v>
      </c>
    </row>
    <row r="925" spans="2:2">
      <c r="B925" t="s">
        <v>1307</v>
      </c>
    </row>
    <row r="926" spans="2:2">
      <c r="B926" t="s">
        <v>1307</v>
      </c>
    </row>
    <row r="927" spans="2:2">
      <c r="B927" t="s">
        <v>1307</v>
      </c>
    </row>
    <row r="928" spans="2:2">
      <c r="B928" t="s">
        <v>1307</v>
      </c>
    </row>
    <row r="929" spans="2:2">
      <c r="B929" t="s">
        <v>1307</v>
      </c>
    </row>
    <row r="930" spans="2:2">
      <c r="B930" t="s">
        <v>1307</v>
      </c>
    </row>
    <row r="931" spans="2:2">
      <c r="B931" t="s">
        <v>1307</v>
      </c>
    </row>
    <row r="932" spans="2:2">
      <c r="B932" t="s">
        <v>1307</v>
      </c>
    </row>
    <row r="933" spans="2:2">
      <c r="B933" t="s">
        <v>1307</v>
      </c>
    </row>
    <row r="934" spans="2:2">
      <c r="B934" t="s">
        <v>1307</v>
      </c>
    </row>
    <row r="935" spans="2:2">
      <c r="B935" t="s">
        <v>1307</v>
      </c>
    </row>
    <row r="936" spans="2:2">
      <c r="B936" t="s">
        <v>1307</v>
      </c>
    </row>
    <row r="937" spans="2:2">
      <c r="B937" t="s">
        <v>1307</v>
      </c>
    </row>
    <row r="938" spans="2:2">
      <c r="B938" t="s">
        <v>1307</v>
      </c>
    </row>
    <row r="939" spans="2:2">
      <c r="B939" t="s">
        <v>1307</v>
      </c>
    </row>
    <row r="940" spans="2:2">
      <c r="B940" t="s">
        <v>1307</v>
      </c>
    </row>
    <row r="941" spans="2:2">
      <c r="B941" t="s">
        <v>1307</v>
      </c>
    </row>
    <row r="942" spans="2:2">
      <c r="B942" t="s">
        <v>1307</v>
      </c>
    </row>
    <row r="943" spans="2:2">
      <c r="B943" t="s">
        <v>1307</v>
      </c>
    </row>
    <row r="944" spans="2:2">
      <c r="B944" t="s">
        <v>1307</v>
      </c>
    </row>
    <row r="945" spans="2:2">
      <c r="B945" t="s">
        <v>1307</v>
      </c>
    </row>
    <row r="946" spans="2:2">
      <c r="B946" t="s">
        <v>1307</v>
      </c>
    </row>
    <row r="947" spans="2:2">
      <c r="B947" t="s">
        <v>1307</v>
      </c>
    </row>
    <row r="948" spans="2:2">
      <c r="B948" t="s">
        <v>1307</v>
      </c>
    </row>
    <row r="949" spans="2:2">
      <c r="B949" t="s">
        <v>1307</v>
      </c>
    </row>
    <row r="950" spans="2:2">
      <c r="B950" t="s">
        <v>1307</v>
      </c>
    </row>
    <row r="951" spans="2:2">
      <c r="B951" t="s">
        <v>1307</v>
      </c>
    </row>
    <row r="952" spans="2:2">
      <c r="B952" t="s">
        <v>1307</v>
      </c>
    </row>
    <row r="953" spans="2:2">
      <c r="B953" t="s">
        <v>1307</v>
      </c>
    </row>
    <row r="954" spans="2:2">
      <c r="B954" t="s">
        <v>1307</v>
      </c>
    </row>
    <row r="955" spans="2:2">
      <c r="B955" t="s">
        <v>1307</v>
      </c>
    </row>
    <row r="956" spans="2:2">
      <c r="B956" t="s">
        <v>1307</v>
      </c>
    </row>
    <row r="957" spans="2:2">
      <c r="B957" t="s">
        <v>1307</v>
      </c>
    </row>
    <row r="958" spans="2:2">
      <c r="B958" t="s">
        <v>1307</v>
      </c>
    </row>
    <row r="959" spans="2:2">
      <c r="B959" t="s">
        <v>1307</v>
      </c>
    </row>
    <row r="960" spans="2:2">
      <c r="B960" t="s">
        <v>1307</v>
      </c>
    </row>
    <row r="961" spans="2:2">
      <c r="B961" t="s">
        <v>1307</v>
      </c>
    </row>
    <row r="962" spans="2:2">
      <c r="B962" t="s">
        <v>1307</v>
      </c>
    </row>
    <row r="963" spans="2:2">
      <c r="B963" t="s">
        <v>1307</v>
      </c>
    </row>
    <row r="964" spans="2:2">
      <c r="B964" t="s">
        <v>1307</v>
      </c>
    </row>
    <row r="965" spans="2:2">
      <c r="B965" t="s">
        <v>1307</v>
      </c>
    </row>
    <row r="966" spans="2:2">
      <c r="B966" t="s">
        <v>1307</v>
      </c>
    </row>
    <row r="967" spans="2:2">
      <c r="B967" t="s">
        <v>1307</v>
      </c>
    </row>
    <row r="968" spans="2:2">
      <c r="B968" t="s">
        <v>1307</v>
      </c>
    </row>
    <row r="969" spans="2:2">
      <c r="B969" t="s">
        <v>1307</v>
      </c>
    </row>
    <row r="970" spans="2:2">
      <c r="B970" t="s">
        <v>1307</v>
      </c>
    </row>
    <row r="971" spans="2:2">
      <c r="B971" t="s">
        <v>1307</v>
      </c>
    </row>
    <row r="972" spans="2:2">
      <c r="B972" t="s">
        <v>1307</v>
      </c>
    </row>
    <row r="973" spans="2:2">
      <c r="B973" t="s">
        <v>1307</v>
      </c>
    </row>
    <row r="974" spans="2:2">
      <c r="B974" t="s">
        <v>1307</v>
      </c>
    </row>
    <row r="975" spans="2:2">
      <c r="B975" t="s">
        <v>1307</v>
      </c>
    </row>
    <row r="976" spans="2:2">
      <c r="B976" t="s">
        <v>1307</v>
      </c>
    </row>
    <row r="977" spans="2:2">
      <c r="B977" t="s">
        <v>1307</v>
      </c>
    </row>
    <row r="978" spans="2:2">
      <c r="B978" t="s">
        <v>1307</v>
      </c>
    </row>
    <row r="979" spans="2:2">
      <c r="B979" t="s">
        <v>1307</v>
      </c>
    </row>
    <row r="980" spans="2:2">
      <c r="B980" t="s">
        <v>1307</v>
      </c>
    </row>
    <row r="981" spans="2:2">
      <c r="B981" t="s">
        <v>1307</v>
      </c>
    </row>
    <row r="982" spans="2:2">
      <c r="B982" t="s">
        <v>1307</v>
      </c>
    </row>
    <row r="983" spans="2:2">
      <c r="B983" t="s">
        <v>1307</v>
      </c>
    </row>
    <row r="984" spans="2:2">
      <c r="B984" t="s">
        <v>1307</v>
      </c>
    </row>
    <row r="985" spans="2:2">
      <c r="B985" t="s">
        <v>1307</v>
      </c>
    </row>
    <row r="986" spans="2:2">
      <c r="B986" t="s">
        <v>1307</v>
      </c>
    </row>
    <row r="987" spans="2:2">
      <c r="B987" t="s">
        <v>1307</v>
      </c>
    </row>
    <row r="988" spans="2:2">
      <c r="B988" t="s">
        <v>1307</v>
      </c>
    </row>
    <row r="989" spans="2:2">
      <c r="B989" t="s">
        <v>1307</v>
      </c>
    </row>
    <row r="990" spans="2:2">
      <c r="B990" t="s">
        <v>1307</v>
      </c>
    </row>
    <row r="991" spans="2:2">
      <c r="B991" t="s">
        <v>1307</v>
      </c>
    </row>
    <row r="992" spans="2:2">
      <c r="B992" t="s">
        <v>1307</v>
      </c>
    </row>
    <row r="993" spans="2:2">
      <c r="B993" t="s">
        <v>1307</v>
      </c>
    </row>
    <row r="994" spans="2:2">
      <c r="B994" t="s">
        <v>1307</v>
      </c>
    </row>
    <row r="995" spans="2:2">
      <c r="B995" t="s">
        <v>1307</v>
      </c>
    </row>
    <row r="996" spans="2:2">
      <c r="B996" t="s">
        <v>1307</v>
      </c>
    </row>
    <row r="997" spans="2:2">
      <c r="B997" t="s">
        <v>1307</v>
      </c>
    </row>
    <row r="998" spans="2:2">
      <c r="B998" t="s">
        <v>1307</v>
      </c>
    </row>
    <row r="999" spans="2:2">
      <c r="B999" t="s">
        <v>1307</v>
      </c>
    </row>
    <row r="1000" spans="2:2">
      <c r="B1000" t="s">
        <v>1307</v>
      </c>
    </row>
    <row r="1001" spans="2:2">
      <c r="B1001" t="s">
        <v>1307</v>
      </c>
    </row>
    <row r="1002" spans="2:2">
      <c r="B1002" t="s">
        <v>1307</v>
      </c>
    </row>
    <row r="1003" spans="2:2">
      <c r="B1003" t="s">
        <v>1307</v>
      </c>
    </row>
    <row r="1004" spans="2:2">
      <c r="B1004" t="s">
        <v>1307</v>
      </c>
    </row>
    <row r="1005" spans="2:2">
      <c r="B1005" t="s">
        <v>1307</v>
      </c>
    </row>
    <row r="1006" spans="2:2">
      <c r="B1006" t="s">
        <v>1307</v>
      </c>
    </row>
    <row r="1007" spans="2:2">
      <c r="B1007" t="s">
        <v>1307</v>
      </c>
    </row>
    <row r="1008" spans="2:2">
      <c r="B1008" t="s">
        <v>1307</v>
      </c>
    </row>
    <row r="1009" spans="2:2">
      <c r="B1009" t="s">
        <v>1307</v>
      </c>
    </row>
    <row r="1010" spans="2:2">
      <c r="B1010" t="s">
        <v>1307</v>
      </c>
    </row>
    <row r="1011" spans="2:2">
      <c r="B1011" t="s">
        <v>1307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Sheet4</vt:lpstr>
      <vt:lpstr>sheet5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 Rui</cp:lastModifiedBy>
  <dcterms:created xsi:type="dcterms:W3CDTF">2006-09-16T00:00:00Z</dcterms:created>
  <dcterms:modified xsi:type="dcterms:W3CDTF">2022-08-27T00:16:17Z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229102B83B2D4D7B918E61EE580B49D9</vt:lpwstr>
  </property>
  <property fmtid="{D5CDD505-2E9C-101B-9397-08002B2CF9AE}" pid="3" name="KSOProductBuildVer">
    <vt:lpwstr>2052-11.1.0.12313</vt:lpwstr>
  </property>
</Properties>
</file>