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Sheet1" sheetId="1" r:id="rId1"/>
    <sheet name="Sheet2" sheetId="2" r:id="rId2"/>
    <sheet name="Sheet4" sheetId="4" r:id="rId3"/>
    <sheet name="Sheet5" sheetId="5" r:id="rId4"/>
  </sheets>
  <calcPr calcId="162913"/>
</workbook>
</file>

<file path=xl/calcChain.xml><?xml version="1.0" encoding="utf-8"?>
<calcChain xmlns="http://schemas.openxmlformats.org/spreadsheetml/2006/main">
  <c r="I28" i="2" l="1"/>
  <c r="J28" i="2" s="1"/>
  <c r="H28" i="2"/>
  <c r="AE4" i="2" l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3" i="2"/>
  <c r="AC4" i="2" l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3" i="2"/>
  <c r="AB3" i="2"/>
  <c r="AB4" i="2" l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4" i="2"/>
  <c r="AA28" i="2" l="1"/>
  <c r="AB28" i="2" s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4" i="2"/>
</calcChain>
</file>

<file path=xl/sharedStrings.xml><?xml version="1.0" encoding="utf-8"?>
<sst xmlns="http://schemas.openxmlformats.org/spreadsheetml/2006/main" count="68" uniqueCount="68">
  <si>
    <t>i</t>
  </si>
  <si>
    <t>j</t>
  </si>
  <si>
    <t>aij</t>
  </si>
  <si>
    <t>Capacity</t>
    <phoneticPr fontId="1" type="noConversion"/>
  </si>
  <si>
    <t>Records</t>
    <phoneticPr fontId="1" type="noConversion"/>
  </si>
  <si>
    <t>Pb_rated</t>
    <phoneticPr fontId="1" type="noConversion"/>
  </si>
  <si>
    <t>P_VDM_rat</t>
    <phoneticPr fontId="1" type="noConversion"/>
  </si>
  <si>
    <t>P_gen_ra</t>
    <phoneticPr fontId="1" type="noConversion"/>
  </si>
  <si>
    <t>E_tank</t>
    <phoneticPr fontId="1" type="noConversion"/>
  </si>
  <si>
    <t>wind_spd</t>
    <phoneticPr fontId="1" type="noConversion"/>
  </si>
  <si>
    <t>Pb_ref</t>
    <phoneticPr fontId="1" type="noConversion"/>
  </si>
  <si>
    <t>E_tank</t>
    <phoneticPr fontId="1" type="noConversion"/>
  </si>
  <si>
    <t>Pgen_ref</t>
    <phoneticPr fontId="1" type="noConversion"/>
  </si>
  <si>
    <t>CVT_ratio</t>
    <phoneticPr fontId="1" type="noConversion"/>
  </si>
  <si>
    <t>gama_ratio</t>
    <phoneticPr fontId="1" type="noConversion"/>
  </si>
  <si>
    <t>V_in</t>
    <phoneticPr fontId="1" type="noConversion"/>
  </si>
  <si>
    <t>V_r1</t>
    <phoneticPr fontId="1" type="noConversion"/>
  </si>
  <si>
    <t>V_r2</t>
    <phoneticPr fontId="1" type="noConversion"/>
  </si>
  <si>
    <t>V_out</t>
    <phoneticPr fontId="1" type="noConversion"/>
  </si>
  <si>
    <t>Pb_cal</t>
    <phoneticPr fontId="1" type="noConversion"/>
  </si>
  <si>
    <t>Pvdm_gap</t>
    <phoneticPr fontId="1" type="noConversion"/>
  </si>
  <si>
    <t>Pvdm_need</t>
    <phoneticPr fontId="1" type="noConversion"/>
  </si>
  <si>
    <t>Pvdm_ref</t>
    <phoneticPr fontId="1" type="noConversion"/>
  </si>
  <si>
    <t>gama_ref</t>
    <phoneticPr fontId="1" type="noConversion"/>
  </si>
  <si>
    <t>Cp_ref</t>
    <phoneticPr fontId="1" type="noConversion"/>
  </si>
  <si>
    <t>beta_ref</t>
    <phoneticPr fontId="1" type="noConversion"/>
  </si>
  <si>
    <t>numda_ref</t>
    <phoneticPr fontId="1" type="noConversion"/>
  </si>
  <si>
    <t>H_ref</t>
    <phoneticPr fontId="1" type="noConversion"/>
  </si>
  <si>
    <t>dlt_ref</t>
    <phoneticPr fontId="1" type="noConversion"/>
  </si>
  <si>
    <t>omg1shaft</t>
    <phoneticPr fontId="1" type="noConversion"/>
  </si>
  <si>
    <t>Tq_gen</t>
    <phoneticPr fontId="1" type="noConversion"/>
  </si>
  <si>
    <t>omg2shaft</t>
    <phoneticPr fontId="1" type="noConversion"/>
  </si>
  <si>
    <t>Tq_VDM</t>
    <phoneticPr fontId="1" type="noConversion"/>
  </si>
  <si>
    <t>1，已确认转速比全对</t>
    <phoneticPr fontId="1" type="noConversion"/>
  </si>
  <si>
    <t>2，已确认电机功率全对</t>
    <phoneticPr fontId="1" type="noConversion"/>
  </si>
  <si>
    <t>3，已确认VDM功率全对</t>
    <phoneticPr fontId="1" type="noConversion"/>
  </si>
  <si>
    <t>4，已确认功率平衡全对</t>
    <phoneticPr fontId="1" type="noConversion"/>
  </si>
  <si>
    <t>7，Cp计算对应摆角已解决</t>
    <phoneticPr fontId="1" type="noConversion"/>
  </si>
  <si>
    <t>8，两种gama错位了，调整位置之后已经解决</t>
  </si>
  <si>
    <t>E_tk_initial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</si>
  <si>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</si>
  <si>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</si>
  <si>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</si>
  <si>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</si>
  <si>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</si>
  <si>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</si>
  <si>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</si>
  <si>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</si>
  <si>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</si>
  <si>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</si>
  <si>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</si>
  <si>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</si>
  <si>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</si>
  <si>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</si>
  <si>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</si>
  <si>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</si>
  <si>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</si>
  <si>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</si>
  <si>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</si>
  <si>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</si>
  <si>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</si>
  <si>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</si>
  <si>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No24</t>
  </si>
  <si>
    <t>P_gen_compare</t>
  </si>
  <si>
    <t>Wind speed</t>
    <phoneticPr fontId="1" type="noConversion"/>
  </si>
  <si>
    <t>Power load</t>
    <phoneticPr fontId="1" type="noConversion"/>
  </si>
  <si>
    <t>pres_max</t>
    <phoneticPr fontId="1" type="noConversion"/>
  </si>
  <si>
    <t>pres_min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</si>
</sst>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0"/>
    <numFmt numFmtId="167" formatCode="0.0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11" fontId="0" fillId="0" borderId="1" xfId="0" applyNumberFormat="1" applyBorder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1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vertical="center"/>
    </xf>
    <xf numFmtId="9" fontId="0" fillId="0" borderId="0" xfId="1" applyFont="1" applyAlignment="1"/>
    <xf numFmtId="0" fontId="8" fillId="0" borderId="2" xfId="0" applyFont="1" applyBorder="1" applyAlignment="1">
      <alignment horizontal="center"/>
    </xf>
    <xf numFmtId="165" fontId="0" fillId="0" borderId="2" xfId="0" applyNumberFormat="1" applyBorder="1"/>
    <xf numFmtId="1" fontId="0" fillId="0" borderId="2" xfId="0" applyNumberFormat="1" applyBorder="1"/>
    <xf numFmtId="1" fontId="5" fillId="0" borderId="2" xfId="0" applyNumberFormat="1" applyFont="1" applyBorder="1"/>
    <xf numFmtId="164" fontId="0" fillId="0" borderId="2" xfId="0" applyNumberFormat="1" applyBorder="1"/>
    <xf numFmtId="166" fontId="0" fillId="0" borderId="2" xfId="0" applyNumberFormat="1" applyBorder="1"/>
    <xf numFmtId="0" fontId="0" fillId="0" borderId="2" xfId="0" applyBorder="1"/>
    <xf numFmtId="167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Pgen_ref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Sheet2!$H$4:$H$27</c:f>
              <c:numCache>
                <c:formatCode>0</c:formatCode>
                <c:ptCount val="24"/>
                <c:pt idx="0">
                  <c:v>252.52525252525251</c:v>
                </c:pt>
                <c:pt idx="1">
                  <c:v>252.52525252525251</c:v>
                </c:pt>
                <c:pt idx="2">
                  <c:v>252.52525252525251</c:v>
                </c:pt>
                <c:pt idx="3">
                  <c:v>252.52525252525251</c:v>
                </c:pt>
                <c:pt idx="4">
                  <c:v>252.52525252525251</c:v>
                </c:pt>
                <c:pt idx="5">
                  <c:v>252.52525252525251</c:v>
                </c:pt>
                <c:pt idx="6">
                  <c:v>252.52525252525251</c:v>
                </c:pt>
                <c:pt idx="7">
                  <c:v>252.52525252525251</c:v>
                </c:pt>
                <c:pt idx="8">
                  <c:v>252.42920144644975</c:v>
                </c:pt>
                <c:pt idx="9">
                  <c:v>252.33248412200288</c:v>
                </c:pt>
                <c:pt idx="10">
                  <c:v>253.03501650456496</c:v>
                </c:pt>
                <c:pt idx="11">
                  <c:v>236.24561348930646</c:v>
                </c:pt>
                <c:pt idx="12">
                  <c:v>253.81437839670085</c:v>
                </c:pt>
                <c:pt idx="13">
                  <c:v>253.42537555165154</c:v>
                </c:pt>
                <c:pt idx="14">
                  <c:v>253.68782651064708</c:v>
                </c:pt>
                <c:pt idx="15">
                  <c:v>252.52525252525251</c:v>
                </c:pt>
                <c:pt idx="16">
                  <c:v>252.52525252525251</c:v>
                </c:pt>
                <c:pt idx="17">
                  <c:v>252.52525252525251</c:v>
                </c:pt>
                <c:pt idx="18">
                  <c:v>252.52525252525251</c:v>
                </c:pt>
                <c:pt idx="19">
                  <c:v>252.52525252525251</c:v>
                </c:pt>
                <c:pt idx="20">
                  <c:v>252.52525252525251</c:v>
                </c:pt>
                <c:pt idx="21">
                  <c:v>252.52525252525251</c:v>
                </c:pt>
                <c:pt idx="22">
                  <c:v>252.52525252525251</c:v>
                </c:pt>
                <c:pt idx="23">
                  <c:v>252.52525252525251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4-41C0-9505-60FDC44B743A}"/>
            </c:ext>
          </c:extLst>
        </c:ser>
        <c:ser>
          <c:idx val="1"/>
          <c:order val="1"/>
          <c:tx>
            <c:strRef>
              <c:f>Sheet2!$AA$3</c:f>
              <c:strCache>
                <c:ptCount val="1"/>
                <c:pt idx="0">
                  <c:v>P_gen_compare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Sheet2!$AA$4:$AA$27</c:f>
              <c:numCache>
                <c:formatCode>0</c:formatCode>
                <c:ptCount val="24"/>
                <c:pt idx="0">
                  <c:v>252.52525252525251</c:v>
                </c:pt>
                <c:pt idx="1">
                  <c:v>252.52525252525251</c:v>
                </c:pt>
                <c:pt idx="2">
                  <c:v>252.52525252525251</c:v>
                </c:pt>
                <c:pt idx="3">
                  <c:v>252.52525252525251</c:v>
                </c:pt>
                <c:pt idx="4">
                  <c:v>252.52525252525251</c:v>
                </c:pt>
                <c:pt idx="5">
                  <c:v>252.52525252525251</c:v>
                </c:pt>
                <c:pt idx="6">
                  <c:v>252.52525252525251</c:v>
                </c:pt>
                <c:pt idx="7">
                  <c:v>252.52525252525251</c:v>
                </c:pt>
                <c:pt idx="8">
                  <c:v>240.90583251873568</c:v>
                </c:pt>
                <c:pt idx="9">
                  <c:v>197.94721407624633</c:v>
                </c:pt>
                <c:pt idx="10">
                  <c:v>160.35097518968482</c:v>
                </c:pt>
                <c:pt idx="11">
                  <c:v>127.75962388865614</c:v>
                </c:pt>
                <c:pt idx="12">
                  <c:v>160.3509751896849</c:v>
                </c:pt>
                <c:pt idx="13">
                  <c:v>197.9472140762463</c:v>
                </c:pt>
                <c:pt idx="14">
                  <c:v>240.90583251873579</c:v>
                </c:pt>
                <c:pt idx="15">
                  <c:v>252.52525252525251</c:v>
                </c:pt>
                <c:pt idx="16">
                  <c:v>252.52525252525251</c:v>
                </c:pt>
                <c:pt idx="17">
                  <c:v>252.52525252525251</c:v>
                </c:pt>
                <c:pt idx="18">
                  <c:v>252.52525252525251</c:v>
                </c:pt>
                <c:pt idx="19">
                  <c:v>252.52525252525251</c:v>
                </c:pt>
                <c:pt idx="20">
                  <c:v>252.52525252525251</c:v>
                </c:pt>
                <c:pt idx="21">
                  <c:v>252.52525252525251</c:v>
                </c:pt>
                <c:pt idx="22">
                  <c:v>252.52525252525251</c:v>
                </c:pt>
                <c:pt idx="23">
                  <c:v>252.52525252525251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4-41C0-9505-60FDC44B743A}"/>
            </c:ext>
          </c:extLst>
        </c:ser>
        <c:ser>
          <c:idx val="2"/>
          <c:order val="2"/>
          <c:tx>
            <c:strRef>
              <c:f>Sheet2!$AE$3</c:f>
              <c:strCache>
                <c:ptCount val="1"/>
                <c:pt idx="0">
                  <c:v>P_gen_ra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Sheet2!$AE$4:$AE$27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4-41C0-9505-60FDC44B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5648896"/>
        <c:axId val="435649440"/>
      </c:lineChart>
      <c:catAx>
        <c:axId val="43564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9440"/>
        <c:crosses val="autoZero"/>
        <c:auto val="1"/>
        <c:lblAlgn val="ctr"/>
        <c:lblOffset val="100"/>
        <c:noMultiLvlLbl val="0"/>
      </c:catAx>
      <c:valAx>
        <c:axId val="435649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8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E_tank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Sheet2!$I$4:$I$27</c:f>
              <c:numCache>
                <c:formatCode>0</c:formatCode>
                <c:ptCount val="24"/>
                <c:pt idx="0">
                  <c:v>581.80126863120108</c:v>
                </c:pt>
                <c:pt idx="1">
                  <c:v>610.24262166389803</c:v>
                </c:pt>
                <c:pt idx="2">
                  <c:v>640.08244268835927</c:v>
                </c:pt>
                <c:pt idx="3">
                  <c:v>671.51120211528269</c:v>
                </c:pt>
                <c:pt idx="4">
                  <c:v>700.15533290282326</c:v>
                </c:pt>
                <c:pt idx="5">
                  <c:v>719.97582450685718</c:v>
                </c:pt>
                <c:pt idx="6">
                  <c:v>732.47561809147942</c:v>
                </c:pt>
                <c:pt idx="7">
                  <c:v>737.7471913205577</c:v>
                </c:pt>
                <c:pt idx="8">
                  <c:v>734.20153934279972</c:v>
                </c:pt>
                <c:pt idx="9">
                  <c:v>717.46761009795159</c:v>
                </c:pt>
                <c:pt idx="10">
                  <c:v>688.94944353952667</c:v>
                </c:pt>
                <c:pt idx="11">
                  <c:v>655.56913904701901</c:v>
                </c:pt>
                <c:pt idx="12">
                  <c:v>626.8111688294756</c:v>
                </c:pt>
                <c:pt idx="13">
                  <c:v>609.74096529858161</c:v>
                </c:pt>
                <c:pt idx="14">
                  <c:v>605.80804407030098</c:v>
                </c:pt>
                <c:pt idx="15">
                  <c:v>610.61164346889836</c:v>
                </c:pt>
                <c:pt idx="16">
                  <c:v>622.37056388980261</c:v>
                </c:pt>
                <c:pt idx="17">
                  <c:v>642.20967344004839</c:v>
                </c:pt>
                <c:pt idx="18">
                  <c:v>670.91709638257294</c:v>
                </c:pt>
                <c:pt idx="19">
                  <c:v>703.42506993244217</c:v>
                </c:pt>
                <c:pt idx="20">
                  <c:v>737.38789200285839</c:v>
                </c:pt>
                <c:pt idx="21">
                  <c:v>772.38419161461911</c:v>
                </c:pt>
                <c:pt idx="22">
                  <c:v>808.14634939109317</c:v>
                </c:pt>
                <c:pt idx="23">
                  <c:v>844.73108614439923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EF8-A668-337723FF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57680"/>
        <c:axId val="682758768"/>
      </c:lineChart>
      <c:lineChart>
        <c:grouping val="standard"/>
        <c:varyColors val="0"/>
        <c:ser>
          <c:idx val="1"/>
          <c:order val="1"/>
          <c:tx>
            <c:strRef>
              <c:f>Sheet2!$L$3</c:f>
              <c:strCache>
                <c:ptCount val="1"/>
                <c:pt idx="0">
                  <c:v>gama_ratio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Sheet2!$L$4:$L$27</c:f>
              <c:numCache>
                <c:formatCode>0.000</c:formatCode>
                <c:ptCount val="24"/>
                <c:pt idx="0">
                  <c:v>4.1136638444498868</c:v>
                </c:pt>
                <c:pt idx="1">
                  <c:v>4.230782782744348</c:v>
                </c:pt>
                <c:pt idx="2">
                  <c:v>4.3522504141543639</c:v>
                </c:pt>
                <c:pt idx="3">
                  <c:v>4.4787200431255147</c:v>
                </c:pt>
                <c:pt idx="4">
                  <c:v>4.5927510001398764</c:v>
                </c:pt>
                <c:pt idx="5">
                  <c:v>4.6710016188840493</c:v>
                </c:pt>
                <c:pt idx="6">
                  <c:v>4.7200856827663182</c:v>
                </c:pt>
                <c:pt idx="7">
                  <c:v>4.7407260592280043</c:v>
                </c:pt>
                <c:pt idx="8">
                  <c:v>4.7268472587383377</c:v>
                </c:pt>
                <c:pt idx="9">
                  <c:v>4.6611279868946482</c:v>
                </c:pt>
                <c:pt idx="10">
                  <c:v>4.5482765082456451</c:v>
                </c:pt>
                <c:pt idx="11">
                  <c:v>4.4147512265807665</c:v>
                </c:pt>
                <c:pt idx="12">
                  <c:v>4.2984002347253032</c:v>
                </c:pt>
                <c:pt idx="13">
                  <c:v>4.2287286191956284</c:v>
                </c:pt>
                <c:pt idx="14">
                  <c:v>4.2126100441037986</c:v>
                </c:pt>
                <c:pt idx="15">
                  <c:v>4.2322935786524871</c:v>
                </c:pt>
                <c:pt idx="16">
                  <c:v>4.2803206034616039</c:v>
                </c:pt>
                <c:pt idx="17">
                  <c:v>4.3608568267189245</c:v>
                </c:pt>
                <c:pt idx="18">
                  <c:v>4.4763427375999081</c:v>
                </c:pt>
                <c:pt idx="19">
                  <c:v>4.6056959056026772</c:v>
                </c:pt>
                <c:pt idx="20">
                  <c:v>4.7393203729619309</c:v>
                </c:pt>
                <c:pt idx="21">
                  <c:v>4.8754861936205947</c:v>
                </c:pt>
                <c:pt idx="22">
                  <c:v>5.0131280043840514</c:v>
                </c:pt>
                <c:pt idx="23">
                  <c:v>5.1524544161239509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6-4EF8-A668-337723FF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74272"/>
        <c:axId val="682759856"/>
      </c:lineChart>
      <c:catAx>
        <c:axId val="6827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8768"/>
        <c:crosses val="autoZero"/>
        <c:auto val="1"/>
        <c:lblAlgn val="ctr"/>
        <c:lblOffset val="100"/>
        <c:noMultiLvlLbl val="0"/>
      </c:catAx>
      <c:valAx>
        <c:axId val="6827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7680"/>
        <c:crosses val="autoZero"/>
        <c:crossBetween val="between"/>
      </c:valAx>
      <c:valAx>
        <c:axId val="682759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74272"/>
        <c:crosses val="max"/>
        <c:crossBetween val="between"/>
      </c:valAx>
      <c:catAx>
        <c:axId val="68507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275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H_ref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Sheet2!$P$4:$P$27</c:f>
              <c:numCache>
                <c:formatCode>0.0000</c:formatCode>
                <c:ptCount val="24"/>
                <c:pt idx="0">
                  <c:v>1.8</c:v>
                </c:pt>
                <c:pt idx="1">
                  <c:v>1.7955000000000001</c:v>
                </c:pt>
                <c:pt idx="2">
                  <c:v>1.8</c:v>
                </c:pt>
                <c:pt idx="3">
                  <c:v>1.8</c:v>
                </c:pt>
                <c:pt idx="4">
                  <c:v>1.6560000000000001</c:v>
                </c:pt>
                <c:pt idx="5">
                  <c:v>1.2149999999999999</c:v>
                </c:pt>
                <c:pt idx="6">
                  <c:v>0.77850000000000008</c:v>
                </c:pt>
                <c:pt idx="7">
                  <c:v>0.32400000000000007</c:v>
                </c:pt>
                <c:pt idx="8">
                  <c:v>0.21600000000000003</c:v>
                </c:pt>
                <c:pt idx="9">
                  <c:v>1.0125</c:v>
                </c:pt>
                <c:pt idx="10">
                  <c:v>1.5840000000000001</c:v>
                </c:pt>
                <c:pt idx="11">
                  <c:v>1.7910000000000001</c:v>
                </c:pt>
                <c:pt idx="12">
                  <c:v>1.6830000000000001</c:v>
                </c:pt>
                <c:pt idx="13">
                  <c:v>1.1475</c:v>
                </c:pt>
                <c:pt idx="14">
                  <c:v>0.27</c:v>
                </c:pt>
                <c:pt idx="15">
                  <c:v>0.33300000000000002</c:v>
                </c:pt>
                <c:pt idx="16">
                  <c:v>0.81900000000000006</c:v>
                </c:pt>
                <c:pt idx="17">
                  <c:v>1.3140000000000001</c:v>
                </c:pt>
                <c:pt idx="18">
                  <c:v>1.7010000000000001</c:v>
                </c:pt>
                <c:pt idx="19">
                  <c:v>1.7910000000000001</c:v>
                </c:pt>
                <c:pt idx="20">
                  <c:v>1.7865</c:v>
                </c:pt>
                <c:pt idx="21">
                  <c:v>1.7685</c:v>
                </c:pt>
                <c:pt idx="22">
                  <c:v>1.746</c:v>
                </c:pt>
                <c:pt idx="23">
                  <c:v>1.7235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B17-AB22-188790696042}"/>
            </c:ext>
          </c:extLst>
        </c:ser>
        <c:ser>
          <c:idx val="1"/>
          <c:order val="1"/>
          <c:tx>
            <c:strRef>
              <c:f>Sheet2!$Q$3</c:f>
              <c:strCache>
                <c:ptCount val="1"/>
                <c:pt idx="0">
                  <c:v>dlt_ref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Sheet2!$Q$4:$Q$27</c:f>
              <c:numCache>
                <c:formatCode>0.00000</c:formatCode>
                <c:ptCount val="24"/>
                <c:pt idx="0">
                  <c:v>0.71863931950866511</c:v>
                </c:pt>
                <c:pt idx="1">
                  <c:v>0.73042029195962688</c:v>
                </c:pt>
                <c:pt idx="2">
                  <c:v>0.74612825522757587</c:v>
                </c:pt>
                <c:pt idx="3">
                  <c:v>0.76183621849552485</c:v>
                </c:pt>
                <c:pt idx="4">
                  <c:v>0.69900436542372901</c:v>
                </c:pt>
                <c:pt idx="5">
                  <c:v>0.49872783375737961</c:v>
                </c:pt>
                <c:pt idx="6">
                  <c:v>0.31415926535897931</c:v>
                </c:pt>
                <c:pt idx="7">
                  <c:v>0.12959069696057898</c:v>
                </c:pt>
                <c:pt idx="8">
                  <c:v>8.6393797973719322E-2</c:v>
                </c:pt>
                <c:pt idx="9">
                  <c:v>0.41626102660064757</c:v>
                </c:pt>
                <c:pt idx="10">
                  <c:v>0.67936941133879269</c:v>
                </c:pt>
                <c:pt idx="11">
                  <c:v>0.77754418176347384</c:v>
                </c:pt>
                <c:pt idx="12">
                  <c:v>0.70685834705770345</c:v>
                </c:pt>
                <c:pt idx="13">
                  <c:v>0.4516039439535327</c:v>
                </c:pt>
                <c:pt idx="14">
                  <c:v>0.10210176124166828</c:v>
                </c:pt>
                <c:pt idx="15">
                  <c:v>0.12566370614359174</c:v>
                </c:pt>
                <c:pt idx="16">
                  <c:v>0.31415926535897931</c:v>
                </c:pt>
                <c:pt idx="17">
                  <c:v>0.52228977865930304</c:v>
                </c:pt>
                <c:pt idx="18">
                  <c:v>0.71078533787469067</c:v>
                </c:pt>
                <c:pt idx="19">
                  <c:v>0.76969020012949929</c:v>
                </c:pt>
                <c:pt idx="20">
                  <c:v>0.78147117258046106</c:v>
                </c:pt>
                <c:pt idx="21">
                  <c:v>0.78539816339744828</c:v>
                </c:pt>
                <c:pt idx="22">
                  <c:v>0.78539816339744828</c:v>
                </c:pt>
                <c:pt idx="23">
                  <c:v>0.78539816339744828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F-4B17-AB22-18879069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634752"/>
        <c:axId val="435638560"/>
      </c:barChart>
      <c:lineChart>
        <c:grouping val="standard"/>
        <c:varyColors val="0"/>
        <c:ser>
          <c:idx val="2"/>
          <c:order val="2"/>
          <c:tx>
            <c:strRef>
              <c:f>Sheet2!$K$3</c:f>
              <c:strCache>
                <c:ptCount val="1"/>
                <c:pt idx="0">
                  <c:v>gama_ref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Sheet2!$K$4:$K$27</c:f>
              <c:numCache>
                <c:formatCode>0.000</c:formatCode>
                <c:ptCount val="24"/>
                <c:pt idx="0">
                  <c:v>4.0029633351731899</c:v>
                </c:pt>
                <c:pt idx="1">
                  <c:v>4.1159825562136172</c:v>
                </c:pt>
                <c:pt idx="2">
                  <c:v>4.2276479579255914</c:v>
                </c:pt>
                <c:pt idx="3">
                  <c:v>4.3620594640086185</c:v>
                </c:pt>
                <c:pt idx="4">
                  <c:v>4.4743595295054055</c:v>
                </c:pt>
                <c:pt idx="5">
                  <c:v>4.5917296378048054</c:v>
                </c:pt>
                <c:pt idx="6">
                  <c:v>4.6693695521010206</c:v>
                </c:pt>
                <c:pt idx="7">
                  <c:v>4.7157768888945402</c:v>
                </c:pt>
                <c:pt idx="8">
                  <c:v>4.7309962698022758</c:v>
                </c:pt>
                <c:pt idx="9">
                  <c:v>4.7279958393806396</c:v>
                </c:pt>
                <c:pt idx="10">
                  <c:v>4.6625602006999181</c:v>
                </c:pt>
                <c:pt idx="11">
                  <c:v>4.5458784269370645</c:v>
                </c:pt>
                <c:pt idx="12">
                  <c:v>4.4148007788785861</c:v>
                </c:pt>
                <c:pt idx="13">
                  <c:v>4.2944852822217063</c:v>
                </c:pt>
                <c:pt idx="14">
                  <c:v>4.2356308803476601</c:v>
                </c:pt>
                <c:pt idx="15">
                  <c:v>4.2125196600294919</c:v>
                </c:pt>
                <c:pt idx="16">
                  <c:v>4.2317475146528016</c:v>
                </c:pt>
                <c:pt idx="17">
                  <c:v>4.2806036662466269</c:v>
                </c:pt>
                <c:pt idx="18">
                  <c:v>4.3638633083663469</c:v>
                </c:pt>
                <c:pt idx="19">
                  <c:v>4.4743757537768882</c:v>
                </c:pt>
                <c:pt idx="20">
                  <c:v>4.6053214696545872</c:v>
                </c:pt>
                <c:pt idx="21">
                  <c:v>4.7398587149937139</c:v>
                </c:pt>
                <c:pt idx="22">
                  <c:v>4.8695191147232801</c:v>
                </c:pt>
                <c:pt idx="23">
                  <c:v>5.0084930301048534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F-4B17-AB22-18879069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4544"/>
        <c:axId val="435644000"/>
      </c:lineChart>
      <c:catAx>
        <c:axId val="4356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38560"/>
        <c:crosses val="autoZero"/>
        <c:auto val="1"/>
        <c:lblAlgn val="ctr"/>
        <c:lblOffset val="100"/>
        <c:noMultiLvlLbl val="0"/>
      </c:catAx>
      <c:valAx>
        <c:axId val="4356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34752"/>
        <c:crosses val="autoZero"/>
        <c:crossBetween val="between"/>
      </c:valAx>
      <c:valAx>
        <c:axId val="435644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4544"/>
        <c:crosses val="max"/>
        <c:crossBetween val="between"/>
      </c:valAx>
      <c:catAx>
        <c:axId val="43564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64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omg1shaft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Sheet2!$R$4:$R$27</c:f>
              <c:numCache>
                <c:formatCode>0</c:formatCode>
                <c:ptCount val="24"/>
                <c:pt idx="0">
                  <c:v>188.34931490898813</c:v>
                </c:pt>
                <c:pt idx="1">
                  <c:v>198.55156946655836</c:v>
                </c:pt>
                <c:pt idx="2">
                  <c:v>215.81692333321558</c:v>
                </c:pt>
                <c:pt idx="3">
                  <c:v>233.47467160593322</c:v>
                </c:pt>
                <c:pt idx="4">
                  <c:v>230.20471822209666</c:v>
                </c:pt>
                <c:pt idx="5">
                  <c:v>218.69448231099179</c:v>
                </c:pt>
                <c:pt idx="6">
                  <c:v>207.18424639988697</c:v>
                </c:pt>
                <c:pt idx="7">
                  <c:v>195.67401048878216</c:v>
                </c:pt>
                <c:pt idx="8">
                  <c:v>184.16377457767732</c:v>
                </c:pt>
                <c:pt idx="9">
                  <c:v>172.6535386665725</c:v>
                </c:pt>
                <c:pt idx="10">
                  <c:v>161.14330275546766</c:v>
                </c:pt>
                <c:pt idx="11">
                  <c:v>149.63306684436284</c:v>
                </c:pt>
                <c:pt idx="12">
                  <c:v>161.14330275546769</c:v>
                </c:pt>
                <c:pt idx="13">
                  <c:v>172.6535386665725</c:v>
                </c:pt>
                <c:pt idx="14">
                  <c:v>184.16377457767734</c:v>
                </c:pt>
                <c:pt idx="15">
                  <c:v>195.67401048878219</c:v>
                </c:pt>
                <c:pt idx="16">
                  <c:v>207.18424639988703</c:v>
                </c:pt>
                <c:pt idx="17">
                  <c:v>218.69448231099179</c:v>
                </c:pt>
                <c:pt idx="18">
                  <c:v>230.20471822209666</c:v>
                </c:pt>
                <c:pt idx="19">
                  <c:v>236.22143244835598</c:v>
                </c:pt>
                <c:pt idx="20">
                  <c:v>227.3271592443204</c:v>
                </c:pt>
                <c:pt idx="21">
                  <c:v>213.59335503220672</c:v>
                </c:pt>
                <c:pt idx="22">
                  <c:v>204.04509115140382</c:v>
                </c:pt>
                <c:pt idx="23">
                  <c:v>196.19720303019602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0-46C9-B0DB-74129BB05B7F}"/>
            </c:ext>
          </c:extLst>
        </c:ser>
        <c:ser>
          <c:idx val="1"/>
          <c:order val="1"/>
          <c:tx>
            <c:strRef>
              <c:f>Sheet2!$T$3</c:f>
              <c:strCache>
                <c:ptCount val="1"/>
                <c:pt idx="0">
                  <c:v>omg2shaft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Sheet2!$T$4:$T$27</c:f>
              <c:numCache>
                <c:formatCode>0</c:formatCode>
                <c:ptCount val="24"/>
                <c:pt idx="0">
                  <c:v>102.28087158961924</c:v>
                </c:pt>
                <c:pt idx="1">
                  <c:v>102.63758113977529</c:v>
                </c:pt>
                <c:pt idx="2">
                  <c:v>102.91014424434488</c:v>
                </c:pt>
                <c:pt idx="3">
                  <c:v>103.35072194634434</c:v>
                </c:pt>
                <c:pt idx="4">
                  <c:v>105.50551065633691</c:v>
                </c:pt>
                <c:pt idx="5">
                  <c:v>111.17808232233027</c:v>
                </c:pt>
                <c:pt idx="6">
                  <c:v>116.51828565603208</c:v>
                </c:pt>
                <c:pt idx="7">
                  <c:v>121.89245815621061</c:v>
                </c:pt>
                <c:pt idx="8">
                  <c:v>123.15729414952634</c:v>
                </c:pt>
                <c:pt idx="9">
                  <c:v>113.90771413814214</c:v>
                </c:pt>
                <c:pt idx="10">
                  <c:v>107.03094814831618</c:v>
                </c:pt>
                <c:pt idx="11">
                  <c:v>104.13194190961894</c:v>
                </c:pt>
                <c:pt idx="12">
                  <c:v>104.97408321665689</c:v>
                </c:pt>
                <c:pt idx="13">
                  <c:v>111.29434874980809</c:v>
                </c:pt>
                <c:pt idx="14">
                  <c:v>122.25440417230273</c:v>
                </c:pt>
                <c:pt idx="15">
                  <c:v>121.44565833483114</c:v>
                </c:pt>
                <c:pt idx="16">
                  <c:v>115.31664001875903</c:v>
                </c:pt>
                <c:pt idx="17">
                  <c:v>109.17634371489594</c:v>
                </c:pt>
                <c:pt idx="18">
                  <c:v>104.58381239521086</c:v>
                </c:pt>
                <c:pt idx="19">
                  <c:v>103.86223939336877</c:v>
                </c:pt>
                <c:pt idx="20">
                  <c:v>104.41823646207708</c:v>
                </c:pt>
                <c:pt idx="21">
                  <c:v>105.17963432231065</c:v>
                </c:pt>
                <c:pt idx="22">
                  <c:v>105.99431464081448</c:v>
                </c:pt>
                <c:pt idx="23">
                  <c:v>106.86751350402122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0-46C9-B0DB-74129BB0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435641280"/>
        <c:axId val="435642368"/>
      </c:barChart>
      <c:catAx>
        <c:axId val="4356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2368"/>
        <c:crosses val="autoZero"/>
        <c:auto val="1"/>
        <c:lblAlgn val="ctr"/>
        <c:lblOffset val="100"/>
        <c:noMultiLvlLbl val="0"/>
      </c:catAx>
      <c:valAx>
        <c:axId val="435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Tq_gen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Sheet2!$S$4:$S$27</c:f>
              <c:numCache>
                <c:formatCode>0</c:formatCode>
                <c:ptCount val="24"/>
                <c:pt idx="0">
                  <c:v>1340.7282773886102</c:v>
                </c:pt>
                <c:pt idx="1">
                  <c:v>1271.8371010801043</c:v>
                </c:pt>
                <c:pt idx="2">
                  <c:v>1170.090132993696</c:v>
                </c:pt>
                <c:pt idx="3">
                  <c:v>1081.595921254677</c:v>
                </c:pt>
                <c:pt idx="4">
                  <c:v>1096.9594996815899</c:v>
                </c:pt>
                <c:pt idx="5">
                  <c:v>1154.6942101911475</c:v>
                </c:pt>
                <c:pt idx="6">
                  <c:v>1218.8438885350999</c:v>
                </c:pt>
                <c:pt idx="7">
                  <c:v>1290.5405878606939</c:v>
                </c:pt>
                <c:pt idx="8">
                  <c:v>1370.677822092418</c:v>
                </c:pt>
                <c:pt idx="9">
                  <c:v>1461.4961620294728</c:v>
                </c:pt>
                <c:pt idx="10">
                  <c:v>1570.2484197468727</c:v>
                </c:pt>
                <c:pt idx="11">
                  <c:v>1578.8329309258329</c:v>
                </c:pt>
                <c:pt idx="12">
                  <c:v>1575.0848720151901</c:v>
                </c:pt>
                <c:pt idx="13">
                  <c:v>1467.826130346886</c:v>
                </c:pt>
                <c:pt idx="14">
                  <c:v>1377.5120926599254</c:v>
                </c:pt>
                <c:pt idx="15">
                  <c:v>1290.5405878606937</c:v>
                </c:pt>
                <c:pt idx="16">
                  <c:v>1218.8438885350997</c:v>
                </c:pt>
                <c:pt idx="17">
                  <c:v>1154.6942101911475</c:v>
                </c:pt>
                <c:pt idx="18">
                  <c:v>1096.9594996815899</c:v>
                </c:pt>
                <c:pt idx="19">
                  <c:v>1069.0192244959017</c:v>
                </c:pt>
                <c:pt idx="20">
                  <c:v>1110.8450629686988</c:v>
                </c:pt>
                <c:pt idx="21">
                  <c:v>1182.2711080462941</c:v>
                </c:pt>
                <c:pt idx="22">
                  <c:v>1237.5953329741017</c:v>
                </c:pt>
                <c:pt idx="23">
                  <c:v>1287.0991462930654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9D4-A9C1-54DCAE9F1616}"/>
            </c:ext>
          </c:extLst>
        </c:ser>
        <c:ser>
          <c:idx val="1"/>
          <c:order val="1"/>
          <c:tx>
            <c:strRef>
              <c:f>Sheet2!$U$3</c:f>
              <c:strCache>
                <c:ptCount val="1"/>
                <c:pt idx="0">
                  <c:v>Tq_VDM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Sheet2!$U$4:$U$27</c:f>
              <c:numCache>
                <c:formatCode>0</c:formatCode>
                <c:ptCount val="24"/>
                <c:pt idx="0">
                  <c:v>2051.9307245455516</c:v>
                </c:pt>
                <c:pt idx="1">
                  <c:v>2131.5743832184753</c:v>
                </c:pt>
                <c:pt idx="2">
                  <c:v>2230.4612095241719</c:v>
                </c:pt>
                <c:pt idx="3">
                  <c:v>2339.2162468388215</c:v>
                </c:pt>
                <c:pt idx="4">
                  <c:v>2088.4166734586811</c:v>
                </c:pt>
                <c:pt idx="5">
                  <c:v>1371.3613047309184</c:v>
                </c:pt>
                <c:pt idx="6">
                  <c:v>825.21174939952175</c:v>
                </c:pt>
                <c:pt idx="7">
                  <c:v>332.6749161841808</c:v>
                </c:pt>
                <c:pt idx="8">
                  <c:v>-93.56627236161475</c:v>
                </c:pt>
                <c:pt idx="9">
                  <c:v>-477.45028031903593</c:v>
                </c:pt>
                <c:pt idx="10">
                  <c:v>-865.95552892276464</c:v>
                </c:pt>
                <c:pt idx="11">
                  <c:v>-1041.8127964502041</c:v>
                </c:pt>
                <c:pt idx="12">
                  <c:v>-890.34741093300192</c:v>
                </c:pt>
                <c:pt idx="13">
                  <c:v>-498.48138830589915</c:v>
                </c:pt>
                <c:pt idx="14">
                  <c:v>-104.5524214726582</c:v>
                </c:pt>
                <c:pt idx="15">
                  <c:v>304.2576005699766</c:v>
                </c:pt>
                <c:pt idx="16">
                  <c:v>784.39012784488773</c:v>
                </c:pt>
                <c:pt idx="17">
                  <c:v>1397.8168695630102</c:v>
                </c:pt>
                <c:pt idx="18">
                  <c:v>2111.4771518620196</c:v>
                </c:pt>
                <c:pt idx="19">
                  <c:v>2407.6251047496771</c:v>
                </c:pt>
                <c:pt idx="20">
                  <c:v>2501.9813235365582</c:v>
                </c:pt>
                <c:pt idx="21">
                  <c:v>2559.4527537613621</c:v>
                </c:pt>
                <c:pt idx="22">
                  <c:v>2595.3611029960321</c:v>
                </c:pt>
                <c:pt idx="23">
                  <c:v>2633.3638981683471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9D4-A9C1-54DCAE9F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760400"/>
        <c:axId val="682748976"/>
      </c:barChart>
      <c:catAx>
        <c:axId val="68276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8976"/>
        <c:crosses val="autoZero"/>
        <c:auto val="1"/>
        <c:lblAlgn val="ctr"/>
        <c:lblOffset val="100"/>
        <c:noMultiLvlLbl val="0"/>
      </c:catAx>
      <c:valAx>
        <c:axId val="6827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CVT_ratio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Sheet2!$J$4:$J$27</c:f>
              <c:numCache>
                <c:formatCode>0.000</c:formatCode>
                <c:ptCount val="24"/>
                <c:pt idx="0">
                  <c:v>1.8414911017252635</c:v>
                </c:pt>
                <c:pt idx="1">
                  <c:v>1.9344919011308752</c:v>
                </c:pt>
                <c:pt idx="2">
                  <c:v>2.0971394503227039</c:v>
                </c:pt>
                <c:pt idx="3">
                  <c:v>2.2590521595692787</c:v>
                </c:pt>
                <c:pt idx="4">
                  <c:v>2.1819212739696838</c:v>
                </c:pt>
                <c:pt idx="5">
                  <c:v>1.9670647104430825</c:v>
                </c:pt>
                <c:pt idx="6">
                  <c:v>1.7781264565761414</c:v>
                </c:pt>
                <c:pt idx="7">
                  <c:v>1.6053003889544766</c:v>
                </c:pt>
                <c:pt idx="8">
                  <c:v>1.4953541797863996</c:v>
                </c:pt>
                <c:pt idx="9">
                  <c:v>1.5157317480463708</c:v>
                </c:pt>
                <c:pt idx="10">
                  <c:v>1.505576709758436</c:v>
                </c:pt>
                <c:pt idx="11">
                  <c:v>1.4369564621606354</c:v>
                </c:pt>
                <c:pt idx="12">
                  <c:v>1.5350770191808456</c:v>
                </c:pt>
                <c:pt idx="13">
                  <c:v>1.5513235003036954</c:v>
                </c:pt>
                <c:pt idx="14">
                  <c:v>1.5063978743712241</c:v>
                </c:pt>
                <c:pt idx="15">
                  <c:v>1.6112063055337897</c:v>
                </c:pt>
                <c:pt idx="16">
                  <c:v>1.7966552473795934</c:v>
                </c:pt>
                <c:pt idx="17">
                  <c:v>2.0031306679594665</c:v>
                </c:pt>
                <c:pt idx="18">
                  <c:v>2.20115056957551</c:v>
                </c:pt>
                <c:pt idx="19">
                  <c:v>2.2743726096034655</c:v>
                </c:pt>
                <c:pt idx="20">
                  <c:v>2.1770829210171705</c:v>
                </c:pt>
                <c:pt idx="21">
                  <c:v>2.0307482185921559</c:v>
                </c:pt>
                <c:pt idx="22">
                  <c:v>1.9250569414298908</c:v>
                </c:pt>
                <c:pt idx="23">
                  <c:v>1.8358919057550029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6-44A2-A473-EBFED939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2747344"/>
        <c:axId val="682759312"/>
      </c:lineChart>
      <c:catAx>
        <c:axId val="68274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9312"/>
        <c:crosses val="autoZero"/>
        <c:auto val="1"/>
        <c:lblAlgn val="ctr"/>
        <c:lblOffset val="100"/>
        <c:noMultiLvlLbl val="0"/>
      </c:catAx>
      <c:valAx>
        <c:axId val="682759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7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Sheet2!$B$3</c:f>
          <c:strCache>
            <c:ptCount val="1"/>
            <c:pt idx="0">
              <c:v>wind_spd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wind_spd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Sheet2!$B$4:$B$27</c:f>
              <c:numCache>
                <c:formatCode>0.0</c:formatCode>
                <c:ptCount val="24"/>
                <c:pt idx="0">
                  <c:v>9.6</c:v>
                </c:pt>
                <c:pt idx="1">
                  <c:v>9.1999999999999993</c:v>
                </c:pt>
                <c:pt idx="2">
                  <c:v>8.7999999999999989</c:v>
                </c:pt>
                <c:pt idx="3">
                  <c:v>8.3999999999999986</c:v>
                </c:pt>
                <c:pt idx="4">
                  <c:v>8</c:v>
                </c:pt>
                <c:pt idx="5">
                  <c:v>7.6</c:v>
                </c:pt>
                <c:pt idx="6">
                  <c:v>7.1999999999999993</c:v>
                </c:pt>
                <c:pt idx="7">
                  <c:v>6.8</c:v>
                </c:pt>
                <c:pt idx="8">
                  <c:v>6.3999999999999995</c:v>
                </c:pt>
                <c:pt idx="9">
                  <c:v>6</c:v>
                </c:pt>
                <c:pt idx="10">
                  <c:v>5.6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</c:v>
                </c:pt>
                <c:pt idx="14">
                  <c:v>6.4</c:v>
                </c:pt>
                <c:pt idx="15">
                  <c:v>6.8000000000000007</c:v>
                </c:pt>
                <c:pt idx="16">
                  <c:v>7.2</c:v>
                </c:pt>
                <c:pt idx="17">
                  <c:v>7.6</c:v>
                </c:pt>
                <c:pt idx="18">
                  <c:v>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9.1999999999999993</c:v>
                </c:pt>
                <c:pt idx="22">
                  <c:v>9.6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7-49D7-BACA-DB66418A73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V_r1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Sheet2!$AB$4:$AB$27</c:f>
              <c:numCache>
                <c:formatCode>General</c:formatCode>
                <c:ptCount val="2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7-49D7-BACA-DB66418A73DA}"/>
            </c:ext>
          </c:extLst>
        </c:ser>
        <c:ser>
          <c:idx val="2"/>
          <c:order val="2"/>
          <c:tx>
            <c:strRef>
              <c:f>Sheet2!$AC$3</c:f>
              <c:strCache>
                <c:ptCount val="1"/>
                <c:pt idx="0">
                  <c:v>V_r2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Sheet2!$AC$4:$AC$27</c:f>
              <c:numCache>
                <c:formatCode>General</c:formatCode>
                <c:ptCount val="24"/>
                <c:pt idx="0">
                  <c:v>8.7799999999999994</c:v>
                </c:pt>
                <c:pt idx="1">
                  <c:v>8.7799999999999994</c:v>
                </c:pt>
                <c:pt idx="2">
                  <c:v>8.7799999999999994</c:v>
                </c:pt>
                <c:pt idx="3">
                  <c:v>8.7799999999999994</c:v>
                </c:pt>
                <c:pt idx="4">
                  <c:v>8.7799999999999994</c:v>
                </c:pt>
                <c:pt idx="5">
                  <c:v>8.7799999999999994</c:v>
                </c:pt>
                <c:pt idx="6">
                  <c:v>8.7799999999999994</c:v>
                </c:pt>
                <c:pt idx="7">
                  <c:v>8.7799999999999994</c:v>
                </c:pt>
                <c:pt idx="8">
                  <c:v>8.7799999999999994</c:v>
                </c:pt>
                <c:pt idx="9">
                  <c:v>8.7799999999999994</c:v>
                </c:pt>
                <c:pt idx="10">
                  <c:v>8.7799999999999994</c:v>
                </c:pt>
                <c:pt idx="11">
                  <c:v>8.7799999999999994</c:v>
                </c:pt>
                <c:pt idx="12">
                  <c:v>8.7799999999999994</c:v>
                </c:pt>
                <c:pt idx="13">
                  <c:v>8.7799999999999994</c:v>
                </c:pt>
                <c:pt idx="14">
                  <c:v>8.7799999999999994</c:v>
                </c:pt>
                <c:pt idx="15">
                  <c:v>8.7799999999999994</c:v>
                </c:pt>
                <c:pt idx="16">
                  <c:v>8.7799999999999994</c:v>
                </c:pt>
                <c:pt idx="17">
                  <c:v>8.7799999999999994</c:v>
                </c:pt>
                <c:pt idx="18">
                  <c:v>8.7799999999999994</c:v>
                </c:pt>
                <c:pt idx="19">
                  <c:v>8.7799999999999994</c:v>
                </c:pt>
                <c:pt idx="20">
                  <c:v>8.7799999999999994</c:v>
                </c:pt>
                <c:pt idx="21">
                  <c:v>8.7799999999999994</c:v>
                </c:pt>
                <c:pt idx="22">
                  <c:v>8.7799999999999994</c:v>
                </c:pt>
                <c:pt idx="23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7-49D7-BACA-DB66418A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50064"/>
        <c:axId val="682748432"/>
      </c:lineChart>
      <c:catAx>
        <c:axId val="68275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8432"/>
        <c:crosses val="autoZero"/>
        <c:auto val="1"/>
        <c:lblAlgn val="ctr"/>
        <c:lblOffset val="100"/>
        <c:noMultiLvlLbl val="0"/>
      </c:catAx>
      <c:valAx>
        <c:axId val="6827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00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H_ref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Sheet2!$P$4:$P$27</c:f>
              <c:numCache>
                <c:formatCode>0.0000</c:formatCode>
                <c:ptCount val="24"/>
                <c:pt idx="0">
                  <c:v>1.8</c:v>
                </c:pt>
                <c:pt idx="1">
                  <c:v>1.7955000000000001</c:v>
                </c:pt>
                <c:pt idx="2">
                  <c:v>1.8</c:v>
                </c:pt>
                <c:pt idx="3">
                  <c:v>1.8</c:v>
                </c:pt>
                <c:pt idx="4">
                  <c:v>1.6560000000000001</c:v>
                </c:pt>
                <c:pt idx="5">
                  <c:v>1.2149999999999999</c:v>
                </c:pt>
                <c:pt idx="6">
                  <c:v>0.77850000000000008</c:v>
                </c:pt>
                <c:pt idx="7">
                  <c:v>0.32400000000000007</c:v>
                </c:pt>
                <c:pt idx="8">
                  <c:v>0.21600000000000003</c:v>
                </c:pt>
                <c:pt idx="9">
                  <c:v>1.0125</c:v>
                </c:pt>
                <c:pt idx="10">
                  <c:v>1.5840000000000001</c:v>
                </c:pt>
                <c:pt idx="11">
                  <c:v>1.7910000000000001</c:v>
                </c:pt>
                <c:pt idx="12">
                  <c:v>1.6830000000000001</c:v>
                </c:pt>
                <c:pt idx="13">
                  <c:v>1.1475</c:v>
                </c:pt>
                <c:pt idx="14">
                  <c:v>0.27</c:v>
                </c:pt>
                <c:pt idx="15">
                  <c:v>0.33300000000000002</c:v>
                </c:pt>
                <c:pt idx="16">
                  <c:v>0.81900000000000006</c:v>
                </c:pt>
                <c:pt idx="17">
                  <c:v>1.3140000000000001</c:v>
                </c:pt>
                <c:pt idx="18">
                  <c:v>1.7010000000000001</c:v>
                </c:pt>
                <c:pt idx="19">
                  <c:v>1.7910000000000001</c:v>
                </c:pt>
                <c:pt idx="20">
                  <c:v>1.7865</c:v>
                </c:pt>
                <c:pt idx="21">
                  <c:v>1.7685</c:v>
                </c:pt>
                <c:pt idx="22">
                  <c:v>1.746</c:v>
                </c:pt>
                <c:pt idx="23">
                  <c:v>1.7235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A-42D6-8895-C5EFCCA89FED}"/>
            </c:ext>
          </c:extLst>
        </c:ser>
        <c:ser>
          <c:idx val="1"/>
          <c:order val="1"/>
          <c:tx>
            <c:strRef>
              <c:f>Sheet2!$Q$3</c:f>
              <c:strCache>
                <c:ptCount val="1"/>
                <c:pt idx="0">
                  <c:v>dlt_ref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Sheet2!$Q$4:$Q$27</c:f>
              <c:numCache>
                <c:formatCode>0.00000</c:formatCode>
                <c:ptCount val="24"/>
                <c:pt idx="0">
                  <c:v>0.71863931950866511</c:v>
                </c:pt>
                <c:pt idx="1">
                  <c:v>0.73042029195962688</c:v>
                </c:pt>
                <c:pt idx="2">
                  <c:v>0.74612825522757587</c:v>
                </c:pt>
                <c:pt idx="3">
                  <c:v>0.76183621849552485</c:v>
                </c:pt>
                <c:pt idx="4">
                  <c:v>0.69900436542372901</c:v>
                </c:pt>
                <c:pt idx="5">
                  <c:v>0.49872783375737961</c:v>
                </c:pt>
                <c:pt idx="6">
                  <c:v>0.31415926535897931</c:v>
                </c:pt>
                <c:pt idx="7">
                  <c:v>0.12959069696057898</c:v>
                </c:pt>
                <c:pt idx="8">
                  <c:v>8.6393797973719322E-2</c:v>
                </c:pt>
                <c:pt idx="9">
                  <c:v>0.41626102660064757</c:v>
                </c:pt>
                <c:pt idx="10">
                  <c:v>0.67936941133879269</c:v>
                </c:pt>
                <c:pt idx="11">
                  <c:v>0.77754418176347384</c:v>
                </c:pt>
                <c:pt idx="12">
                  <c:v>0.70685834705770345</c:v>
                </c:pt>
                <c:pt idx="13">
                  <c:v>0.4516039439535327</c:v>
                </c:pt>
                <c:pt idx="14">
                  <c:v>0.10210176124166828</c:v>
                </c:pt>
                <c:pt idx="15">
                  <c:v>0.12566370614359174</c:v>
                </c:pt>
                <c:pt idx="16">
                  <c:v>0.31415926535897931</c:v>
                </c:pt>
                <c:pt idx="17">
                  <c:v>0.52228977865930304</c:v>
                </c:pt>
                <c:pt idx="18">
                  <c:v>0.71078533787469067</c:v>
                </c:pt>
                <c:pt idx="19">
                  <c:v>0.76969020012949929</c:v>
                </c:pt>
                <c:pt idx="20">
                  <c:v>0.78147117258046106</c:v>
                </c:pt>
                <c:pt idx="21">
                  <c:v>0.78539816339744828</c:v>
                </c:pt>
                <c:pt idx="22">
                  <c:v>0.78539816339744828</c:v>
                </c:pt>
                <c:pt idx="23">
                  <c:v>0.78539816339744828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A-42D6-8895-C5EFCCA89FED}"/>
            </c:ext>
          </c:extLst>
        </c:ser>
        <c:ser>
          <c:idx val="2"/>
          <c:order val="2"/>
          <c:tx>
            <c:strRef>
              <c:f>Sheet2!$K$3</c:f>
              <c:strCache>
                <c:ptCount val="1"/>
                <c:pt idx="0">
                  <c:v>gama_ref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Sheet2!$K$4:$K$27</c:f>
              <c:numCache>
                <c:formatCode>0.000</c:formatCode>
                <c:ptCount val="24"/>
                <c:pt idx="0">
                  <c:v>4.0029633351731899</c:v>
                </c:pt>
                <c:pt idx="1">
                  <c:v>4.1159825562136172</c:v>
                </c:pt>
                <c:pt idx="2">
                  <c:v>4.2276479579255914</c:v>
                </c:pt>
                <c:pt idx="3">
                  <c:v>4.3620594640086185</c:v>
                </c:pt>
                <c:pt idx="4">
                  <c:v>4.4743595295054055</c:v>
                </c:pt>
                <c:pt idx="5">
                  <c:v>4.5917296378048054</c:v>
                </c:pt>
                <c:pt idx="6">
                  <c:v>4.6693695521010206</c:v>
                </c:pt>
                <c:pt idx="7">
                  <c:v>4.7157768888945402</c:v>
                </c:pt>
                <c:pt idx="8">
                  <c:v>4.7309962698022758</c:v>
                </c:pt>
                <c:pt idx="9">
                  <c:v>4.7279958393806396</c:v>
                </c:pt>
                <c:pt idx="10">
                  <c:v>4.6625602006999181</c:v>
                </c:pt>
                <c:pt idx="11">
                  <c:v>4.5458784269370645</c:v>
                </c:pt>
                <c:pt idx="12">
                  <c:v>4.4148007788785861</c:v>
                </c:pt>
                <c:pt idx="13">
                  <c:v>4.2944852822217063</c:v>
                </c:pt>
                <c:pt idx="14">
                  <c:v>4.2356308803476601</c:v>
                </c:pt>
                <c:pt idx="15">
                  <c:v>4.2125196600294919</c:v>
                </c:pt>
                <c:pt idx="16">
                  <c:v>4.2317475146528016</c:v>
                </c:pt>
                <c:pt idx="17">
                  <c:v>4.2806036662466269</c:v>
                </c:pt>
                <c:pt idx="18">
                  <c:v>4.3638633083663469</c:v>
                </c:pt>
                <c:pt idx="19">
                  <c:v>4.4743757537768882</c:v>
                </c:pt>
                <c:pt idx="20">
                  <c:v>4.6053214696545872</c:v>
                </c:pt>
                <c:pt idx="21">
                  <c:v>4.7398587149937139</c:v>
                </c:pt>
                <c:pt idx="22">
                  <c:v>4.8695191147232801</c:v>
                </c:pt>
                <c:pt idx="23">
                  <c:v>5.0084930301048534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A-42D6-8895-C5EFCCA89FED}"/>
            </c:ext>
          </c:extLst>
        </c:ser>
        <c:ser>
          <c:idx val="3"/>
          <c:order val="3"/>
          <c:tx>
            <c:strRef>
              <c:f>Sheet2!$B$3</c:f>
              <c:strCache>
                <c:ptCount val="1"/>
                <c:pt idx="0">
                  <c:v>wind_spd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Sheet2!$B$4:$B$27</c:f>
              <c:numCache>
                <c:formatCode>0.0</c:formatCode>
                <c:ptCount val="24"/>
                <c:pt idx="0">
                  <c:v>9.6</c:v>
                </c:pt>
                <c:pt idx="1">
                  <c:v>9.1999999999999993</c:v>
                </c:pt>
                <c:pt idx="2">
                  <c:v>8.7999999999999989</c:v>
                </c:pt>
                <c:pt idx="3">
                  <c:v>8.3999999999999986</c:v>
                </c:pt>
                <c:pt idx="4">
                  <c:v>8</c:v>
                </c:pt>
                <c:pt idx="5">
                  <c:v>7.6</c:v>
                </c:pt>
                <c:pt idx="6">
                  <c:v>7.1999999999999993</c:v>
                </c:pt>
                <c:pt idx="7">
                  <c:v>6.8</c:v>
                </c:pt>
                <c:pt idx="8">
                  <c:v>6.3999999999999995</c:v>
                </c:pt>
                <c:pt idx="9">
                  <c:v>6</c:v>
                </c:pt>
                <c:pt idx="10">
                  <c:v>5.6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</c:v>
                </c:pt>
                <c:pt idx="14">
                  <c:v>6.4</c:v>
                </c:pt>
                <c:pt idx="15">
                  <c:v>6.8000000000000007</c:v>
                </c:pt>
                <c:pt idx="16">
                  <c:v>7.2</c:v>
                </c:pt>
                <c:pt idx="17">
                  <c:v>7.6</c:v>
                </c:pt>
                <c:pt idx="18">
                  <c:v>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9.1999999999999993</c:v>
                </c:pt>
                <c:pt idx="22">
                  <c:v>9.6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A-42D6-8895-C5EFCCA89FED}"/>
            </c:ext>
          </c:extLst>
        </c:ser>
        <c:ser>
          <c:idx val="4"/>
          <c:order val="4"/>
          <c:tx>
            <c:strRef>
              <c:f>Sheet2!$AB$3</c:f>
              <c:strCache>
                <c:ptCount val="1"/>
                <c:pt idx="0">
                  <c:v>V_r1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Sheet2!$AB$4:$AB$27</c:f>
              <c:numCache>
                <c:formatCode>General</c:formatCode>
                <c:ptCount val="2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A-42D6-8895-C5EFCCA8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51696"/>
        <c:axId val="682745168"/>
      </c:lineChart>
      <c:catAx>
        <c:axId val="6827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5168"/>
        <c:crosses val="autoZero"/>
        <c:auto val="1"/>
        <c:lblAlgn val="ctr"/>
        <c:lblOffset val="100"/>
        <c:noMultiLvlLbl val="0"/>
      </c:catAx>
      <c:valAx>
        <c:axId val="682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Pitch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Sheet2!$N$4:$N$27</c:f>
              <c:numCache>
                <c:formatCode>General</c:formatCode>
                <c:ptCount val="24"/>
                <c:pt idx="0">
                  <c:v>7.5</c:v>
                </c:pt>
                <c:pt idx="1">
                  <c:v>6</c:v>
                </c:pt>
                <c:pt idx="2">
                  <c:v>4.1000000000000005</c:v>
                </c:pt>
                <c:pt idx="3">
                  <c:v>1.7000000000000002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3.2</c:v>
                </c:pt>
                <c:pt idx="21">
                  <c:v>4.8000000000000007</c:v>
                </c:pt>
                <c:pt idx="22">
                  <c:v>6.2</c:v>
                </c:pt>
                <c:pt idx="23">
                  <c:v>7.3000000000000007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3-4B47-A37E-D1BB1A6F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52784"/>
        <c:axId val="682756048"/>
      </c:lineChart>
      <c:catAx>
        <c:axId val="6827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6048"/>
        <c:crosses val="autoZero"/>
        <c:auto val="1"/>
        <c:lblAlgn val="ctr"/>
        <c:lblOffset val="100"/>
        <c:noMultiLvlLbl val="0"/>
      </c:catAx>
      <c:valAx>
        <c:axId val="682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Pgen_ref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Sheet2!$H$4:$H$27</c:f>
              <c:numCache>
                <c:formatCode>0</c:formatCode>
                <c:ptCount val="24"/>
                <c:pt idx="0">
                  <c:v>252.52525252525251</c:v>
                </c:pt>
                <c:pt idx="1">
                  <c:v>252.52525252525251</c:v>
                </c:pt>
                <c:pt idx="2">
                  <c:v>252.52525252525251</c:v>
                </c:pt>
                <c:pt idx="3">
                  <c:v>252.52525252525251</c:v>
                </c:pt>
                <c:pt idx="4">
                  <c:v>252.52525252525251</c:v>
                </c:pt>
                <c:pt idx="5">
                  <c:v>252.52525252525251</c:v>
                </c:pt>
                <c:pt idx="6">
                  <c:v>252.52525252525251</c:v>
                </c:pt>
                <c:pt idx="7">
                  <c:v>252.52525252525251</c:v>
                </c:pt>
                <c:pt idx="8">
                  <c:v>252.42920144644975</c:v>
                </c:pt>
                <c:pt idx="9">
                  <c:v>252.33248412200288</c:v>
                </c:pt>
                <c:pt idx="10">
                  <c:v>253.03501650456496</c:v>
                </c:pt>
                <c:pt idx="11">
                  <c:v>236.24561348930646</c:v>
                </c:pt>
                <c:pt idx="12">
                  <c:v>253.81437839670085</c:v>
                </c:pt>
                <c:pt idx="13">
                  <c:v>253.42537555165154</c:v>
                </c:pt>
                <c:pt idx="14">
                  <c:v>253.68782651064708</c:v>
                </c:pt>
                <c:pt idx="15">
                  <c:v>252.52525252525251</c:v>
                </c:pt>
                <c:pt idx="16">
                  <c:v>252.52525252525251</c:v>
                </c:pt>
                <c:pt idx="17">
                  <c:v>252.52525252525251</c:v>
                </c:pt>
                <c:pt idx="18">
                  <c:v>252.52525252525251</c:v>
                </c:pt>
                <c:pt idx="19">
                  <c:v>252.52525252525251</c:v>
                </c:pt>
                <c:pt idx="20">
                  <c:v>252.52525252525251</c:v>
                </c:pt>
                <c:pt idx="21">
                  <c:v>252.52525252525251</c:v>
                </c:pt>
                <c:pt idx="22">
                  <c:v>252.52525252525251</c:v>
                </c:pt>
                <c:pt idx="23">
                  <c:v>252.52525252525251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AE4-A1CB-BBB793A9D4D2}"/>
            </c:ext>
          </c:extLst>
        </c:ser>
        <c:ser>
          <c:idx val="1"/>
          <c:order val="1"/>
          <c:tx>
            <c:strRef>
              <c:f>Sheet2!$AA$3</c:f>
              <c:strCache>
                <c:ptCount val="1"/>
                <c:pt idx="0">
                  <c:v>P_gen_compare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Sheet2!$AA$4:$AA$27</c:f>
              <c:numCache>
                <c:formatCode>0</c:formatCode>
                <c:ptCount val="24"/>
                <c:pt idx="0">
                  <c:v>252.52525252525251</c:v>
                </c:pt>
                <c:pt idx="1">
                  <c:v>252.52525252525251</c:v>
                </c:pt>
                <c:pt idx="2">
                  <c:v>252.52525252525251</c:v>
                </c:pt>
                <c:pt idx="3">
                  <c:v>252.52525252525251</c:v>
                </c:pt>
                <c:pt idx="4">
                  <c:v>252.52525252525251</c:v>
                </c:pt>
                <c:pt idx="5">
                  <c:v>252.52525252525251</c:v>
                </c:pt>
                <c:pt idx="6">
                  <c:v>252.52525252525251</c:v>
                </c:pt>
                <c:pt idx="7">
                  <c:v>252.52525252525251</c:v>
                </c:pt>
                <c:pt idx="8">
                  <c:v>240.90583251873568</c:v>
                </c:pt>
                <c:pt idx="9">
                  <c:v>197.94721407624633</c:v>
                </c:pt>
                <c:pt idx="10">
                  <c:v>160.35097518968482</c:v>
                </c:pt>
                <c:pt idx="11">
                  <c:v>127.75962388865614</c:v>
                </c:pt>
                <c:pt idx="12">
                  <c:v>160.3509751896849</c:v>
                </c:pt>
                <c:pt idx="13">
                  <c:v>197.9472140762463</c:v>
                </c:pt>
                <c:pt idx="14">
                  <c:v>240.90583251873579</c:v>
                </c:pt>
                <c:pt idx="15">
                  <c:v>252.52525252525251</c:v>
                </c:pt>
                <c:pt idx="16">
                  <c:v>252.52525252525251</c:v>
                </c:pt>
                <c:pt idx="17">
                  <c:v>252.52525252525251</c:v>
                </c:pt>
                <c:pt idx="18">
                  <c:v>252.52525252525251</c:v>
                </c:pt>
                <c:pt idx="19">
                  <c:v>252.52525252525251</c:v>
                </c:pt>
                <c:pt idx="20">
                  <c:v>252.52525252525251</c:v>
                </c:pt>
                <c:pt idx="21">
                  <c:v>252.52525252525251</c:v>
                </c:pt>
                <c:pt idx="22">
                  <c:v>252.52525252525251</c:v>
                </c:pt>
                <c:pt idx="23">
                  <c:v>252.52525252525251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F-4AE4-A1CB-BBB793A9D4D2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Pb_cal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Sheet2!$C$4:$C$27</c:f>
              <c:numCache>
                <c:formatCode>0</c:formatCode>
                <c:ptCount val="24"/>
                <c:pt idx="0">
                  <c:v>626.97123492994456</c:v>
                </c:pt>
                <c:pt idx="1">
                  <c:v>626.97123492994456</c:v>
                </c:pt>
                <c:pt idx="2">
                  <c:v>626.97123492994456</c:v>
                </c:pt>
                <c:pt idx="3">
                  <c:v>548.64683703393348</c:v>
                </c:pt>
                <c:pt idx="4">
                  <c:v>473.51394125587672</c:v>
                </c:pt>
                <c:pt idx="5">
                  <c:v>405.53088488572354</c:v>
                </c:pt>
                <c:pt idx="6">
                  <c:v>344.3401759530791</c:v>
                </c:pt>
                <c:pt idx="7">
                  <c:v>289.58432248754826</c:v>
                </c:pt>
                <c:pt idx="8">
                  <c:v>240.90583251873568</c:v>
                </c:pt>
                <c:pt idx="9">
                  <c:v>197.9472140762463</c:v>
                </c:pt>
                <c:pt idx="10">
                  <c:v>160.35097518968479</c:v>
                </c:pt>
                <c:pt idx="11">
                  <c:v>127.75962388865615</c:v>
                </c:pt>
                <c:pt idx="12">
                  <c:v>160.3509751896849</c:v>
                </c:pt>
                <c:pt idx="13">
                  <c:v>197.9472140762463</c:v>
                </c:pt>
                <c:pt idx="14">
                  <c:v>240.90583251873579</c:v>
                </c:pt>
                <c:pt idx="15">
                  <c:v>289.58432248754838</c:v>
                </c:pt>
                <c:pt idx="16">
                  <c:v>344.34017595307927</c:v>
                </c:pt>
                <c:pt idx="17">
                  <c:v>405.53088488572354</c:v>
                </c:pt>
                <c:pt idx="18">
                  <c:v>473.51394125587672</c:v>
                </c:pt>
                <c:pt idx="19">
                  <c:v>548.64683703393382</c:v>
                </c:pt>
                <c:pt idx="20">
                  <c:v>626.97123492994456</c:v>
                </c:pt>
                <c:pt idx="21">
                  <c:v>626.97123492994456</c:v>
                </c:pt>
                <c:pt idx="22">
                  <c:v>626.97123492994456</c:v>
                </c:pt>
                <c:pt idx="23">
                  <c:v>626.97123492994456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F-4AE4-A1CB-BBB793A9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2753328"/>
        <c:axId val="682754416"/>
      </c:lineChart>
      <c:catAx>
        <c:axId val="68275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4416"/>
        <c:crosses val="autoZero"/>
        <c:auto val="1"/>
        <c:lblAlgn val="ctr"/>
        <c:lblOffset val="100"/>
        <c:noMultiLvlLbl val="0"/>
      </c:catAx>
      <c:valAx>
        <c:axId val="6827544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53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8</xdr:col>
      <xdr:colOff>182880</xdr:colOff>
      <xdr:row>44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27</xdr:col>
      <xdr:colOff>1972</xdr:colOff>
      <xdr:row>44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693963</xdr:colOff>
      <xdr:row>45</xdr:row>
      <xdr:rowOff>0</xdr:rowOff>
    </xdr:from>
    <xdr:to>
      <xdr:col>27</xdr:col>
      <xdr:colOff>2270</xdr:colOff>
      <xdr:row>59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61</xdr:row>
      <xdr:rowOff>0</xdr:rowOff>
    </xdr:from>
    <xdr:to>
      <xdr:col>27</xdr:col>
      <xdr:colOff>1972</xdr:colOff>
      <xdr:row>75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17</xdr:col>
      <xdr:colOff>505736</xdr:colOff>
      <xdr:row>42</xdr:row>
      <xdr:rowOff>151500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17</xdr:col>
      <xdr:colOff>235886</xdr:colOff>
      <xdr:row>61</xdr:row>
      <xdr:rowOff>1885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27</xdr:row>
      <xdr:rowOff>156161</xdr:rowOff>
    </xdr:from>
    <xdr:to>
      <xdr:col>43</xdr:col>
      <xdr:colOff>381000</xdr:colOff>
      <xdr:row>54</xdr:row>
      <xdr:rowOff>43222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235736</xdr:colOff>
      <xdr:row>78</xdr:row>
      <xdr:rowOff>2914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79</xdr:row>
      <xdr:rowOff>-1</xdr:rowOff>
    </xdr:from>
    <xdr:to>
      <xdr:col>8</xdr:col>
      <xdr:colOff>173339</xdr:colOff>
      <xdr:row>95</xdr:row>
      <xdr:rowOff>12446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13974535"/>
          <a:ext cx="6024411" cy="28427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8</xdr:col>
      <xdr:colOff>173339</xdr:colOff>
      <xdr:row>78</xdr:row>
      <xdr:rowOff>12444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10967357"/>
          <a:ext cx="6024411" cy="284273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8</xdr:col>
      <xdr:colOff>182880</xdr:colOff>
      <xdr:row>61</xdr:row>
      <xdr:rowOff>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55</xdr:row>
      <xdr:rowOff>0</xdr:rowOff>
    </xdr:from>
    <xdr:to>
      <xdr:col>43</xdr:col>
      <xdr:colOff>394607</xdr:colOff>
      <xdr:row>75</xdr:row>
      <xdr:rowOff>140154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:D26"/>
    </sheetView>
  </sheetViews>
  <sheetFormatPr defaultRowHeight="15"/>
  <cols>
    <col min="4" max="4" width="18.42578125" customWidth="1"/>
  </cols>
  <sheetData>
    <row r="1" spans="1:4">
      <c r="B1" s="1" t="s">
        <v>0</v>
      </c>
      <c r="C1" t="s">
        <v>1</v>
      </c>
      <c r="D1" t="s">
        <v>2</v>
      </c>
    </row>
    <row r="2" spans="1:4">
      <c r="A2">
        <v>1</v>
      </c>
      <c r="B2" s="2">
        <v>4</v>
      </c>
      <c r="C2" s="3">
        <v>4</v>
      </c>
      <c r="D2" s="4">
        <v>4.9685999999999998E-10</v>
      </c>
    </row>
    <row r="3" spans="1:4">
      <c r="A3">
        <v>2</v>
      </c>
      <c r="B3" s="2">
        <v>4</v>
      </c>
      <c r="C3" s="3">
        <v>3</v>
      </c>
      <c r="D3" s="4">
        <v>-7.1534999999999998E-8</v>
      </c>
    </row>
    <row r="4" spans="1:4">
      <c r="A4">
        <v>3</v>
      </c>
      <c r="B4" s="2">
        <v>4</v>
      </c>
      <c r="C4" s="3">
        <v>2</v>
      </c>
      <c r="D4" s="4">
        <v>1.6166999999999999E-6</v>
      </c>
    </row>
    <row r="5" spans="1:4">
      <c r="A5">
        <v>4</v>
      </c>
      <c r="B5" s="2">
        <v>4</v>
      </c>
      <c r="C5" s="3">
        <v>1</v>
      </c>
      <c r="D5" s="4">
        <v>-9.4839000000000008E-6</v>
      </c>
    </row>
    <row r="6" spans="1:4">
      <c r="A6">
        <v>5</v>
      </c>
      <c r="B6" s="2">
        <v>4</v>
      </c>
      <c r="C6" s="3">
        <v>0</v>
      </c>
      <c r="D6" s="4">
        <v>1.4786999999999999E-5</v>
      </c>
    </row>
    <row r="7" spans="1:4">
      <c r="A7">
        <v>6</v>
      </c>
      <c r="B7" s="2">
        <v>3</v>
      </c>
      <c r="C7" s="3">
        <v>4</v>
      </c>
      <c r="D7" s="4">
        <v>-8.9193999999999998E-8</v>
      </c>
    </row>
    <row r="8" spans="1:4">
      <c r="A8">
        <v>7</v>
      </c>
      <c r="B8" s="2">
        <v>3</v>
      </c>
      <c r="C8" s="3">
        <v>3</v>
      </c>
      <c r="D8" s="4">
        <v>5.9923999999999996E-6</v>
      </c>
    </row>
    <row r="9" spans="1:4">
      <c r="A9">
        <v>8</v>
      </c>
      <c r="B9" s="2">
        <v>3</v>
      </c>
      <c r="C9" s="3">
        <v>2</v>
      </c>
      <c r="D9" s="4">
        <v>-1.0479E-4</v>
      </c>
    </row>
    <row r="10" spans="1:4">
      <c r="A10">
        <v>9</v>
      </c>
      <c r="B10" s="2">
        <v>3</v>
      </c>
      <c r="C10" s="3">
        <v>1</v>
      </c>
      <c r="D10" s="4">
        <v>5.7050999999999998E-4</v>
      </c>
    </row>
    <row r="11" spans="1:4">
      <c r="A11">
        <v>10</v>
      </c>
      <c r="B11" s="2">
        <v>3</v>
      </c>
      <c r="C11" s="3">
        <v>0</v>
      </c>
      <c r="D11" s="4">
        <v>-8.6017999999999999E-4</v>
      </c>
    </row>
    <row r="12" spans="1:4">
      <c r="A12">
        <v>11</v>
      </c>
      <c r="B12" s="2">
        <v>2</v>
      </c>
      <c r="C12" s="3">
        <v>4</v>
      </c>
      <c r="D12" s="4">
        <v>2.7937E-6</v>
      </c>
    </row>
    <row r="13" spans="1:4">
      <c r="A13">
        <v>12</v>
      </c>
      <c r="B13" s="2">
        <v>2</v>
      </c>
      <c r="C13" s="3">
        <v>3</v>
      </c>
      <c r="D13" s="4">
        <v>-1.4855000000000001E-4</v>
      </c>
    </row>
    <row r="14" spans="1:4">
      <c r="A14">
        <v>13</v>
      </c>
      <c r="B14" s="2">
        <v>2</v>
      </c>
      <c r="C14" s="3">
        <v>2</v>
      </c>
      <c r="D14" s="4">
        <v>2.1494999999999999E-3</v>
      </c>
    </row>
    <row r="15" spans="1:4">
      <c r="A15">
        <v>14</v>
      </c>
      <c r="B15" s="2">
        <v>2</v>
      </c>
      <c r="C15" s="3">
        <v>1</v>
      </c>
      <c r="D15" s="4">
        <v>-1.0996000000000001E-2</v>
      </c>
    </row>
    <row r="16" spans="1:4">
      <c r="A16">
        <v>15</v>
      </c>
      <c r="B16" s="2">
        <v>2</v>
      </c>
      <c r="C16" s="3">
        <v>0</v>
      </c>
      <c r="D16" s="4">
        <v>1.5727000000000001E-2</v>
      </c>
    </row>
    <row r="17" spans="1:4">
      <c r="A17">
        <v>16</v>
      </c>
      <c r="B17" s="2">
        <v>1</v>
      </c>
      <c r="C17" s="3">
        <v>4</v>
      </c>
      <c r="D17" s="4">
        <v>-2.3895000000000001E-5</v>
      </c>
    </row>
    <row r="18" spans="1:4">
      <c r="A18">
        <v>17</v>
      </c>
      <c r="B18" s="2">
        <v>1</v>
      </c>
      <c r="C18" s="3">
        <v>3</v>
      </c>
      <c r="D18" s="4">
        <v>1.0682999999999999E-3</v>
      </c>
    </row>
    <row r="19" spans="1:4">
      <c r="A19">
        <v>18</v>
      </c>
      <c r="B19" s="2">
        <v>1</v>
      </c>
      <c r="C19" s="3">
        <v>2</v>
      </c>
      <c r="D19" s="4">
        <v>-1.3934E-2</v>
      </c>
    </row>
    <row r="20" spans="1:4">
      <c r="A20">
        <v>19</v>
      </c>
      <c r="B20" s="2">
        <v>1</v>
      </c>
      <c r="C20" s="3">
        <v>1</v>
      </c>
      <c r="D20" s="4">
        <v>6.0405E-2</v>
      </c>
    </row>
    <row r="21" spans="1:4">
      <c r="A21">
        <v>20</v>
      </c>
      <c r="B21" s="2">
        <v>1</v>
      </c>
      <c r="C21" s="3">
        <v>0</v>
      </c>
      <c r="D21" s="4">
        <v>-6.7605999999999999E-2</v>
      </c>
    </row>
    <row r="22" spans="1:4">
      <c r="A22">
        <v>21</v>
      </c>
      <c r="B22" s="2">
        <v>0</v>
      </c>
      <c r="C22" s="3">
        <v>4</v>
      </c>
      <c r="D22" s="4">
        <v>1.1524E-5</v>
      </c>
    </row>
    <row r="23" spans="1:4">
      <c r="A23">
        <v>22</v>
      </c>
      <c r="B23" s="2">
        <v>0</v>
      </c>
      <c r="C23" s="3">
        <v>3</v>
      </c>
      <c r="D23" s="4">
        <v>-1.3365E-4</v>
      </c>
    </row>
    <row r="24" spans="1:4">
      <c r="A24">
        <v>23</v>
      </c>
      <c r="B24" s="2">
        <v>0</v>
      </c>
      <c r="C24" s="3">
        <v>2</v>
      </c>
      <c r="D24" s="4">
        <v>-1.2406E-2</v>
      </c>
    </row>
    <row r="25" spans="1:4">
      <c r="A25">
        <v>24</v>
      </c>
      <c r="B25" s="2">
        <v>0</v>
      </c>
      <c r="C25" s="3">
        <v>1</v>
      </c>
      <c r="D25" s="4">
        <v>0.21808</v>
      </c>
    </row>
    <row r="26" spans="1:4">
      <c r="A26">
        <v>25</v>
      </c>
      <c r="B26" s="2">
        <v>0</v>
      </c>
      <c r="C26" s="3">
        <v>0</v>
      </c>
      <c r="D26" s="4">
        <v>-0.41909000000000002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zoomScale="85" zoomScaleNormal="85" workbookViewId="0">
      <selection activeCell="A5" sqref="A5"/>
    </sheetView>
  </sheetViews>
  <sheetFormatPr defaultRowHeight="15"/>
  <cols>
    <col min="3" max="4" width="11.5703125" bestFit="1" customWidth="1"/>
    <col min="5" max="5" width="12.7109375" bestFit="1" customWidth="1"/>
    <col min="6" max="6" width="10.28515625" customWidth="1"/>
    <col min="7" max="8" width="10.85546875" customWidth="1"/>
    <col min="11" max="11" width="11.5703125" customWidth="1"/>
    <col min="12" max="12" width="9.85546875" customWidth="1"/>
    <col min="13" max="13" width="10.42578125" bestFit="1" customWidth="1"/>
    <col min="18" max="18" width="9.140625" bestFit="1" customWidth="1"/>
    <col min="19" max="19" width="9.42578125" bestFit="1" customWidth="1"/>
    <col min="20" max="20" width="9.140625" bestFit="1" customWidth="1"/>
    <col min="21" max="21" width="10.42578125" bestFit="1" customWidth="1"/>
    <col min="23" max="23" width="9.42578125" bestFit="1" customWidth="1"/>
  </cols>
  <sheetData>
    <row r="1" spans="1:31">
      <c r="B1" t="s">
        <v>15</v>
      </c>
      <c r="C1" t="s">
        <v>16</v>
      </c>
      <c r="D1" t="s">
        <v>17</v>
      </c>
      <c r="E1" t="s">
        <v>18</v>
      </c>
      <c r="F1" t="s">
        <v>5</v>
      </c>
      <c r="G1" t="s">
        <v>6</v>
      </c>
      <c r="H1" t="s">
        <v>7</v>
      </c>
      <c r="I1" t="s">
        <v>8</v>
      </c>
      <c r="J1" t="s">
        <v>66</v>
      </c>
      <c r="K1" t="s">
        <v>67</v>
      </c>
      <c r="L1" t="s">
        <v>39</v>
      </c>
    </row>
    <row r="2" spans="1:31">
      <c r="A2" t="s">
        <v>3</v>
      </c>
      <c r="B2">
        <v>1.5</v>
      </c>
      <c r="C2">
        <v>6.5</v>
      </c>
      <c r="D2">
        <v>8.7799999999999994</v>
      </c>
      <c r="E2">
        <v>13.5</v>
      </c>
      <c r="F2" s="6">
        <v>626.97123492994456</v>
      </c>
      <c r="G2" s="6">
        <v>374.44598240469196</v>
      </c>
      <c r="H2" s="6">
        <v>250</v>
      </c>
      <c r="I2" s="6">
        <v>8</v>
      </c>
      <c r="J2">
        <v>1.5</v>
      </c>
      <c r="K2">
        <v>1663.5532333438684</v>
      </c>
      <c r="L2" s="6">
        <v>554.51774444795626</v>
      </c>
    </row>
    <row r="3" spans="1:31">
      <c r="B3" t="s">
        <v>9</v>
      </c>
      <c r="C3" t="s">
        <v>19</v>
      </c>
      <c r="D3" t="s">
        <v>20</v>
      </c>
      <c r="E3" t="s">
        <v>21</v>
      </c>
      <c r="F3" t="s">
        <v>10</v>
      </c>
      <c r="G3" t="s">
        <v>22</v>
      </c>
      <c r="H3" t="s">
        <v>12</v>
      </c>
      <c r="I3" s="7" t="s">
        <v>11</v>
      </c>
      <c r="J3" t="s">
        <v>13</v>
      </c>
      <c r="K3" t="s">
        <v>23</v>
      </c>
      <c r="L3" t="s">
        <v>14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  <c r="AA3" t="s">
        <v>63</v>
      </c>
      <c r="AB3" t="str">
        <f>C1</f>
        <v>V_r1</v>
      </c>
      <c r="AC3" t="str">
        <f>D1</f>
        <v>V_r2</v>
      </c>
      <c r="AE3" t="str">
        <f>H1</f>
        <v>P_gen_ra</v>
      </c>
    </row>
    <row r="4" spans="1:31">
      <c r="A4" t="s">
        <v>4</v>
      </c>
      <c r="B4" s="9">
        <v>9.6</v>
      </c>
      <c r="C4" s="6">
        <v>626.97123492994456</v>
      </c>
      <c r="D4" s="6">
        <v>374.44598240469196</v>
      </c>
      <c r="E4" s="6">
        <v>374.44598240469196</v>
      </c>
      <c r="F4" s="6">
        <v>462.39851547329044</v>
      </c>
      <c r="G4" s="6">
        <v>209.87326294803793</v>
      </c>
      <c r="H4" s="6">
        <v>252.52525252525251</v>
      </c>
      <c r="I4" s="8">
        <v>581.80126863120108</v>
      </c>
      <c r="J4" s="5">
        <v>1.8414911017252635</v>
      </c>
      <c r="K4" s="5">
        <v>4.0029633351731899</v>
      </c>
      <c r="L4" s="5">
        <v>4.1136638444498868</v>
      </c>
      <c r="M4" s="10">
        <v>0.29228533697499953</v>
      </c>
      <c r="N4">
        <v>7.5</v>
      </c>
      <c r="O4">
        <v>6</v>
      </c>
      <c r="P4" s="11">
        <v>1.8</v>
      </c>
      <c r="Q4" s="10">
        <v>0.71863931950866511</v>
      </c>
      <c r="R4" s="6">
        <v>188.34931490898813</v>
      </c>
      <c r="S4" s="6">
        <v>1340.7282773886102</v>
      </c>
      <c r="T4" s="6">
        <v>102.28087158961924</v>
      </c>
      <c r="U4" s="6">
        <v>2051.9307245455516</v>
      </c>
      <c r="W4" s="5">
        <f>L4-K5</f>
        <v>-2.3187117637304411E-3</v>
      </c>
      <c r="X4" t="s">
        <v>33</v>
      </c>
      <c r="AA4" s="6">
        <f>H4+MIN(0,G4)</f>
        <v>252.52525252525251</v>
      </c>
      <c r="AB4">
        <f>C2</f>
        <v>6.5</v>
      </c>
      <c r="AC4">
        <f>D2</f>
        <v>8.7799999999999994</v>
      </c>
      <c r="AE4">
        <f>H2</f>
        <v>250</v>
      </c>
    </row>
    <row r="5" spans="1:31">
      <c r="A5" s="14" t="s">
        <v>40</v>
      </c>
      <c r="B5" s="9">
        <v>9.1999999999999993</v>
      </c>
      <c r="C5" s="6">
        <v>626.97123492994456</v>
      </c>
      <c r="D5" s="6">
        <v>374.44598240469196</v>
      </c>
      <c r="E5" s="6">
        <v>374.44598240469196</v>
      </c>
      <c r="F5" s="6">
        <v>471.30489123830523</v>
      </c>
      <c r="G5" s="6">
        <v>218.77963871305272</v>
      </c>
      <c r="H5" s="6">
        <v>252.52525252525251</v>
      </c>
      <c r="I5" s="8">
        <v>610.24262166389803</v>
      </c>
      <c r="J5" s="5">
        <v>1.9344919011308752</v>
      </c>
      <c r="K5" s="5">
        <v>4.1159825562136172</v>
      </c>
      <c r="L5" s="5">
        <v>4.230782782744348</v>
      </c>
      <c r="M5" s="10">
        <v>0.33728542497545816</v>
      </c>
      <c r="N5">
        <v>6</v>
      </c>
      <c r="O5">
        <v>6.6000000000000005</v>
      </c>
      <c r="P5" s="11">
        <v>1.7955000000000001</v>
      </c>
      <c r="Q5" s="10">
        <v>0.73042029195962688</v>
      </c>
      <c r="R5" s="6">
        <v>198.55156946655836</v>
      </c>
      <c r="S5" s="6">
        <v>1271.8371010801043</v>
      </c>
      <c r="T5" s="6">
        <v>102.63758113977529</v>
      </c>
      <c r="U5" s="6">
        <v>2131.5743832184753</v>
      </c>
      <c r="W5" s="5">
        <f t="shared" ref="W5:W26" si="0">L5-K6</f>
        <v>3.1348248187565986E-3</v>
      </c>
      <c r="X5" t="s">
        <v>34</v>
      </c>
      <c r="AA5" s="6">
        <f t="shared" ref="AA5:AA27" si="1">H5+MIN(0,G5)</f>
        <v>252.52525252525251</v>
      </c>
      <c r="AB5">
        <f>AB4</f>
        <v>6.5</v>
      </c>
      <c r="AC5">
        <f>AC4</f>
        <v>8.7799999999999994</v>
      </c>
      <c r="AE5">
        <f>AE4</f>
        <v>250</v>
      </c>
    </row>
    <row r="6" spans="1:31">
      <c r="A6" s="14" t="s">
        <v>41</v>
      </c>
      <c r="B6" s="9">
        <v>8.7999999999999989</v>
      </c>
      <c r="C6" s="6">
        <v>626.97123492994456</v>
      </c>
      <c r="D6" s="6">
        <v>374.44598240469196</v>
      </c>
      <c r="E6" s="6">
        <v>374.44598240469196</v>
      </c>
      <c r="F6" s="6">
        <v>482.06233732880099</v>
      </c>
      <c r="G6" s="6">
        <v>229.53708480354845</v>
      </c>
      <c r="H6" s="6">
        <v>252.52525252525251</v>
      </c>
      <c r="I6" s="8">
        <v>640.08244268835927</v>
      </c>
      <c r="J6" s="5">
        <v>2.0971394503227039</v>
      </c>
      <c r="K6" s="5">
        <v>4.2276479579255914</v>
      </c>
      <c r="L6" s="5">
        <v>4.3522504141543639</v>
      </c>
      <c r="M6" s="10">
        <v>0.39483183447937314</v>
      </c>
      <c r="N6">
        <v>4.1000000000000005</v>
      </c>
      <c r="O6">
        <v>7.5</v>
      </c>
      <c r="P6" s="11">
        <v>1.8</v>
      </c>
      <c r="Q6" s="10">
        <v>0.74612825522757587</v>
      </c>
      <c r="R6" s="6">
        <v>215.81692333321558</v>
      </c>
      <c r="S6" s="6">
        <v>1170.090132993696</v>
      </c>
      <c r="T6" s="6">
        <v>102.91014424434488</v>
      </c>
      <c r="U6" s="6">
        <v>2230.4612095241719</v>
      </c>
      <c r="W6" s="5">
        <f t="shared" si="0"/>
        <v>-9.8090498542546811E-3</v>
      </c>
      <c r="X6" t="s">
        <v>35</v>
      </c>
      <c r="AA6" s="6">
        <f t="shared" si="1"/>
        <v>252.52525252525251</v>
      </c>
      <c r="AB6">
        <f t="shared" ref="AB6:AB27" si="2">AB5</f>
        <v>6.5</v>
      </c>
      <c r="AC6">
        <f t="shared" ref="AC6:AC27" si="3">AC5</f>
        <v>8.7799999999999994</v>
      </c>
      <c r="AE6">
        <f t="shared" ref="AE6:AE27" si="4">AE5</f>
        <v>250</v>
      </c>
    </row>
    <row r="7" spans="1:31">
      <c r="A7" s="14" t="s">
        <v>42</v>
      </c>
      <c r="B7" s="9">
        <v>8.3999999999999986</v>
      </c>
      <c r="C7" s="6">
        <v>548.64683703393348</v>
      </c>
      <c r="D7" s="6">
        <v>296.121584508681</v>
      </c>
      <c r="E7" s="6">
        <v>296.121584508681</v>
      </c>
      <c r="F7" s="6">
        <v>494.28494042466281</v>
      </c>
      <c r="G7" s="6">
        <v>241.75968789941024</v>
      </c>
      <c r="H7" s="6">
        <v>252.52525252525251</v>
      </c>
      <c r="I7" s="8">
        <v>671.51120211528269</v>
      </c>
      <c r="J7" s="5">
        <v>2.2590521595692787</v>
      </c>
      <c r="K7" s="5">
        <v>4.3620594640086185</v>
      </c>
      <c r="L7" s="5">
        <v>4.4787200431255147</v>
      </c>
      <c r="M7" s="10">
        <v>0.46701156287103235</v>
      </c>
      <c r="N7">
        <v>1.7000000000000002</v>
      </c>
      <c r="O7">
        <v>8.5</v>
      </c>
      <c r="P7" s="11">
        <v>1.8</v>
      </c>
      <c r="Q7" s="10">
        <v>0.76183621849552485</v>
      </c>
      <c r="R7" s="6">
        <v>233.47467160593322</v>
      </c>
      <c r="S7" s="6">
        <v>1081.595921254677</v>
      </c>
      <c r="T7" s="6">
        <v>103.35072194634434</v>
      </c>
      <c r="U7" s="6">
        <v>2339.2162468388215</v>
      </c>
      <c r="W7" s="5">
        <f t="shared" si="0"/>
        <v>4.360513620109252E-3</v>
      </c>
      <c r="X7" t="s">
        <v>36</v>
      </c>
      <c r="AA7" s="6">
        <f t="shared" si="1"/>
        <v>252.52525252525251</v>
      </c>
      <c r="AB7">
        <f t="shared" si="2"/>
        <v>6.5</v>
      </c>
      <c r="AC7">
        <f t="shared" si="3"/>
        <v>8.7799999999999994</v>
      </c>
      <c r="AE7">
        <f t="shared" si="4"/>
        <v>250</v>
      </c>
    </row>
    <row r="8" spans="1:31">
      <c r="A8" s="14" t="s">
        <v>43</v>
      </c>
      <c r="B8" s="9">
        <v>8</v>
      </c>
      <c r="C8" s="6">
        <v>473.51394125587672</v>
      </c>
      <c r="D8" s="6">
        <v>220.9886887306242</v>
      </c>
      <c r="E8" s="6">
        <v>220.9886887306242</v>
      </c>
      <c r="F8" s="6">
        <v>472.86472012171907</v>
      </c>
      <c r="G8" s="6">
        <v>220.33946759646656</v>
      </c>
      <c r="H8" s="6">
        <v>252.52525252525251</v>
      </c>
      <c r="I8" s="8">
        <v>700.15533290282326</v>
      </c>
      <c r="J8" s="5">
        <v>2.1819212739696838</v>
      </c>
      <c r="K8" s="5">
        <v>4.4743595295054055</v>
      </c>
      <c r="L8" s="5">
        <v>4.5927510001398764</v>
      </c>
      <c r="M8" s="10">
        <v>0.51732352048639996</v>
      </c>
      <c r="N8">
        <v>0</v>
      </c>
      <c r="O8">
        <v>8.8000000000000007</v>
      </c>
      <c r="P8" s="11">
        <v>1.6560000000000001</v>
      </c>
      <c r="Q8" s="10">
        <v>0.69900436542372901</v>
      </c>
      <c r="R8" s="6">
        <v>230.20471822209666</v>
      </c>
      <c r="S8" s="6">
        <v>1096.9594996815899</v>
      </c>
      <c r="T8" s="6">
        <v>105.50551065633691</v>
      </c>
      <c r="U8" s="6">
        <v>2088.4166734586811</v>
      </c>
      <c r="W8" s="5">
        <f t="shared" si="0"/>
        <v>1.0213623350709966E-3</v>
      </c>
      <c r="X8" s="12"/>
      <c r="AA8" s="6">
        <f t="shared" si="1"/>
        <v>252.52525252525251</v>
      </c>
      <c r="AB8">
        <f t="shared" si="2"/>
        <v>6.5</v>
      </c>
      <c r="AC8">
        <f t="shared" si="3"/>
        <v>8.7799999999999994</v>
      </c>
      <c r="AE8">
        <f t="shared" si="4"/>
        <v>250</v>
      </c>
    </row>
    <row r="9" spans="1:31">
      <c r="A9" s="14" t="s">
        <v>44</v>
      </c>
      <c r="B9" s="9">
        <v>7.6</v>
      </c>
      <c r="C9" s="6">
        <v>405.53088488572354</v>
      </c>
      <c r="D9" s="6">
        <v>153.005632360471</v>
      </c>
      <c r="E9" s="6">
        <v>153.005632360471</v>
      </c>
      <c r="F9" s="6">
        <v>404.99057255628486</v>
      </c>
      <c r="G9" s="6">
        <v>152.46532003103229</v>
      </c>
      <c r="H9" s="6">
        <v>252.52525252525251</v>
      </c>
      <c r="I9" s="8">
        <v>719.97582450685718</v>
      </c>
      <c r="J9" s="5">
        <v>1.9670647104430825</v>
      </c>
      <c r="K9" s="5">
        <v>4.5917296378048054</v>
      </c>
      <c r="L9" s="5">
        <v>4.6710016188840493</v>
      </c>
      <c r="M9" s="10">
        <v>0.51732352048639996</v>
      </c>
      <c r="N9">
        <v>0</v>
      </c>
      <c r="O9">
        <v>8.8000000000000007</v>
      </c>
      <c r="P9" s="11">
        <v>1.2149999999999999</v>
      </c>
      <c r="Q9" s="10">
        <v>0.49872783375737961</v>
      </c>
      <c r="R9" s="6">
        <v>218.69448231099179</v>
      </c>
      <c r="S9" s="6">
        <v>1154.6942101911475</v>
      </c>
      <c r="T9" s="6">
        <v>111.17808232233027</v>
      </c>
      <c r="U9" s="6">
        <v>1371.3613047309184</v>
      </c>
      <c r="W9" s="5">
        <f t="shared" si="0"/>
        <v>1.6320667830287405E-3</v>
      </c>
      <c r="X9" s="13"/>
      <c r="AA9" s="6">
        <f t="shared" si="1"/>
        <v>252.52525252525251</v>
      </c>
      <c r="AB9">
        <f t="shared" si="2"/>
        <v>6.5</v>
      </c>
      <c r="AC9">
        <f t="shared" si="3"/>
        <v>8.7799999999999994</v>
      </c>
      <c r="AE9">
        <f t="shared" si="4"/>
        <v>250</v>
      </c>
    </row>
    <row r="10" spans="1:31">
      <c r="A10" s="14" t="s">
        <v>45</v>
      </c>
      <c r="B10" s="9">
        <v>7.1999999999999993</v>
      </c>
      <c r="C10" s="6">
        <v>344.3401759530791</v>
      </c>
      <c r="D10" s="6">
        <v>91.814923427826557</v>
      </c>
      <c r="E10" s="6">
        <v>91.814923427826557</v>
      </c>
      <c r="F10" s="6">
        <v>348.67751086850001</v>
      </c>
      <c r="G10" s="6">
        <v>96.152258343247439</v>
      </c>
      <c r="H10" s="6">
        <v>252.52525252525251</v>
      </c>
      <c r="I10" s="8">
        <v>732.47561809147942</v>
      </c>
      <c r="J10" s="5">
        <v>1.7781264565761414</v>
      </c>
      <c r="K10" s="5">
        <v>4.6693695521010206</v>
      </c>
      <c r="L10" s="5">
        <v>4.7200856827663182</v>
      </c>
      <c r="M10" s="10">
        <v>0.51732352048639996</v>
      </c>
      <c r="N10">
        <v>0</v>
      </c>
      <c r="O10">
        <v>8.8000000000000007</v>
      </c>
      <c r="P10" s="11">
        <v>0.77850000000000008</v>
      </c>
      <c r="Q10" s="10">
        <v>0.31415926535897931</v>
      </c>
      <c r="R10" s="6">
        <v>207.18424639988697</v>
      </c>
      <c r="S10" s="6">
        <v>1218.8438885350999</v>
      </c>
      <c r="T10" s="6">
        <v>116.51828565603208</v>
      </c>
      <c r="U10" s="6">
        <v>825.21174939952175</v>
      </c>
      <c r="W10" s="5">
        <f t="shared" si="0"/>
        <v>4.3087938717780716E-3</v>
      </c>
      <c r="X10" t="s">
        <v>37</v>
      </c>
      <c r="AA10" s="6">
        <f t="shared" si="1"/>
        <v>252.52525252525251</v>
      </c>
      <c r="AB10">
        <f t="shared" si="2"/>
        <v>6.5</v>
      </c>
      <c r="AC10">
        <f t="shared" si="3"/>
        <v>8.7799999999999994</v>
      </c>
      <c r="AE10">
        <f t="shared" si="4"/>
        <v>250</v>
      </c>
    </row>
    <row r="11" spans="1:31">
      <c r="A11" s="14" t="s">
        <v>46</v>
      </c>
      <c r="B11" s="9">
        <v>6.8</v>
      </c>
      <c r="C11" s="6">
        <v>289.58432248754826</v>
      </c>
      <c r="D11" s="6">
        <v>37.059069962295759</v>
      </c>
      <c r="E11" s="6">
        <v>37.059069962295759</v>
      </c>
      <c r="F11" s="6">
        <v>293.07581582585368</v>
      </c>
      <c r="G11" s="6">
        <v>40.550563300601127</v>
      </c>
      <c r="H11" s="6">
        <v>252.52525252525251</v>
      </c>
      <c r="I11" s="8">
        <v>737.7471913205577</v>
      </c>
      <c r="J11" s="5">
        <v>1.6053003889544766</v>
      </c>
      <c r="K11" s="5">
        <v>4.7157768888945402</v>
      </c>
      <c r="L11" s="5">
        <v>4.7407260592280043</v>
      </c>
      <c r="M11" s="10">
        <v>0.51732352048639996</v>
      </c>
      <c r="N11">
        <v>0</v>
      </c>
      <c r="O11">
        <v>8.8000000000000007</v>
      </c>
      <c r="P11" s="11">
        <v>0.32400000000000007</v>
      </c>
      <c r="Q11" s="10">
        <v>0.12959069696057898</v>
      </c>
      <c r="R11" s="6">
        <v>195.67401048878216</v>
      </c>
      <c r="S11" s="6">
        <v>1290.5405878606939</v>
      </c>
      <c r="T11" s="6">
        <v>121.89245815621061</v>
      </c>
      <c r="U11" s="6">
        <v>332.6749161841808</v>
      </c>
      <c r="W11" s="5">
        <f t="shared" si="0"/>
        <v>9.7297894257284412E-3</v>
      </c>
      <c r="X11" t="s">
        <v>38</v>
      </c>
      <c r="AA11" s="6">
        <f t="shared" si="1"/>
        <v>252.52525252525251</v>
      </c>
      <c r="AB11">
        <f t="shared" si="2"/>
        <v>6.5</v>
      </c>
      <c r="AC11">
        <f t="shared" si="3"/>
        <v>8.7799999999999994</v>
      </c>
      <c r="AE11">
        <f t="shared" si="4"/>
        <v>250</v>
      </c>
    </row>
    <row r="12" spans="1:31">
      <c r="A12" s="14" t="s">
        <v>47</v>
      </c>
      <c r="B12" s="9">
        <v>6.3999999999999995</v>
      </c>
      <c r="C12" s="6">
        <v>240.90583251873568</v>
      </c>
      <c r="D12" s="6">
        <v>-11.619420006516854</v>
      </c>
      <c r="E12" s="6">
        <v>-11.619420006516854</v>
      </c>
      <c r="F12" s="6">
        <v>240.90583251873568</v>
      </c>
      <c r="G12" s="6">
        <v>-11.523368927714085</v>
      </c>
      <c r="H12" s="6">
        <v>252.42920144644975</v>
      </c>
      <c r="I12" s="8">
        <v>734.20153934279972</v>
      </c>
      <c r="J12" s="5">
        <v>1.4953541797863996</v>
      </c>
      <c r="K12" s="5">
        <v>4.7309962698022758</v>
      </c>
      <c r="L12" s="5">
        <v>4.7268472587383377</v>
      </c>
      <c r="M12" s="10">
        <v>0.51732352048639996</v>
      </c>
      <c r="N12">
        <v>0</v>
      </c>
      <c r="O12">
        <v>8.8000000000000007</v>
      </c>
      <c r="P12" s="11">
        <v>0.21600000000000003</v>
      </c>
      <c r="Q12" s="10">
        <v>8.6393797973719322E-2</v>
      </c>
      <c r="R12" s="6">
        <v>184.16377457767732</v>
      </c>
      <c r="S12" s="6">
        <v>1370.677822092418</v>
      </c>
      <c r="T12" s="6">
        <v>123.15729414952634</v>
      </c>
      <c r="U12" s="6">
        <v>-93.56627236161475</v>
      </c>
      <c r="W12" s="5">
        <f t="shared" si="0"/>
        <v>-1.148580642301944E-3</v>
      </c>
      <c r="AA12" s="6">
        <f t="shared" si="1"/>
        <v>240.90583251873568</v>
      </c>
      <c r="AB12">
        <f t="shared" si="2"/>
        <v>6.5</v>
      </c>
      <c r="AC12">
        <f t="shared" si="3"/>
        <v>8.7799999999999994</v>
      </c>
      <c r="AE12">
        <f t="shared" si="4"/>
        <v>250</v>
      </c>
    </row>
    <row r="13" spans="1:31">
      <c r="A13" s="14" t="s">
        <v>48</v>
      </c>
      <c r="B13" s="9">
        <v>6</v>
      </c>
      <c r="C13" s="6">
        <v>197.9472140762463</v>
      </c>
      <c r="D13" s="6">
        <v>-54.578038449006215</v>
      </c>
      <c r="E13" s="6">
        <v>-54.578038449006215</v>
      </c>
      <c r="F13" s="6">
        <v>197.9472140762463</v>
      </c>
      <c r="G13" s="6">
        <v>-54.38527004575657</v>
      </c>
      <c r="H13" s="6">
        <v>252.33248412200288</v>
      </c>
      <c r="I13" s="8">
        <v>717.46761009795159</v>
      </c>
      <c r="J13" s="5">
        <v>1.5157317480463708</v>
      </c>
      <c r="K13" s="5">
        <v>4.7279958393806396</v>
      </c>
      <c r="L13" s="5">
        <v>4.6611279868946482</v>
      </c>
      <c r="M13" s="10">
        <v>0.51732352048639996</v>
      </c>
      <c r="N13">
        <v>0</v>
      </c>
      <c r="O13">
        <v>8.8000000000000007</v>
      </c>
      <c r="P13" s="11">
        <v>1.0125</v>
      </c>
      <c r="Q13" s="10">
        <v>0.41626102660064757</v>
      </c>
      <c r="R13" s="6">
        <v>172.6535386665725</v>
      </c>
      <c r="S13" s="6">
        <v>1461.4961620294728</v>
      </c>
      <c r="T13" s="6">
        <v>113.90771413814214</v>
      </c>
      <c r="U13" s="6">
        <v>-477.45028031903593</v>
      </c>
      <c r="W13" s="5">
        <f t="shared" si="0"/>
        <v>-1.4322138052698108E-3</v>
      </c>
      <c r="AA13" s="6">
        <f t="shared" si="1"/>
        <v>197.94721407624633</v>
      </c>
      <c r="AB13">
        <f t="shared" si="2"/>
        <v>6.5</v>
      </c>
      <c r="AC13">
        <f t="shared" si="3"/>
        <v>8.7799999999999994</v>
      </c>
      <c r="AE13">
        <f t="shared" si="4"/>
        <v>250</v>
      </c>
    </row>
    <row r="14" spans="1:31">
      <c r="A14" s="14" t="s">
        <v>49</v>
      </c>
      <c r="B14" s="9">
        <v>5.6</v>
      </c>
      <c r="C14" s="6">
        <v>160.35097518968479</v>
      </c>
      <c r="D14" s="6">
        <v>-92.174277335567723</v>
      </c>
      <c r="E14" s="6">
        <v>-92.174277335567723</v>
      </c>
      <c r="F14" s="6">
        <v>160.35097518968479</v>
      </c>
      <c r="G14" s="6">
        <v>-92.684041314880147</v>
      </c>
      <c r="H14" s="6">
        <v>253.03501650456496</v>
      </c>
      <c r="I14" s="8">
        <v>688.94944353952667</v>
      </c>
      <c r="J14" s="5">
        <v>1.505576709758436</v>
      </c>
      <c r="K14" s="5">
        <v>4.6625602006999181</v>
      </c>
      <c r="L14" s="5">
        <v>4.5482765082456451</v>
      </c>
      <c r="M14" s="10">
        <v>0.51732352048639996</v>
      </c>
      <c r="N14">
        <v>0</v>
      </c>
      <c r="O14">
        <v>8.8000000000000007</v>
      </c>
      <c r="P14" s="11">
        <v>1.5840000000000001</v>
      </c>
      <c r="Q14" s="10">
        <v>0.67936941133879269</v>
      </c>
      <c r="R14" s="6">
        <v>161.14330275546766</v>
      </c>
      <c r="S14" s="6">
        <v>1570.2484197468727</v>
      </c>
      <c r="T14" s="6">
        <v>107.03094814831618</v>
      </c>
      <c r="U14" s="6">
        <v>-865.95552892276464</v>
      </c>
      <c r="W14" s="5">
        <f t="shared" si="0"/>
        <v>2.3980813085806574E-3</v>
      </c>
      <c r="AA14" s="6">
        <f t="shared" si="1"/>
        <v>160.35097518968482</v>
      </c>
      <c r="AB14">
        <f t="shared" si="2"/>
        <v>6.5</v>
      </c>
      <c r="AC14">
        <f t="shared" si="3"/>
        <v>8.7799999999999994</v>
      </c>
      <c r="AE14">
        <f t="shared" si="4"/>
        <v>250</v>
      </c>
    </row>
    <row r="15" spans="1:31">
      <c r="A15" s="14" t="s">
        <v>50</v>
      </c>
      <c r="B15" s="9">
        <v>5.2</v>
      </c>
      <c r="C15" s="6">
        <v>127.75962388865615</v>
      </c>
      <c r="D15" s="6">
        <v>-124.76562863659638</v>
      </c>
      <c r="E15" s="6">
        <v>-124.76562863659638</v>
      </c>
      <c r="F15" s="6">
        <v>127.75962388865615</v>
      </c>
      <c r="G15" s="6">
        <v>-108.48598960065033</v>
      </c>
      <c r="H15" s="6">
        <v>236.24561348930646</v>
      </c>
      <c r="I15" s="8">
        <v>655.56913904701901</v>
      </c>
      <c r="J15" s="5">
        <v>1.4369564621606354</v>
      </c>
      <c r="K15" s="5">
        <v>4.5458784269370645</v>
      </c>
      <c r="L15" s="5">
        <v>4.4147512265807665</v>
      </c>
      <c r="M15" s="10">
        <v>0.51732352048639996</v>
      </c>
      <c r="N15">
        <v>0</v>
      </c>
      <c r="O15">
        <v>8.8000000000000007</v>
      </c>
      <c r="P15" s="11">
        <v>1.7910000000000001</v>
      </c>
      <c r="Q15" s="10">
        <v>0.77754418176347384</v>
      </c>
      <c r="R15" s="6">
        <v>149.63306684436284</v>
      </c>
      <c r="S15" s="6">
        <v>1578.8329309258329</v>
      </c>
      <c r="T15" s="6">
        <v>104.13194190961894</v>
      </c>
      <c r="U15" s="6">
        <v>-1041.8127964502041</v>
      </c>
      <c r="W15" s="5">
        <f t="shared" si="0"/>
        <v>-4.955229781966608E-5</v>
      </c>
      <c r="AA15" s="6">
        <f t="shared" si="1"/>
        <v>127.75962388865614</v>
      </c>
      <c r="AB15">
        <f t="shared" si="2"/>
        <v>6.5</v>
      </c>
      <c r="AC15">
        <f t="shared" si="3"/>
        <v>8.7799999999999994</v>
      </c>
      <c r="AE15">
        <f t="shared" si="4"/>
        <v>250</v>
      </c>
    </row>
    <row r="16" spans="1:31">
      <c r="A16" s="14" t="s">
        <v>51</v>
      </c>
      <c r="B16" s="9">
        <v>5.6000000000000005</v>
      </c>
      <c r="C16" s="6">
        <v>160.3509751896849</v>
      </c>
      <c r="D16" s="6">
        <v>-92.174277335567638</v>
      </c>
      <c r="E16" s="6">
        <v>-92.174277335567638</v>
      </c>
      <c r="F16" s="6">
        <v>160.3509751896849</v>
      </c>
      <c r="G16" s="6">
        <v>-93.463403207015958</v>
      </c>
      <c r="H16" s="6">
        <v>253.81437839670085</v>
      </c>
      <c r="I16" s="8">
        <v>626.8111688294756</v>
      </c>
      <c r="J16" s="5">
        <v>1.5350770191808456</v>
      </c>
      <c r="K16" s="5">
        <v>4.4148007788785861</v>
      </c>
      <c r="L16" s="5">
        <v>4.2984002347253032</v>
      </c>
      <c r="M16" s="10">
        <v>0.51732352048639996</v>
      </c>
      <c r="N16">
        <v>0</v>
      </c>
      <c r="O16">
        <v>8.8000000000000007</v>
      </c>
      <c r="P16" s="11">
        <v>1.6830000000000001</v>
      </c>
      <c r="Q16" s="10">
        <v>0.70685834705770345</v>
      </c>
      <c r="R16" s="6">
        <v>161.14330275546769</v>
      </c>
      <c r="S16" s="6">
        <v>1575.0848720151901</v>
      </c>
      <c r="T16" s="6">
        <v>104.97408321665689</v>
      </c>
      <c r="U16" s="6">
        <v>-890.34741093300192</v>
      </c>
      <c r="W16" s="5">
        <f t="shared" si="0"/>
        <v>3.914952503596858E-3</v>
      </c>
      <c r="AA16" s="6">
        <f t="shared" si="1"/>
        <v>160.3509751896849</v>
      </c>
      <c r="AB16">
        <f t="shared" si="2"/>
        <v>6.5</v>
      </c>
      <c r="AC16">
        <f t="shared" si="3"/>
        <v>8.7799999999999994</v>
      </c>
      <c r="AE16">
        <f t="shared" si="4"/>
        <v>250</v>
      </c>
    </row>
    <row r="17" spans="1:31">
      <c r="A17" s="14" t="s">
        <v>52</v>
      </c>
      <c r="B17" s="9">
        <v>6</v>
      </c>
      <c r="C17" s="6">
        <v>197.9472140762463</v>
      </c>
      <c r="D17" s="6">
        <v>-54.578038449006215</v>
      </c>
      <c r="E17" s="6">
        <v>-54.578038449006215</v>
      </c>
      <c r="F17" s="6">
        <v>197.9472140762463</v>
      </c>
      <c r="G17" s="6">
        <v>-55.478161475405251</v>
      </c>
      <c r="H17" s="6">
        <v>253.42537555165154</v>
      </c>
      <c r="I17" s="8">
        <v>609.74096529858161</v>
      </c>
      <c r="J17" s="5">
        <v>1.5513235003036954</v>
      </c>
      <c r="K17" s="5">
        <v>4.2944852822217063</v>
      </c>
      <c r="L17" s="5">
        <v>4.2287286191956284</v>
      </c>
      <c r="M17" s="10">
        <v>0.51732352048639996</v>
      </c>
      <c r="N17">
        <v>0</v>
      </c>
      <c r="O17">
        <v>8.8000000000000007</v>
      </c>
      <c r="P17" s="11">
        <v>1.1475</v>
      </c>
      <c r="Q17" s="10">
        <v>0.4516039439535327</v>
      </c>
      <c r="R17" s="6">
        <v>172.6535386665725</v>
      </c>
      <c r="S17" s="6">
        <v>1467.826130346886</v>
      </c>
      <c r="T17" s="6">
        <v>111.29434874980809</v>
      </c>
      <c r="U17" s="6">
        <v>-498.48138830589915</v>
      </c>
      <c r="W17" s="5">
        <f t="shared" si="0"/>
        <v>-6.9022611520317412E-3</v>
      </c>
      <c r="AA17" s="6">
        <f t="shared" si="1"/>
        <v>197.9472140762463</v>
      </c>
      <c r="AB17">
        <f t="shared" si="2"/>
        <v>6.5</v>
      </c>
      <c r="AC17">
        <f t="shared" si="3"/>
        <v>8.7799999999999994</v>
      </c>
      <c r="AE17">
        <f t="shared" si="4"/>
        <v>250</v>
      </c>
    </row>
    <row r="18" spans="1:31">
      <c r="A18" s="14" t="s">
        <v>53</v>
      </c>
      <c r="B18" s="9">
        <v>6.4</v>
      </c>
      <c r="C18" s="6">
        <v>240.90583251873579</v>
      </c>
      <c r="D18" s="6">
        <v>-11.619420006516739</v>
      </c>
      <c r="E18" s="6">
        <v>-11.619420006516739</v>
      </c>
      <c r="F18" s="6">
        <v>240.90583251873579</v>
      </c>
      <c r="G18" s="6">
        <v>-12.781993991911296</v>
      </c>
      <c r="H18" s="6">
        <v>253.68782651064708</v>
      </c>
      <c r="I18" s="8">
        <v>605.80804407030098</v>
      </c>
      <c r="J18" s="5">
        <v>1.5063978743712241</v>
      </c>
      <c r="K18" s="5">
        <v>4.2356308803476601</v>
      </c>
      <c r="L18" s="5">
        <v>4.2126100441037986</v>
      </c>
      <c r="M18" s="10">
        <v>0.51732352048639996</v>
      </c>
      <c r="N18">
        <v>0</v>
      </c>
      <c r="O18">
        <v>8.8000000000000007</v>
      </c>
      <c r="P18" s="11">
        <v>0.27</v>
      </c>
      <c r="Q18" s="10">
        <v>0.10210176124166828</v>
      </c>
      <c r="R18" s="6">
        <v>184.16377457767734</v>
      </c>
      <c r="S18" s="6">
        <v>1377.5120926599254</v>
      </c>
      <c r="T18" s="6">
        <v>122.25440417230273</v>
      </c>
      <c r="U18" s="6">
        <v>-104.5524214726582</v>
      </c>
      <c r="W18" s="5">
        <f t="shared" si="0"/>
        <v>9.0384074306726347E-5</v>
      </c>
      <c r="AA18" s="6">
        <f t="shared" si="1"/>
        <v>240.90583251873579</v>
      </c>
      <c r="AB18">
        <f t="shared" si="2"/>
        <v>6.5</v>
      </c>
      <c r="AC18">
        <f t="shared" si="3"/>
        <v>8.7799999999999994</v>
      </c>
      <c r="AE18">
        <f t="shared" si="4"/>
        <v>250</v>
      </c>
    </row>
    <row r="19" spans="1:31">
      <c r="A19" s="14" t="s">
        <v>54</v>
      </c>
      <c r="B19" s="9">
        <v>6.8000000000000007</v>
      </c>
      <c r="C19" s="6">
        <v>289.58432248754838</v>
      </c>
      <c r="D19" s="6">
        <v>37.059069962295879</v>
      </c>
      <c r="E19" s="6">
        <v>37.059069962295879</v>
      </c>
      <c r="F19" s="6">
        <v>289.47601712984942</v>
      </c>
      <c r="G19" s="6">
        <v>36.950764604596898</v>
      </c>
      <c r="H19" s="6">
        <v>252.52525252525251</v>
      </c>
      <c r="I19" s="8">
        <v>610.61164346889836</v>
      </c>
      <c r="J19" s="5">
        <v>1.6112063055337897</v>
      </c>
      <c r="K19" s="5">
        <v>4.2125196600294919</v>
      </c>
      <c r="L19" s="5">
        <v>4.2322935786524871</v>
      </c>
      <c r="M19" s="10">
        <v>0.51732352048639996</v>
      </c>
      <c r="N19">
        <v>0</v>
      </c>
      <c r="O19">
        <v>8.8000000000000007</v>
      </c>
      <c r="P19" s="11">
        <v>0.33300000000000002</v>
      </c>
      <c r="Q19" s="10">
        <v>0.12566370614359174</v>
      </c>
      <c r="R19" s="6">
        <v>195.67401048878219</v>
      </c>
      <c r="S19" s="6">
        <v>1290.5405878606937</v>
      </c>
      <c r="T19" s="6">
        <v>121.44565833483114</v>
      </c>
      <c r="U19" s="6">
        <v>304.2576005699766</v>
      </c>
      <c r="W19" s="5">
        <f t="shared" si="0"/>
        <v>5.4606399968548658E-4</v>
      </c>
      <c r="AA19" s="6">
        <f t="shared" si="1"/>
        <v>252.52525252525251</v>
      </c>
      <c r="AB19">
        <f t="shared" si="2"/>
        <v>6.5</v>
      </c>
      <c r="AC19">
        <f t="shared" si="3"/>
        <v>8.7799999999999994</v>
      </c>
      <c r="AE19">
        <f t="shared" si="4"/>
        <v>250</v>
      </c>
    </row>
    <row r="20" spans="1:31">
      <c r="A20" s="14" t="s">
        <v>55</v>
      </c>
      <c r="B20" s="9">
        <v>7.2</v>
      </c>
      <c r="C20" s="6">
        <v>344.34017595307927</v>
      </c>
      <c r="D20" s="6">
        <v>91.814923427826727</v>
      </c>
      <c r="E20" s="6">
        <v>91.814923427826727</v>
      </c>
      <c r="F20" s="6">
        <v>342.97848653220979</v>
      </c>
      <c r="G20" s="6">
        <v>90.453234006957302</v>
      </c>
      <c r="H20" s="6">
        <v>252.52525252525251</v>
      </c>
      <c r="I20" s="8">
        <v>622.37056388980261</v>
      </c>
      <c r="J20" s="5">
        <v>1.7966552473795934</v>
      </c>
      <c r="K20" s="5">
        <v>4.2317475146528016</v>
      </c>
      <c r="L20" s="5">
        <v>4.2803206034616039</v>
      </c>
      <c r="M20" s="10">
        <v>0.51429535786250402</v>
      </c>
      <c r="N20">
        <v>0.1</v>
      </c>
      <c r="O20">
        <v>8.8000000000000007</v>
      </c>
      <c r="P20" s="11">
        <v>0.81900000000000006</v>
      </c>
      <c r="Q20" s="10">
        <v>0.31415926535897931</v>
      </c>
      <c r="R20" s="6">
        <v>207.18424639988703</v>
      </c>
      <c r="S20" s="6">
        <v>1218.8438885350997</v>
      </c>
      <c r="T20" s="6">
        <v>115.31664001875903</v>
      </c>
      <c r="U20" s="6">
        <v>784.39012784488773</v>
      </c>
      <c r="W20" s="5">
        <f t="shared" si="0"/>
        <v>-2.8306278502299165E-4</v>
      </c>
      <c r="AA20" s="6">
        <f t="shared" si="1"/>
        <v>252.52525252525251</v>
      </c>
      <c r="AB20">
        <f t="shared" si="2"/>
        <v>6.5</v>
      </c>
      <c r="AC20">
        <f t="shared" si="3"/>
        <v>8.7799999999999994</v>
      </c>
      <c r="AE20">
        <f t="shared" si="4"/>
        <v>250</v>
      </c>
    </row>
    <row r="21" spans="1:31">
      <c r="A21" s="14" t="s">
        <v>56</v>
      </c>
      <c r="B21" s="9">
        <v>7.6</v>
      </c>
      <c r="C21" s="6">
        <v>405.53088488572354</v>
      </c>
      <c r="D21" s="6">
        <v>153.005632360471</v>
      </c>
      <c r="E21" s="6">
        <v>153.005632360471</v>
      </c>
      <c r="F21" s="6">
        <v>405.13378752714362</v>
      </c>
      <c r="G21" s="6">
        <v>152.60853500189106</v>
      </c>
      <c r="H21" s="6">
        <v>252.52525252525251</v>
      </c>
      <c r="I21" s="8">
        <v>642.20967344004839</v>
      </c>
      <c r="J21" s="5">
        <v>2.0031306679594665</v>
      </c>
      <c r="K21" s="5">
        <v>4.2806036662466269</v>
      </c>
      <c r="L21" s="5">
        <v>4.3608568267189245</v>
      </c>
      <c r="M21" s="10">
        <v>0.51732352048639996</v>
      </c>
      <c r="N21">
        <v>0</v>
      </c>
      <c r="O21">
        <v>8.8000000000000007</v>
      </c>
      <c r="P21" s="11">
        <v>1.3140000000000001</v>
      </c>
      <c r="Q21" s="10">
        <v>0.52228977865930304</v>
      </c>
      <c r="R21" s="6">
        <v>218.69448231099179</v>
      </c>
      <c r="S21" s="6">
        <v>1154.6942101911475</v>
      </c>
      <c r="T21" s="6">
        <v>109.17634371489594</v>
      </c>
      <c r="U21" s="6">
        <v>1397.8168695630102</v>
      </c>
      <c r="W21" s="5">
        <f t="shared" si="0"/>
        <v>-3.0064816474224543E-3</v>
      </c>
      <c r="AA21" s="6">
        <f t="shared" si="1"/>
        <v>252.52525252525251</v>
      </c>
      <c r="AB21">
        <f t="shared" si="2"/>
        <v>6.5</v>
      </c>
      <c r="AC21">
        <f t="shared" si="3"/>
        <v>8.7799999999999994</v>
      </c>
      <c r="AE21">
        <f t="shared" si="4"/>
        <v>250</v>
      </c>
    </row>
    <row r="22" spans="1:31">
      <c r="A22" s="14" t="s">
        <v>57</v>
      </c>
      <c r="B22" s="9">
        <v>8</v>
      </c>
      <c r="C22" s="6">
        <v>473.51394125587672</v>
      </c>
      <c r="D22" s="6">
        <v>220.9886887306242</v>
      </c>
      <c r="E22" s="6">
        <v>220.9886887306242</v>
      </c>
      <c r="F22" s="6">
        <v>473.35158285236412</v>
      </c>
      <c r="G22" s="6">
        <v>220.82633032711158</v>
      </c>
      <c r="H22" s="6">
        <v>252.52525252525251</v>
      </c>
      <c r="I22" s="8">
        <v>670.91709638257294</v>
      </c>
      <c r="J22" s="5">
        <v>2.20115056957551</v>
      </c>
      <c r="K22" s="5">
        <v>4.3638633083663469</v>
      </c>
      <c r="L22" s="5">
        <v>4.4763427375999081</v>
      </c>
      <c r="M22" s="10">
        <v>0.51732352048639996</v>
      </c>
      <c r="N22">
        <v>0</v>
      </c>
      <c r="O22">
        <v>8.8000000000000007</v>
      </c>
      <c r="P22" s="11">
        <v>1.7010000000000001</v>
      </c>
      <c r="Q22" s="10">
        <v>0.71078533787469067</v>
      </c>
      <c r="R22" s="6">
        <v>230.20471822209666</v>
      </c>
      <c r="S22" s="6">
        <v>1096.9594996815899</v>
      </c>
      <c r="T22" s="6">
        <v>104.58381239521086</v>
      </c>
      <c r="U22" s="6">
        <v>2111.4771518620196</v>
      </c>
      <c r="W22" s="5">
        <f t="shared" si="0"/>
        <v>1.9669838230198522E-3</v>
      </c>
      <c r="AA22" s="6">
        <f t="shared" si="1"/>
        <v>252.52525252525251</v>
      </c>
      <c r="AB22">
        <f t="shared" si="2"/>
        <v>6.5</v>
      </c>
      <c r="AC22">
        <f t="shared" si="3"/>
        <v>8.7799999999999994</v>
      </c>
      <c r="AE22">
        <f t="shared" si="4"/>
        <v>250</v>
      </c>
    </row>
    <row r="23" spans="1:31">
      <c r="A23" s="14" t="s">
        <v>58</v>
      </c>
      <c r="B23" s="9">
        <v>8.4</v>
      </c>
      <c r="C23" s="6">
        <v>548.64683703393382</v>
      </c>
      <c r="D23" s="6">
        <v>296.12158450868134</v>
      </c>
      <c r="E23" s="6">
        <v>296.12158450868134</v>
      </c>
      <c r="F23" s="6">
        <v>502.58658752424805</v>
      </c>
      <c r="G23" s="6">
        <v>250.06133499899553</v>
      </c>
      <c r="H23" s="6">
        <v>252.52525252525251</v>
      </c>
      <c r="I23" s="8">
        <v>703.42506993244217</v>
      </c>
      <c r="J23" s="5">
        <v>2.2743726096034655</v>
      </c>
      <c r="K23" s="5">
        <v>4.4743757537768882</v>
      </c>
      <c r="L23" s="5">
        <v>4.6056959056026772</v>
      </c>
      <c r="M23" s="10">
        <v>0.47291095489163509</v>
      </c>
      <c r="N23">
        <v>1.5</v>
      </c>
      <c r="O23">
        <v>8.6</v>
      </c>
      <c r="P23" s="11">
        <v>1.7910000000000001</v>
      </c>
      <c r="Q23" s="10">
        <v>0.76969020012949929</v>
      </c>
      <c r="R23" s="6">
        <v>236.22143244835598</v>
      </c>
      <c r="S23" s="6">
        <v>1069.0192244959017</v>
      </c>
      <c r="T23" s="6">
        <v>103.86223939336877</v>
      </c>
      <c r="U23" s="6">
        <v>2407.6251047496771</v>
      </c>
      <c r="W23" s="5">
        <f t="shared" si="0"/>
        <v>3.7443594808994618E-4</v>
      </c>
      <c r="AA23" s="6">
        <f t="shared" si="1"/>
        <v>252.52525252525251</v>
      </c>
      <c r="AB23">
        <f t="shared" si="2"/>
        <v>6.5</v>
      </c>
      <c r="AC23">
        <f t="shared" si="3"/>
        <v>8.7799999999999994</v>
      </c>
      <c r="AE23">
        <f t="shared" si="4"/>
        <v>250</v>
      </c>
    </row>
    <row r="24" spans="1:31">
      <c r="A24" s="14" t="s">
        <v>59</v>
      </c>
      <c r="B24" s="9">
        <v>8.8000000000000007</v>
      </c>
      <c r="C24" s="6">
        <v>626.97123492994456</v>
      </c>
      <c r="D24" s="6">
        <v>374.44598240469196</v>
      </c>
      <c r="E24" s="6">
        <v>374.44598240469196</v>
      </c>
      <c r="F24" s="6">
        <v>513.77772998999342</v>
      </c>
      <c r="G24" s="6">
        <v>261.25247746474088</v>
      </c>
      <c r="H24" s="6">
        <v>252.52525252525251</v>
      </c>
      <c r="I24" s="8">
        <v>737.38789200285839</v>
      </c>
      <c r="J24" s="5">
        <v>2.1770829210171705</v>
      </c>
      <c r="K24" s="5">
        <v>4.6053214696545872</v>
      </c>
      <c r="L24" s="5">
        <v>4.7393203729619309</v>
      </c>
      <c r="M24" s="10">
        <v>0.42209948644927059</v>
      </c>
      <c r="N24">
        <v>3.2</v>
      </c>
      <c r="O24">
        <v>7.8999999999999995</v>
      </c>
      <c r="P24" s="11">
        <v>1.7865</v>
      </c>
      <c r="Q24" s="10">
        <v>0.78147117258046106</v>
      </c>
      <c r="R24" s="6">
        <v>227.3271592443204</v>
      </c>
      <c r="S24" s="6">
        <v>1110.8450629686988</v>
      </c>
      <c r="T24" s="6">
        <v>104.41823646207708</v>
      </c>
      <c r="U24" s="6">
        <v>2501.9813235365582</v>
      </c>
      <c r="W24" s="5">
        <f t="shared" si="0"/>
        <v>-5.3834203178304563E-4</v>
      </c>
      <c r="AA24" s="6">
        <f t="shared" si="1"/>
        <v>252.52525252525251</v>
      </c>
      <c r="AB24">
        <f t="shared" si="2"/>
        <v>6.5</v>
      </c>
      <c r="AC24">
        <f t="shared" si="3"/>
        <v>8.7799999999999994</v>
      </c>
      <c r="AE24">
        <f t="shared" si="4"/>
        <v>250</v>
      </c>
    </row>
    <row r="25" spans="1:31">
      <c r="A25" s="14" t="s">
        <v>60</v>
      </c>
      <c r="B25" s="9">
        <v>9.1999999999999993</v>
      </c>
      <c r="C25" s="6">
        <v>626.97123492994456</v>
      </c>
      <c r="D25" s="6">
        <v>374.44598240469196</v>
      </c>
      <c r="E25" s="6">
        <v>374.44598240469196</v>
      </c>
      <c r="F25" s="6">
        <v>521.72755723110356</v>
      </c>
      <c r="G25" s="6">
        <v>269.20230470585108</v>
      </c>
      <c r="H25" s="6">
        <v>252.52525252525251</v>
      </c>
      <c r="I25" s="8">
        <v>772.38419161461911</v>
      </c>
      <c r="J25" s="5">
        <v>2.0307482185921559</v>
      </c>
      <c r="K25" s="5">
        <v>4.7398587149937139</v>
      </c>
      <c r="L25" s="5">
        <v>4.8754861936205947</v>
      </c>
      <c r="M25" s="10">
        <v>0.37360500821370429</v>
      </c>
      <c r="N25">
        <v>4.8000000000000007</v>
      </c>
      <c r="O25">
        <v>7.1000000000000005</v>
      </c>
      <c r="P25" s="11">
        <v>1.7685</v>
      </c>
      <c r="Q25" s="10">
        <v>0.78539816339744828</v>
      </c>
      <c r="R25" s="6">
        <v>213.59335503220672</v>
      </c>
      <c r="S25" s="6">
        <v>1182.2711080462941</v>
      </c>
      <c r="T25" s="6">
        <v>105.17963432231065</v>
      </c>
      <c r="U25" s="6">
        <v>2559.4527537613621</v>
      </c>
      <c r="W25" s="5">
        <f t="shared" si="0"/>
        <v>5.967078897314515E-3</v>
      </c>
      <c r="AA25" s="6">
        <f t="shared" si="1"/>
        <v>252.52525252525251</v>
      </c>
      <c r="AB25">
        <f t="shared" si="2"/>
        <v>6.5</v>
      </c>
      <c r="AC25">
        <f t="shared" si="3"/>
        <v>8.7799999999999994</v>
      </c>
      <c r="AE25">
        <f t="shared" si="4"/>
        <v>250</v>
      </c>
    </row>
    <row r="26" spans="1:31">
      <c r="A26" s="14" t="s">
        <v>61</v>
      </c>
      <c r="B26" s="9">
        <v>9.6</v>
      </c>
      <c r="C26" s="6">
        <v>626.97123492994456</v>
      </c>
      <c r="D26" s="6">
        <v>374.44598240469196</v>
      </c>
      <c r="E26" s="6">
        <v>374.44598240469196</v>
      </c>
      <c r="F26" s="6">
        <v>527.61877388274524</v>
      </c>
      <c r="G26" s="6">
        <v>275.0935213574927</v>
      </c>
      <c r="H26" s="6">
        <v>252.52525252525251</v>
      </c>
      <c r="I26" s="8">
        <v>808.14634939109317</v>
      </c>
      <c r="J26" s="5">
        <v>1.9250569414298908</v>
      </c>
      <c r="K26" s="5">
        <v>4.8695191147232801</v>
      </c>
      <c r="L26" s="5">
        <v>5.0131280043840514</v>
      </c>
      <c r="M26" s="10">
        <v>0.33125016527790313</v>
      </c>
      <c r="N26">
        <v>6.2</v>
      </c>
      <c r="O26">
        <v>6.5</v>
      </c>
      <c r="P26" s="11">
        <v>1.746</v>
      </c>
      <c r="Q26" s="10">
        <v>0.78539816339744828</v>
      </c>
      <c r="R26" s="6">
        <v>204.04509115140382</v>
      </c>
      <c r="S26" s="6">
        <v>1237.5953329741017</v>
      </c>
      <c r="T26" s="6">
        <v>105.99431464081448</v>
      </c>
      <c r="U26" s="6">
        <v>2595.3611029960321</v>
      </c>
      <c r="W26" s="5">
        <f t="shared" si="0"/>
        <v>4.634974279198012E-3</v>
      </c>
      <c r="AA26" s="6">
        <f t="shared" si="1"/>
        <v>252.52525252525251</v>
      </c>
      <c r="AB26">
        <f t="shared" si="2"/>
        <v>6.5</v>
      </c>
      <c r="AC26">
        <f t="shared" si="3"/>
        <v>8.7799999999999994</v>
      </c>
      <c r="AE26">
        <f t="shared" si="4"/>
        <v>250</v>
      </c>
    </row>
    <row r="27" spans="1:31" s="23" customFormat="1" ht="15.75" thickBot="1">
      <c r="A27" s="17" t="s">
        <v>62</v>
      </c>
      <c r="B27" s="18">
        <v>10</v>
      </c>
      <c r="C27" s="19">
        <v>626.97123492994456</v>
      </c>
      <c r="D27" s="19">
        <v>374.44598240469196</v>
      </c>
      <c r="E27" s="19">
        <v>374.44598240469196</v>
      </c>
      <c r="F27" s="19">
        <v>533.94630447376028</v>
      </c>
      <c r="G27" s="19">
        <v>281.4210519485078</v>
      </c>
      <c r="H27" s="19">
        <v>252.52525252525251</v>
      </c>
      <c r="I27" s="20">
        <v>844.73108614439923</v>
      </c>
      <c r="J27" s="21">
        <v>1.8358919057550029</v>
      </c>
      <c r="K27" s="21">
        <v>5.0084930301048534</v>
      </c>
      <c r="L27" s="21">
        <v>5.1524544161239509</v>
      </c>
      <c r="M27" s="22">
        <v>0.29823234965868978</v>
      </c>
      <c r="N27" s="23">
        <v>7.3000000000000007</v>
      </c>
      <c r="O27" s="23">
        <v>6</v>
      </c>
      <c r="P27" s="24">
        <v>1.7235</v>
      </c>
      <c r="Q27" s="22">
        <v>0.78539816339744828</v>
      </c>
      <c r="R27" s="19">
        <v>196.19720303019602</v>
      </c>
      <c r="S27" s="19">
        <v>1287.0991462930654</v>
      </c>
      <c r="T27" s="19">
        <v>106.86751350402122</v>
      </c>
      <c r="U27" s="19">
        <v>2633.3638981683471</v>
      </c>
      <c r="W27" s="21">
        <v>0.5</v>
      </c>
      <c r="AA27" s="19">
        <f t="shared" si="1"/>
        <v>252.52525252525251</v>
      </c>
      <c r="AB27" s="23">
        <f t="shared" si="2"/>
        <v>6.5</v>
      </c>
      <c r="AC27" s="23">
        <f t="shared" si="3"/>
        <v>8.7799999999999994</v>
      </c>
      <c r="AE27" s="23">
        <f t="shared" si="4"/>
        <v>250</v>
      </c>
    </row>
    <row r="28" spans="1:31" ht="15.75" thickTop="1">
      <c r="H28" s="6">
        <f>SUM(H4:H27)</f>
        <v>6047.8991889506169</v>
      </c>
      <c r="I28" s="6">
        <f>AVERAGE(H4:H27)</f>
        <v>251.99579953960904</v>
      </c>
      <c r="J28" s="16">
        <f>I28/H2*0.99</f>
        <v>0.99790336617685182</v>
      </c>
      <c r="L28" s="6"/>
      <c r="M28" s="6"/>
      <c r="N28" s="5"/>
      <c r="Q28" s="5"/>
      <c r="AA28" s="6">
        <f>SUM(AA4:AA27)</f>
        <v>5619.0969603872836</v>
      </c>
      <c r="AB28" s="16">
        <f>H28/AA28-1</f>
        <v>7.6311590916875449E-2</v>
      </c>
    </row>
    <row r="29" spans="1:31">
      <c r="L29" s="6"/>
      <c r="M29" s="6"/>
      <c r="N29" s="5"/>
      <c r="Q29" s="5"/>
    </row>
    <row r="30" spans="1:31">
      <c r="L30" s="6"/>
      <c r="M30" s="6"/>
      <c r="N30" s="5"/>
      <c r="Q30" s="5"/>
    </row>
    <row r="31" spans="1:31">
      <c r="L31" s="6"/>
      <c r="M31" s="6"/>
      <c r="N31" s="5"/>
      <c r="Q31" s="5"/>
    </row>
    <row r="32" spans="1:31">
      <c r="L32" s="6"/>
      <c r="M32" s="6"/>
      <c r="N32" s="5"/>
      <c r="Q32" s="5"/>
    </row>
    <row r="33" spans="12:17">
      <c r="L33" s="6"/>
      <c r="M33" s="6"/>
      <c r="N33" s="5"/>
      <c r="Q33" s="5"/>
    </row>
    <row r="34" spans="12:17">
      <c r="L34" s="6"/>
      <c r="M34" s="6"/>
      <c r="N34" s="5"/>
      <c r="Q34" s="5"/>
    </row>
    <row r="35" spans="12:17">
      <c r="L35" s="6"/>
      <c r="M35" s="6"/>
      <c r="N35" s="5"/>
      <c r="Q35" s="5"/>
    </row>
    <row r="36" spans="12:17">
      <c r="L36" s="6"/>
      <c r="M36" s="6"/>
      <c r="N36" s="5"/>
      <c r="Q36" s="5"/>
    </row>
    <row r="37" spans="12:17">
      <c r="L37" s="6"/>
      <c r="M37" s="6"/>
      <c r="N37" s="5"/>
      <c r="Q37" s="5"/>
    </row>
    <row r="38" spans="12:17">
      <c r="L38" s="6"/>
      <c r="M38" s="6"/>
      <c r="N38" s="5"/>
      <c r="Q38" s="5"/>
    </row>
    <row r="39" spans="12:17">
      <c r="L39" s="6"/>
      <c r="M39" s="6"/>
      <c r="N39" s="5"/>
      <c r="Q39" s="5"/>
    </row>
    <row r="40" spans="12:17">
      <c r="L40" s="6"/>
      <c r="M40" s="6"/>
      <c r="N40" s="5"/>
      <c r="Q40" s="5"/>
    </row>
    <row r="41" spans="12:17">
      <c r="L41" s="6"/>
      <c r="M41" s="6"/>
      <c r="N41" s="5"/>
      <c r="Q41" s="5"/>
    </row>
    <row r="42" spans="12:17">
      <c r="L42" s="6"/>
      <c r="M42" s="6"/>
      <c r="N42" s="5"/>
      <c r="Q42" s="5"/>
    </row>
    <row r="43" spans="12:17">
      <c r="L43" s="6"/>
      <c r="M43" s="6"/>
      <c r="N43" s="5"/>
      <c r="Q43" s="5"/>
    </row>
    <row r="44" spans="12:17">
      <c r="L44" s="6"/>
      <c r="M44" s="6"/>
      <c r="N44" s="5"/>
      <c r="Q44" s="5"/>
    </row>
    <row r="45" spans="12:17">
      <c r="L45" s="6"/>
      <c r="M45" s="6"/>
      <c r="N45" s="5"/>
      <c r="Q45" s="5"/>
    </row>
    <row r="46" spans="12:17">
      <c r="L46" s="6"/>
      <c r="M46" s="6"/>
      <c r="N46" s="5"/>
      <c r="Q46" s="5"/>
    </row>
    <row r="47" spans="12:17">
      <c r="L47" s="6"/>
      <c r="M47" s="6"/>
      <c r="N47" s="5"/>
      <c r="Q47" s="5"/>
    </row>
    <row r="51" spans="10:17">
      <c r="J51" s="6"/>
      <c r="L51" s="6"/>
      <c r="M51" s="6"/>
      <c r="N51" s="5"/>
      <c r="Q51" s="5"/>
    </row>
    <row r="52" spans="10:17">
      <c r="J52" s="6"/>
      <c r="L52" s="6"/>
      <c r="M52" s="6"/>
      <c r="N52" s="5"/>
      <c r="Q52" s="5"/>
    </row>
    <row r="53" spans="10:17">
      <c r="J53" s="6"/>
      <c r="L53" s="6"/>
      <c r="M53" s="6"/>
      <c r="N53" s="5"/>
      <c r="Q53" s="5"/>
    </row>
    <row r="54" spans="10:17">
      <c r="J54" s="6"/>
      <c r="L54" s="6"/>
      <c r="M54" s="6"/>
      <c r="N54" s="5"/>
      <c r="Q54" s="5"/>
    </row>
    <row r="55" spans="10:17">
      <c r="J55" s="6"/>
      <c r="L55" s="6"/>
      <c r="M55" s="6"/>
      <c r="N55" s="5"/>
      <c r="Q55" s="5"/>
    </row>
    <row r="56" spans="10:17">
      <c r="J56" s="6"/>
      <c r="L56" s="6"/>
      <c r="M56" s="6"/>
      <c r="N56" s="5"/>
      <c r="Q56" s="5"/>
    </row>
    <row r="57" spans="10:17">
      <c r="J57" s="6"/>
      <c r="L57" s="6"/>
      <c r="M57" s="6"/>
      <c r="N57" s="5"/>
      <c r="Q57" s="5"/>
    </row>
    <row r="58" spans="10:17">
      <c r="J58" s="6"/>
      <c r="L58" s="6"/>
      <c r="M58" s="6"/>
      <c r="N58" s="5"/>
      <c r="Q58" s="5"/>
    </row>
    <row r="59" spans="10:17">
      <c r="J59" s="6"/>
      <c r="L59" s="6"/>
      <c r="M59" s="6"/>
      <c r="N59" s="5"/>
      <c r="Q59" s="5"/>
    </row>
    <row r="60" spans="10:17">
      <c r="J60" s="6"/>
      <c r="L60" s="6"/>
      <c r="M60" s="6"/>
      <c r="N60" s="5"/>
      <c r="Q60" s="5"/>
    </row>
    <row r="61" spans="10:17">
      <c r="J61" s="6"/>
      <c r="L61" s="6"/>
      <c r="M61" s="6"/>
      <c r="N61" s="5"/>
      <c r="Q61" s="5"/>
    </row>
    <row r="62" spans="10:17">
      <c r="J62" s="6"/>
      <c r="L62" s="6"/>
      <c r="M62" s="6"/>
      <c r="N62" s="5"/>
      <c r="Q62" s="5"/>
    </row>
    <row r="63" spans="10:17">
      <c r="J63" s="6"/>
      <c r="L63" s="6"/>
      <c r="M63" s="6"/>
      <c r="N63" s="5"/>
      <c r="Q63" s="5"/>
    </row>
    <row r="64" spans="10:17">
      <c r="J64" s="6"/>
      <c r="L64" s="6"/>
      <c r="M64" s="6"/>
      <c r="N64" s="5"/>
      <c r="Q64" s="5"/>
    </row>
    <row r="65" spans="10:17">
      <c r="J65" s="6"/>
      <c r="L65" s="6"/>
      <c r="M65" s="6"/>
      <c r="N65" s="5"/>
      <c r="Q65" s="5"/>
    </row>
    <row r="66" spans="10:17">
      <c r="J66" s="6"/>
      <c r="L66" s="6"/>
      <c r="M66" s="6"/>
      <c r="N66" s="5"/>
      <c r="Q66" s="5"/>
    </row>
    <row r="67" spans="10:17">
      <c r="J67" s="6"/>
      <c r="L67" s="6"/>
      <c r="M67" s="6"/>
      <c r="N67" s="5"/>
      <c r="Q67" s="5"/>
    </row>
    <row r="68" spans="10:17">
      <c r="J68" s="6"/>
      <c r="L68" s="6"/>
      <c r="M68" s="6"/>
      <c r="N68" s="5"/>
      <c r="Q68" s="5"/>
    </row>
    <row r="69" spans="10:17">
      <c r="J69" s="6"/>
      <c r="L69" s="6"/>
      <c r="M69" s="6"/>
      <c r="N69" s="5"/>
      <c r="Q69" s="5"/>
    </row>
    <row r="70" spans="10:17">
      <c r="J70" s="6"/>
      <c r="L70" s="6"/>
      <c r="M70" s="6"/>
      <c r="N70" s="5"/>
      <c r="Q70" s="5"/>
    </row>
  </sheetData>
  <phoneticPr fontId="1" type="noConversion"/>
  <conditionalFormatting sqref="J4:J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C11" sqref="C11"/>
    </sheetView>
  </sheetViews>
  <sheetFormatPr defaultRowHeight="15"/>
  <cols>
    <col min="1" max="1" width="13.85546875" customWidth="1"/>
  </cols>
  <sheetData>
    <row r="1" spans="1:25">
      <c r="A1" t="s">
        <v>64</v>
      </c>
      <c r="B1" s="15">
        <v>12.26</v>
      </c>
      <c r="C1" s="15">
        <v>12.2</v>
      </c>
      <c r="D1" s="15">
        <v>10.61</v>
      </c>
      <c r="E1" s="15">
        <v>10.69</v>
      </c>
      <c r="F1" s="15">
        <v>11.06</v>
      </c>
      <c r="G1" s="15">
        <v>10.25</v>
      </c>
      <c r="H1" s="15">
        <v>11.18</v>
      </c>
      <c r="I1" s="15">
        <v>10.36</v>
      </c>
      <c r="J1" s="15">
        <v>9.98</v>
      </c>
      <c r="K1" s="15">
        <v>9.5</v>
      </c>
      <c r="L1" s="15">
        <v>10.39</v>
      </c>
      <c r="M1" s="15">
        <v>8.9700000000000006</v>
      </c>
      <c r="N1" s="15">
        <v>7.81</v>
      </c>
      <c r="O1" s="15">
        <v>6.63</v>
      </c>
      <c r="P1" s="15">
        <v>5.53</v>
      </c>
      <c r="Q1" s="15">
        <v>4.6500000000000004</v>
      </c>
      <c r="R1" s="15">
        <v>4.18</v>
      </c>
      <c r="S1" s="15">
        <v>3.06</v>
      </c>
      <c r="T1" s="15">
        <v>0.89</v>
      </c>
      <c r="U1" s="15">
        <v>0.73</v>
      </c>
      <c r="V1" s="15">
        <v>3.62</v>
      </c>
      <c r="W1" s="15">
        <v>4.58</v>
      </c>
      <c r="X1" s="15">
        <v>5.71</v>
      </c>
      <c r="Y1" s="15">
        <v>7.02</v>
      </c>
    </row>
    <row r="2" spans="1:25">
      <c r="A2" t="s">
        <v>65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tabSelected="1" workbookViewId="0">
      <selection activeCell="B4" sqref="B4:U27"/>
    </sheetView>
  </sheetViews>
  <sheetFormatPr defaultRowHeight="15"/>
  <sheetData>
    <row r="2" spans="2:21">
      <c r="B2">
        <v>3</v>
      </c>
      <c r="C2">
        <v>6.5</v>
      </c>
      <c r="D2">
        <v>8.6871371041441545</v>
      </c>
      <c r="E2">
        <v>15</v>
      </c>
      <c r="F2">
        <v>641.02564102564099</v>
      </c>
      <c r="G2">
        <v>388.50038850038845</v>
      </c>
      <c r="H2">
        <v>250</v>
      </c>
      <c r="I2">
        <v>7.5</v>
      </c>
      <c r="J2">
        <v>2.9152</v>
      </c>
      <c r="K2">
        <v>2998.17203712949</v>
      </c>
      <c r="L2">
        <v>1239.1460999834244</v>
      </c>
    </row>
    <row r="4" spans="2:21">
      <c r="B4">
        <v>5.2</v>
      </c>
      <c r="C4">
        <v>115.85618935442257</v>
      </c>
      <c r="D4">
        <v>-136.66906317082996</v>
      </c>
      <c r="E4">
        <v>-136.66906317082996</v>
      </c>
      <c r="F4">
        <v>115.85618935442257</v>
      </c>
      <c r="G4">
        <v>-86.487469857896144</v>
      </c>
      <c r="H4">
        <v>202.34365921231873</v>
      </c>
      <c r="I4">
        <v>1212.4106561863812</v>
      </c>
      <c r="J4">
        <v>1.3852155002134761</v>
      </c>
      <c r="K4">
        <v>3.7477779300299465</v>
      </c>
      <c r="L4">
        <v>3.7038162714418092</v>
      </c>
      <c r="M4">
        <v>0.51732352048639996</v>
      </c>
      <c r="N4">
        <v>0</v>
      </c>
      <c r="O4">
        <v>8.8000000000000007</v>
      </c>
      <c r="P4">
        <v>1.7955000000000001</v>
      </c>
      <c r="Q4">
        <v>0.68329640215578002</v>
      </c>
      <c r="R4">
        <v>142.96836417701087</v>
      </c>
      <c r="S4">
        <v>1415.3037308435212</v>
      </c>
      <c r="T4">
        <v>103.21019664808686</v>
      </c>
      <c r="U4">
        <v>-837.97408266540015</v>
      </c>
    </row>
    <row r="5" spans="2:21">
      <c r="B5">
        <v>5.8</v>
      </c>
      <c r="C5">
        <v>171.43876931862792</v>
      </c>
      <c r="D5">
        <v>-81.086483206624607</v>
      </c>
      <c r="E5">
        <v>-81.086483206624607</v>
      </c>
      <c r="F5">
        <v>171.43876931862792</v>
      </c>
      <c r="G5">
        <v>-81.129392703454386</v>
      </c>
      <c r="H5">
        <v>252.5681620220823</v>
      </c>
      <c r="I5">
        <v>1187.3265250581612</v>
      </c>
      <c r="J5">
        <v>1.5354395796187947</v>
      </c>
      <c r="K5">
        <v>3.707516265650471</v>
      </c>
      <c r="L5">
        <v>3.6602572279176004</v>
      </c>
      <c r="M5">
        <v>0.51732352048639996</v>
      </c>
      <c r="N5">
        <v>0</v>
      </c>
      <c r="O5">
        <v>8.8000000000000007</v>
      </c>
      <c r="P5">
        <v>1.7370000000000001</v>
      </c>
      <c r="Q5">
        <v>0.65188047561988205</v>
      </c>
      <c r="R5">
        <v>159.46471388974285</v>
      </c>
      <c r="S5">
        <v>1583.8498427728223</v>
      </c>
      <c r="T5">
        <v>103.85606571984638</v>
      </c>
      <c r="U5">
        <v>-781.17144281492801</v>
      </c>
    </row>
    <row r="6" spans="2:21">
      <c r="B6">
        <v>6.7</v>
      </c>
      <c r="C6">
        <v>279.18049755505587</v>
      </c>
      <c r="D6">
        <v>26.655245029803364</v>
      </c>
      <c r="E6">
        <v>26.655245029803364</v>
      </c>
      <c r="F6">
        <v>279.14418800160041</v>
      </c>
      <c r="G6">
        <v>26.618935476347868</v>
      </c>
      <c r="H6">
        <v>252.52525252525251</v>
      </c>
      <c r="I6">
        <v>1190.6682540175807</v>
      </c>
      <c r="J6">
        <v>1.505360678071181</v>
      </c>
      <c r="K6">
        <v>3.6459509231660605</v>
      </c>
      <c r="L6">
        <v>3.6660731597110332</v>
      </c>
      <c r="M6">
        <v>0.51732352048639996</v>
      </c>
      <c r="N6">
        <v>0</v>
      </c>
      <c r="O6">
        <v>8.8000000000000007</v>
      </c>
      <c r="P6">
        <v>0.26100000000000001</v>
      </c>
      <c r="Q6">
        <v>9.0320788790706555E-2</v>
      </c>
      <c r="R6">
        <v>184.20923845884093</v>
      </c>
      <c r="S6">
        <v>1370.8609548466045</v>
      </c>
      <c r="T6">
        <v>122.36883900466184</v>
      </c>
      <c r="U6">
        <v>217.53034263350148</v>
      </c>
    </row>
    <row r="7" spans="2:21">
      <c r="B7">
        <v>7.2</v>
      </c>
      <c r="C7">
        <v>353.09990362993898</v>
      </c>
      <c r="D7">
        <v>100.57465110468644</v>
      </c>
      <c r="E7">
        <v>100.57465110468644</v>
      </c>
      <c r="F7">
        <v>352.91960733979465</v>
      </c>
      <c r="G7">
        <v>100.39435481454211</v>
      </c>
      <c r="H7">
        <v>252.52525252525251</v>
      </c>
      <c r="I7">
        <v>1203.6004533180696</v>
      </c>
      <c r="J7">
        <v>1.7507720217863456</v>
      </c>
      <c r="K7">
        <v>3.6604724594234597</v>
      </c>
      <c r="L7">
        <v>3.6885426499793548</v>
      </c>
      <c r="M7">
        <v>0.51732352048639996</v>
      </c>
      <c r="N7">
        <v>0</v>
      </c>
      <c r="O7">
        <v>8.8000000000000007</v>
      </c>
      <c r="P7">
        <v>0.999</v>
      </c>
      <c r="Q7">
        <v>0.35342917352885178</v>
      </c>
      <c r="R7">
        <v>197.95619655278426</v>
      </c>
      <c r="S7">
        <v>1275.6622774267014</v>
      </c>
      <c r="T7">
        <v>113.06794607718589</v>
      </c>
      <c r="U7">
        <v>887.91172297414732</v>
      </c>
    </row>
    <row r="8" spans="2:21">
      <c r="B8">
        <v>7.8</v>
      </c>
      <c r="C8">
        <v>456.40860905878566</v>
      </c>
      <c r="D8">
        <v>203.88335653353315</v>
      </c>
      <c r="E8">
        <v>203.88335653353315</v>
      </c>
      <c r="F8">
        <v>452.11603649484459</v>
      </c>
      <c r="G8">
        <v>199.59078396959205</v>
      </c>
      <c r="H8">
        <v>252.52525252525251</v>
      </c>
      <c r="I8">
        <v>1229.426895188785</v>
      </c>
      <c r="J8">
        <v>2.0803523502145262</v>
      </c>
      <c r="K8">
        <v>3.6899367495511743</v>
      </c>
      <c r="L8">
        <v>3.7332392662785141</v>
      </c>
      <c r="M8">
        <v>0.51128358515671968</v>
      </c>
      <c r="N8">
        <v>0.2</v>
      </c>
      <c r="O8">
        <v>8.8000000000000007</v>
      </c>
      <c r="P8">
        <v>1.7955000000000001</v>
      </c>
      <c r="Q8">
        <v>0.67544242052180548</v>
      </c>
      <c r="R8">
        <v>214.45254626551628</v>
      </c>
      <c r="S8">
        <v>1177.5344099323399</v>
      </c>
      <c r="T8">
        <v>103.08472324094613</v>
      </c>
      <c r="U8">
        <v>1936.1819840470102</v>
      </c>
    </row>
    <row r="9" spans="2:21">
      <c r="B9">
        <v>8.9</v>
      </c>
      <c r="C9">
        <v>641.02564102564099</v>
      </c>
      <c r="D9">
        <v>388.50038850038845</v>
      </c>
      <c r="E9">
        <v>388.50038850038845</v>
      </c>
      <c r="F9">
        <v>456.62644392254941</v>
      </c>
      <c r="G9">
        <v>204.1011913972969</v>
      </c>
      <c r="H9">
        <v>252.52525252525251</v>
      </c>
      <c r="I9">
        <v>1255.8371073809146</v>
      </c>
      <c r="J9">
        <v>1.7796922063964491</v>
      </c>
      <c r="K9">
        <v>3.7327079421085685</v>
      </c>
      <c r="L9">
        <v>3.7787086249338335</v>
      </c>
      <c r="M9">
        <v>0.34030768242440451</v>
      </c>
      <c r="N9">
        <v>5.9</v>
      </c>
      <c r="O9">
        <v>6.6000000000000005</v>
      </c>
      <c r="P9">
        <v>1.8</v>
      </c>
      <c r="Q9">
        <v>0.68329640215578002</v>
      </c>
      <c r="R9">
        <v>183.52189055414377</v>
      </c>
      <c r="S9">
        <v>1375.9952655389138</v>
      </c>
      <c r="T9">
        <v>103.12001698638777</v>
      </c>
      <c r="U9">
        <v>1979.2587061369379</v>
      </c>
    </row>
    <row r="10" spans="2:21">
      <c r="B10">
        <v>9.1999999999999993</v>
      </c>
      <c r="C10">
        <v>641.02564102564099</v>
      </c>
      <c r="D10">
        <v>388.50038850038845</v>
      </c>
      <c r="E10">
        <v>388.50038850038845</v>
      </c>
      <c r="F10">
        <v>459.84185455872955</v>
      </c>
      <c r="G10">
        <v>207.31660203347704</v>
      </c>
      <c r="H10">
        <v>252.52525252525251</v>
      </c>
      <c r="I10">
        <v>1282.6626819345288</v>
      </c>
      <c r="J10">
        <v>1.7255397276312587</v>
      </c>
      <c r="K10">
        <v>3.777064149444179</v>
      </c>
      <c r="L10">
        <v>3.824653894928272</v>
      </c>
      <c r="M10">
        <v>0.31019229547126564</v>
      </c>
      <c r="N10">
        <v>6.9</v>
      </c>
      <c r="O10">
        <v>6.2</v>
      </c>
      <c r="P10">
        <v>1.7955000000000001</v>
      </c>
      <c r="Q10">
        <v>0.68722339297276724</v>
      </c>
      <c r="R10">
        <v>178.21056583602925</v>
      </c>
      <c r="S10">
        <v>1417.0049421065185</v>
      </c>
      <c r="T10">
        <v>103.27815870149132</v>
      </c>
      <c r="U10">
        <v>2007.3615238696486</v>
      </c>
    </row>
    <row r="11" spans="2:21">
      <c r="B11">
        <v>7.9</v>
      </c>
      <c r="C11">
        <v>475.26144840632475</v>
      </c>
      <c r="D11">
        <v>222.73619588107221</v>
      </c>
      <c r="E11">
        <v>222.73619588107221</v>
      </c>
      <c r="F11">
        <v>464.53300578523584</v>
      </c>
      <c r="G11">
        <v>212.00775325998333</v>
      </c>
      <c r="H11">
        <v>252.52525252525251</v>
      </c>
      <c r="I11">
        <v>1310.0954235901331</v>
      </c>
      <c r="J11">
        <v>2.1020506657941813</v>
      </c>
      <c r="K11">
        <v>3.8205507493238109</v>
      </c>
      <c r="L11">
        <v>3.8713965765864331</v>
      </c>
      <c r="M11">
        <v>0.50529964935066496</v>
      </c>
      <c r="N11">
        <v>0.4</v>
      </c>
      <c r="O11">
        <v>8.8000000000000007</v>
      </c>
      <c r="P11">
        <v>1.8</v>
      </c>
      <c r="Q11">
        <v>0.69507737460674168</v>
      </c>
      <c r="R11">
        <v>217.20193788430495</v>
      </c>
      <c r="S11">
        <v>1162.6289110724367</v>
      </c>
      <c r="T11">
        <v>103.32859308233816</v>
      </c>
      <c r="U11">
        <v>2051.7820569863306</v>
      </c>
    </row>
    <row r="12" spans="2:21">
      <c r="B12">
        <v>7.2</v>
      </c>
      <c r="C12">
        <v>353.09990362993898</v>
      </c>
      <c r="D12">
        <v>100.57465110468644</v>
      </c>
      <c r="E12">
        <v>100.57465110468644</v>
      </c>
      <c r="F12">
        <v>354.15248199102098</v>
      </c>
      <c r="G12">
        <v>101.62722946576847</v>
      </c>
      <c r="H12">
        <v>252.52525252525251</v>
      </c>
      <c r="I12">
        <v>1323.1759538783238</v>
      </c>
      <c r="J12">
        <v>1.7364215380961379</v>
      </c>
      <c r="K12">
        <v>3.8678786293847103</v>
      </c>
      <c r="L12">
        <v>3.8936001076861486</v>
      </c>
      <c r="M12">
        <v>0.51732352048639996</v>
      </c>
      <c r="N12">
        <v>0</v>
      </c>
      <c r="O12">
        <v>8.8000000000000007</v>
      </c>
      <c r="P12">
        <v>0.94499999999999995</v>
      </c>
      <c r="Q12">
        <v>0.34557519189487729</v>
      </c>
      <c r="R12">
        <v>197.95619655278426</v>
      </c>
      <c r="S12">
        <v>1275.6622774267014</v>
      </c>
      <c r="T12">
        <v>114.00238491042278</v>
      </c>
      <c r="U12">
        <v>891.4482758024925</v>
      </c>
    </row>
    <row r="13" spans="2:21">
      <c r="B13">
        <v>6.4</v>
      </c>
      <c r="C13">
        <v>239.79726594567589</v>
      </c>
      <c r="D13">
        <v>-12.727986579576624</v>
      </c>
      <c r="E13">
        <v>-12.727986579576624</v>
      </c>
      <c r="F13">
        <v>239.79726594567589</v>
      </c>
      <c r="G13">
        <v>-13.129030109517366</v>
      </c>
      <c r="H13">
        <v>252.92629605519326</v>
      </c>
      <c r="I13">
        <v>1319.0039347107763</v>
      </c>
      <c r="J13">
        <v>1.4402548516734817</v>
      </c>
      <c r="K13">
        <v>3.8872198886485783</v>
      </c>
      <c r="L13">
        <v>3.8865241664463603</v>
      </c>
      <c r="M13">
        <v>0.51732352048639996</v>
      </c>
      <c r="N13">
        <v>0</v>
      </c>
      <c r="O13">
        <v>8.8000000000000007</v>
      </c>
      <c r="P13">
        <v>0.28350000000000003</v>
      </c>
      <c r="Q13">
        <v>0.10210176124166828</v>
      </c>
      <c r="R13">
        <v>175.96106360247489</v>
      </c>
      <c r="S13">
        <v>1437.3992227427968</v>
      </c>
      <c r="T13">
        <v>122.17356074032293</v>
      </c>
      <c r="U13">
        <v>-107.4621221642448</v>
      </c>
    </row>
    <row r="14" spans="2:21">
      <c r="B14">
        <v>5.9</v>
      </c>
      <c r="C14">
        <v>181.90894303968508</v>
      </c>
      <c r="D14">
        <v>-70.616309485567442</v>
      </c>
      <c r="E14">
        <v>-70.616309485567442</v>
      </c>
      <c r="F14">
        <v>181.90894303968508</v>
      </c>
      <c r="G14">
        <v>-70.367990758932706</v>
      </c>
      <c r="H14">
        <v>252.27693379861779</v>
      </c>
      <c r="I14">
        <v>1297.2203448530186</v>
      </c>
      <c r="J14">
        <v>1.5082369710284962</v>
      </c>
      <c r="K14">
        <v>3.8889795561664107</v>
      </c>
      <c r="L14">
        <v>3.8494888253463837</v>
      </c>
      <c r="M14">
        <v>0.51732352048639996</v>
      </c>
      <c r="N14">
        <v>0</v>
      </c>
      <c r="O14">
        <v>8.8000000000000007</v>
      </c>
      <c r="P14">
        <v>1.4715</v>
      </c>
      <c r="Q14">
        <v>0.55763269601218823</v>
      </c>
      <c r="R14">
        <v>162.21410550853156</v>
      </c>
      <c r="S14">
        <v>1555.2095978814211</v>
      </c>
      <c r="T14">
        <v>107.55213446194374</v>
      </c>
      <c r="U14">
        <v>-654.26865873900181</v>
      </c>
    </row>
    <row r="15" spans="2:21">
      <c r="B15">
        <v>7.7</v>
      </c>
      <c r="C15">
        <v>438.03303096589315</v>
      </c>
      <c r="D15">
        <v>185.50777844064061</v>
      </c>
      <c r="E15">
        <v>185.50777844064061</v>
      </c>
      <c r="F15">
        <v>437.7777580343664</v>
      </c>
      <c r="G15">
        <v>185.25250550911386</v>
      </c>
      <c r="H15">
        <v>252.52525252525251</v>
      </c>
      <c r="I15">
        <v>1321.1734485347185</v>
      </c>
      <c r="J15">
        <v>2.0027669380907884</v>
      </c>
      <c r="K15">
        <v>3.8582251230150004</v>
      </c>
      <c r="L15">
        <v>3.8902044452646609</v>
      </c>
      <c r="M15">
        <v>0.51732352048639996</v>
      </c>
      <c r="N15">
        <v>0</v>
      </c>
      <c r="O15">
        <v>8.8000000000000007</v>
      </c>
      <c r="P15">
        <v>1.6154999999999999</v>
      </c>
      <c r="Q15">
        <v>0.61653755826699685</v>
      </c>
      <c r="R15">
        <v>211.70315464672763</v>
      </c>
      <c r="S15">
        <v>1192.8270646067858</v>
      </c>
      <c r="T15">
        <v>105.7053372613298</v>
      </c>
      <c r="U15">
        <v>1752.5369135441454</v>
      </c>
    </row>
    <row r="16" spans="2:21">
      <c r="B16">
        <v>9</v>
      </c>
      <c r="C16">
        <v>641.02564102564099</v>
      </c>
      <c r="D16">
        <v>388.50038850038845</v>
      </c>
      <c r="E16">
        <v>388.50038850038845</v>
      </c>
      <c r="F16">
        <v>470.68245454920526</v>
      </c>
      <c r="G16">
        <v>218.15720202395275</v>
      </c>
      <c r="H16">
        <v>252.52525252525251</v>
      </c>
      <c r="I16">
        <v>1349.4017674529784</v>
      </c>
      <c r="J16">
        <v>1.7916015679851114</v>
      </c>
      <c r="K16">
        <v>3.8966976859551123</v>
      </c>
      <c r="L16">
        <v>3.9379564990517468</v>
      </c>
      <c r="M16">
        <v>0.34030768242440451</v>
      </c>
      <c r="N16">
        <v>5.9</v>
      </c>
      <c r="O16">
        <v>6.6000000000000005</v>
      </c>
      <c r="P16">
        <v>1.7955000000000001</v>
      </c>
      <c r="Q16">
        <v>0.70293135624071623</v>
      </c>
      <c r="R16">
        <v>185.58393426823525</v>
      </c>
      <c r="S16">
        <v>1360.7064292551481</v>
      </c>
      <c r="T16">
        <v>103.5854944450336</v>
      </c>
      <c r="U16">
        <v>2106.0593782241899</v>
      </c>
    </row>
    <row r="17" spans="2:21">
      <c r="B17">
        <v>8.4</v>
      </c>
      <c r="C17">
        <v>576.8987196549034</v>
      </c>
      <c r="D17">
        <v>324.37346712965086</v>
      </c>
      <c r="E17">
        <v>324.37346712965086</v>
      </c>
      <c r="F17">
        <v>475.63080221766546</v>
      </c>
      <c r="G17">
        <v>223.10554969241298</v>
      </c>
      <c r="H17">
        <v>252.52525252525251</v>
      </c>
      <c r="I17">
        <v>1378.2705487362473</v>
      </c>
      <c r="J17">
        <v>2.0254765920543996</v>
      </c>
      <c r="K17">
        <v>3.941142267870974</v>
      </c>
      <c r="L17">
        <v>3.9865406717258547</v>
      </c>
      <c r="M17">
        <v>0.42512778763625053</v>
      </c>
      <c r="N17">
        <v>3.1</v>
      </c>
      <c r="O17">
        <v>8</v>
      </c>
      <c r="P17">
        <v>1.8</v>
      </c>
      <c r="Q17">
        <v>0.71078533787469067</v>
      </c>
      <c r="R17">
        <v>209.95354179840751</v>
      </c>
      <c r="S17">
        <v>1202.7672901451758</v>
      </c>
      <c r="T17">
        <v>103.65636543123706</v>
      </c>
      <c r="U17">
        <v>2152.3574434067477</v>
      </c>
    </row>
    <row r="18" spans="2:21">
      <c r="B18">
        <v>6.9</v>
      </c>
      <c r="C18">
        <v>307.47556330595199</v>
      </c>
      <c r="D18">
        <v>54.950310780699482</v>
      </c>
      <c r="E18">
        <v>54.950310780699482</v>
      </c>
      <c r="F18">
        <v>306.36382287715224</v>
      </c>
      <c r="G18">
        <v>53.838570351899691</v>
      </c>
      <c r="H18">
        <v>252.52525252525251</v>
      </c>
      <c r="I18">
        <v>1385.1317358271206</v>
      </c>
      <c r="J18">
        <v>1.5833253181998954</v>
      </c>
      <c r="K18">
        <v>3.9905627857746984</v>
      </c>
      <c r="L18">
        <v>3.9980509629628376</v>
      </c>
      <c r="M18">
        <v>0.51429535786250402</v>
      </c>
      <c r="N18">
        <v>0.1</v>
      </c>
      <c r="O18">
        <v>8.8000000000000007</v>
      </c>
      <c r="P18">
        <v>0.48150000000000004</v>
      </c>
      <c r="Q18">
        <v>0.17671458676442589</v>
      </c>
      <c r="R18">
        <v>189.70802169641826</v>
      </c>
      <c r="S18">
        <v>1331.1258547061232</v>
      </c>
      <c r="T18">
        <v>119.81619918267963</v>
      </c>
      <c r="U18">
        <v>449.34299968749531</v>
      </c>
    </row>
    <row r="19" spans="2:21">
      <c r="B19">
        <v>5.5</v>
      </c>
      <c r="C19">
        <v>142.133092663128</v>
      </c>
      <c r="D19">
        <v>-110.39215986212453</v>
      </c>
      <c r="E19">
        <v>-110.39215986212453</v>
      </c>
      <c r="F19">
        <v>142.133092663128</v>
      </c>
      <c r="G19">
        <v>-96.713370271928497</v>
      </c>
      <c r="H19">
        <v>238.84646293505648</v>
      </c>
      <c r="I19">
        <v>1355.2352625698675</v>
      </c>
      <c r="J19">
        <v>1.4562169715352917</v>
      </c>
      <c r="K19">
        <v>4.0029633351731899</v>
      </c>
      <c r="L19">
        <v>3.9477941323219756</v>
      </c>
      <c r="M19">
        <v>0.51732352048639996</v>
      </c>
      <c r="N19">
        <v>0</v>
      </c>
      <c r="O19">
        <v>8.8000000000000007</v>
      </c>
      <c r="P19">
        <v>1.8</v>
      </c>
      <c r="Q19">
        <v>0.71863931950866511</v>
      </c>
      <c r="R19">
        <v>151.21653903337688</v>
      </c>
      <c r="S19">
        <v>1579.4996001220325</v>
      </c>
      <c r="T19">
        <v>103.8420386447969</v>
      </c>
      <c r="U19">
        <v>-931.35084339731804</v>
      </c>
    </row>
    <row r="20" spans="2:21">
      <c r="B20">
        <v>4.5</v>
      </c>
      <c r="C20">
        <v>65.393969987609566</v>
      </c>
      <c r="D20">
        <v>-187.13128253764296</v>
      </c>
      <c r="E20">
        <v>-187.13128253764296</v>
      </c>
      <c r="F20">
        <v>65.393969987609566</v>
      </c>
      <c r="G20">
        <v>-93.056504184839014</v>
      </c>
      <c r="H20">
        <v>158.45047417244857</v>
      </c>
      <c r="I20">
        <v>1326.4669685251986</v>
      </c>
      <c r="J20">
        <v>1.1908652577774674</v>
      </c>
      <c r="K20">
        <v>3.9468925505605665</v>
      </c>
      <c r="L20">
        <v>3.8991779800769679</v>
      </c>
      <c r="M20">
        <v>0.51732352048639996</v>
      </c>
      <c r="N20">
        <v>0</v>
      </c>
      <c r="O20">
        <v>8.8000000000000007</v>
      </c>
      <c r="P20">
        <v>1.782</v>
      </c>
      <c r="Q20">
        <v>0.70293135624071623</v>
      </c>
      <c r="R20">
        <v>123.72262284549016</v>
      </c>
      <c r="S20">
        <v>1280.6911988143668</v>
      </c>
      <c r="T20">
        <v>103.89304922405398</v>
      </c>
      <c r="U20">
        <v>-895.69518730896937</v>
      </c>
    </row>
    <row r="21" spans="2:21">
      <c r="B21">
        <v>3.8</v>
      </c>
      <c r="C21">
        <v>28.42355916560863</v>
      </c>
      <c r="D21">
        <v>-224.10169335964389</v>
      </c>
      <c r="E21">
        <v>-224.10169335964389</v>
      </c>
      <c r="F21">
        <v>28.42355916560863</v>
      </c>
      <c r="G21">
        <v>-91.573153914153238</v>
      </c>
      <c r="H21">
        <v>119.99671307976188</v>
      </c>
      <c r="I21">
        <v>1298.1579667778371</v>
      </c>
      <c r="J21">
        <v>1.0074635857076122</v>
      </c>
      <c r="K21">
        <v>3.899140310146334</v>
      </c>
      <c r="L21">
        <v>3.8510860364359556</v>
      </c>
      <c r="M21">
        <v>0.51732352048639996</v>
      </c>
      <c r="N21">
        <v>0</v>
      </c>
      <c r="O21">
        <v>8.8000000000000007</v>
      </c>
      <c r="P21">
        <v>1.7865</v>
      </c>
      <c r="Q21">
        <v>0.69900436542372901</v>
      </c>
      <c r="R21">
        <v>104.47688151396946</v>
      </c>
      <c r="S21">
        <v>1148.5479978048281</v>
      </c>
      <c r="T21">
        <v>103.70288613517286</v>
      </c>
      <c r="U21">
        <v>-883.03380288559219</v>
      </c>
    </row>
    <row r="22" spans="2:21">
      <c r="B22">
        <v>3.3</v>
      </c>
      <c r="C22">
        <v>9.1138543435363211</v>
      </c>
      <c r="D22">
        <v>-243.41139818171621</v>
      </c>
      <c r="E22">
        <v>-243.41139818171621</v>
      </c>
      <c r="F22">
        <v>9.1138543435363211</v>
      </c>
      <c r="G22">
        <v>-90.719649996237493</v>
      </c>
      <c r="H22">
        <v>99.833504339773825</v>
      </c>
      <c r="I22">
        <v>1270.1144125207786</v>
      </c>
      <c r="J22">
        <v>0.87742163172193011</v>
      </c>
      <c r="K22">
        <v>3.850322765829282</v>
      </c>
      <c r="L22">
        <v>3.8031915431325487</v>
      </c>
      <c r="M22">
        <v>0.51732352048639996</v>
      </c>
      <c r="N22">
        <v>0</v>
      </c>
      <c r="O22">
        <v>8.8000000000000007</v>
      </c>
      <c r="P22">
        <v>1.8</v>
      </c>
      <c r="Q22">
        <v>0.69900436542372901</v>
      </c>
      <c r="R22">
        <v>90.729923420026097</v>
      </c>
      <c r="S22">
        <v>1100.3371388026362</v>
      </c>
      <c r="T22">
        <v>103.40515909320544</v>
      </c>
      <c r="U22">
        <v>-877.32228054952543</v>
      </c>
    </row>
    <row r="23" spans="2:21">
      <c r="B23">
        <v>4</v>
      </c>
      <c r="C23">
        <v>37.732193209225009</v>
      </c>
      <c r="D23">
        <v>-214.7930593160275</v>
      </c>
      <c r="E23">
        <v>-214.7930593160275</v>
      </c>
      <c r="F23">
        <v>37.732193209225009</v>
      </c>
      <c r="G23">
        <v>-88.711225346872908</v>
      </c>
      <c r="H23">
        <v>126.44341855609791</v>
      </c>
      <c r="I23">
        <v>1242.6916394343348</v>
      </c>
      <c r="J23">
        <v>1.0641126880659819</v>
      </c>
      <c r="K23">
        <v>3.8065970293260416</v>
      </c>
      <c r="L23">
        <v>3.7561062359673447</v>
      </c>
      <c r="M23">
        <v>0.51732352048639996</v>
      </c>
      <c r="N23">
        <v>0</v>
      </c>
      <c r="O23">
        <v>8.8000000000000007</v>
      </c>
      <c r="P23">
        <v>1.7955000000000001</v>
      </c>
      <c r="Q23">
        <v>0.69115038378975446</v>
      </c>
      <c r="R23">
        <v>109.97566475154682</v>
      </c>
      <c r="S23">
        <v>1149.7399796741804</v>
      </c>
      <c r="T23">
        <v>103.34964142888559</v>
      </c>
      <c r="U23">
        <v>-858.36026250671307</v>
      </c>
    </row>
    <row r="24" spans="2:21">
      <c r="B24">
        <v>4.8</v>
      </c>
      <c r="C24">
        <v>85.246202560690179</v>
      </c>
      <c r="D24">
        <v>-167.27904996456235</v>
      </c>
      <c r="E24">
        <v>-167.27904996456235</v>
      </c>
      <c r="F24">
        <v>85.246202560690179</v>
      </c>
      <c r="G24">
        <v>-87.330153699272373</v>
      </c>
      <c r="H24">
        <v>172.57635625996255</v>
      </c>
      <c r="I24">
        <v>1215.6965537475387</v>
      </c>
      <c r="J24">
        <v>1.2789596890479584</v>
      </c>
      <c r="K24">
        <v>3.7617454763429703</v>
      </c>
      <c r="L24">
        <v>3.7095058137473651</v>
      </c>
      <c r="M24">
        <v>0.51732352048639996</v>
      </c>
      <c r="N24">
        <v>0</v>
      </c>
      <c r="O24">
        <v>8.8000000000000007</v>
      </c>
      <c r="P24">
        <v>1.8</v>
      </c>
      <c r="Q24">
        <v>0.68722339297276724</v>
      </c>
      <c r="R24">
        <v>131.97079770185618</v>
      </c>
      <c r="S24">
        <v>1307.6859370801185</v>
      </c>
      <c r="T24">
        <v>103.18604943686192</v>
      </c>
      <c r="U24">
        <v>-846.33682727342375</v>
      </c>
    </row>
    <row r="25" spans="2:21">
      <c r="B25">
        <v>5.6</v>
      </c>
      <c r="C25">
        <v>151.55696286438331</v>
      </c>
      <c r="D25">
        <v>-100.96828966086922</v>
      </c>
      <c r="E25">
        <v>-100.96828966086922</v>
      </c>
      <c r="F25">
        <v>151.55696286438331</v>
      </c>
      <c r="G25">
        <v>-85.151036911760229</v>
      </c>
      <c r="H25">
        <v>236.70799977614351</v>
      </c>
      <c r="I25">
        <v>1189.3746650423914</v>
      </c>
      <c r="J25">
        <v>1.4939816957717036</v>
      </c>
      <c r="K25">
        <v>3.7039109791845188</v>
      </c>
      <c r="L25">
        <v>3.6638222791362489</v>
      </c>
      <c r="M25">
        <v>0.51732352048639996</v>
      </c>
      <c r="N25">
        <v>0</v>
      </c>
      <c r="O25">
        <v>8.8000000000000007</v>
      </c>
      <c r="P25">
        <v>1.8</v>
      </c>
      <c r="Q25">
        <v>0.67936941133879269</v>
      </c>
      <c r="R25">
        <v>153.96593065216553</v>
      </c>
      <c r="S25">
        <v>1537.40505301076</v>
      </c>
      <c r="T25">
        <v>103.05744112389257</v>
      </c>
      <c r="U25">
        <v>-826.24831339829404</v>
      </c>
    </row>
    <row r="26" spans="2:21">
      <c r="B26">
        <v>6.3</v>
      </c>
      <c r="C26">
        <v>227.46087834427053</v>
      </c>
      <c r="D26">
        <v>-25.064374180982007</v>
      </c>
      <c r="E26">
        <v>-25.064374180982007</v>
      </c>
      <c r="F26">
        <v>227.46087834427053</v>
      </c>
      <c r="G26">
        <v>-24.920420633057311</v>
      </c>
      <c r="H26">
        <v>252.38129897732782</v>
      </c>
      <c r="I26">
        <v>1181.5879058426385</v>
      </c>
      <c r="J26">
        <v>1.4643000287117589</v>
      </c>
      <c r="K26">
        <v>3.66348664930642</v>
      </c>
      <c r="L26">
        <v>3.6502603587798168</v>
      </c>
      <c r="M26">
        <v>0.51732352048639996</v>
      </c>
      <c r="N26">
        <v>0</v>
      </c>
      <c r="O26">
        <v>8.8000000000000007</v>
      </c>
      <c r="P26">
        <v>0.58500000000000008</v>
      </c>
      <c r="Q26">
        <v>0.20420352248333656</v>
      </c>
      <c r="R26">
        <v>173.21167198368624</v>
      </c>
      <c r="S26">
        <v>1457.0686610605437</v>
      </c>
      <c r="T26">
        <v>118.28974157439029</v>
      </c>
      <c r="U26">
        <v>-210.67271177852143</v>
      </c>
    </row>
    <row r="27" spans="2:21">
      <c r="B27">
        <v>6.6</v>
      </c>
      <c r="C27">
        <v>265.65095681703451</v>
      </c>
      <c r="D27">
        <v>13.125704291781993</v>
      </c>
      <c r="E27">
        <v>13.125704291781993</v>
      </c>
      <c r="F27">
        <v>269.96523802565537</v>
      </c>
      <c r="G27">
        <v>17.439985500402873</v>
      </c>
      <c r="H27">
        <v>252.52525252525251</v>
      </c>
      <c r="I27">
        <v>1183.736945167107</v>
      </c>
      <c r="J27">
        <v>1.4692966690338523</v>
      </c>
      <c r="K27">
        <v>3.6243789569362077</v>
      </c>
      <c r="L27">
        <v>3.6540054530757669</v>
      </c>
      <c r="M27">
        <v>0.51732352048639996</v>
      </c>
      <c r="N27">
        <v>0</v>
      </c>
      <c r="O27">
        <v>8.8000000000000007</v>
      </c>
      <c r="P27">
        <v>0.17100000000000001</v>
      </c>
      <c r="Q27">
        <v>5.8904862254808628E-2</v>
      </c>
      <c r="R27">
        <v>181.45984684005219</v>
      </c>
      <c r="S27">
        <v>1391.6315753745837</v>
      </c>
      <c r="T27">
        <v>123.50116260684955</v>
      </c>
      <c r="U27">
        <v>141.21312813807978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2018-06-26T14:34:15Z</dcterms:modified>
</cp:coreProperties>
</file>