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\Projects\project_video_tutorials\"/>
    </mc:Choice>
  </mc:AlternateContent>
  <bookViews>
    <workbookView xWindow="0" yWindow="0" windowWidth="2079" windowHeight="0" firstSheet="6" activeTab="7"/>
  </bookViews>
  <sheets>
    <sheet name="Sigmoid" sheetId="3" r:id="rId1"/>
    <sheet name="Tanh" sheetId="2" r:id="rId2"/>
    <sheet name="Relu" sheetId="4" r:id="rId3"/>
    <sheet name="Leaky Relu" sheetId="6" r:id="rId4"/>
    <sheet name="Softmax" sheetId="1" r:id="rId5"/>
    <sheet name="Forward Propagation" sheetId="7" r:id="rId6"/>
    <sheet name="Calcualtion of error" sheetId="8" r:id="rId7"/>
    <sheet name="Backward Propagation" sheetId="9" r:id="rId8"/>
    <sheet name="Update of weights" sheetId="12" r:id="rId9"/>
    <sheet name="Updated weights!!!!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9" l="1"/>
  <c r="F19" i="9"/>
  <c r="J12" i="8"/>
  <c r="J10" i="7"/>
  <c r="H5" i="7"/>
  <c r="G3" i="4" l="1"/>
  <c r="H7" i="1"/>
  <c r="D3" i="13" l="1"/>
  <c r="C3" i="13"/>
  <c r="B3" i="13"/>
  <c r="E15" i="13"/>
  <c r="E14" i="13"/>
  <c r="E11" i="13"/>
  <c r="E10" i="13"/>
  <c r="F10" i="13" s="1"/>
  <c r="E6" i="13"/>
  <c r="E5" i="13"/>
  <c r="D4" i="13"/>
  <c r="G12" i="13"/>
  <c r="G11" i="13"/>
  <c r="G9" i="13"/>
  <c r="D46" i="12"/>
  <c r="C46" i="12"/>
  <c r="B46" i="12"/>
  <c r="E44" i="12"/>
  <c r="D44" i="12"/>
  <c r="C44" i="12"/>
  <c r="B30" i="12"/>
  <c r="D28" i="12"/>
  <c r="B28" i="12"/>
  <c r="H6" i="7"/>
  <c r="J15" i="8"/>
  <c r="J11" i="7"/>
  <c r="F5" i="13" l="1"/>
  <c r="F6" i="13" s="1"/>
  <c r="F16" i="13"/>
  <c r="F11" i="13"/>
  <c r="F17" i="13"/>
  <c r="H10" i="13" s="1"/>
  <c r="H11" i="13" s="1"/>
  <c r="J15" i="13" s="1"/>
  <c r="J12" i="13" s="1"/>
  <c r="N12" i="13" s="1"/>
  <c r="F16" i="12"/>
  <c r="F17" i="12" s="1"/>
  <c r="F10" i="12"/>
  <c r="F11" i="12" s="1"/>
  <c r="F5" i="12"/>
  <c r="F6" i="12" s="1"/>
  <c r="H10" i="8"/>
  <c r="H11" i="8"/>
  <c r="F16" i="9"/>
  <c r="F17" i="9" s="1"/>
  <c r="F10" i="9"/>
  <c r="F11" i="9" s="1"/>
  <c r="F5" i="9"/>
  <c r="F6" i="9" s="1"/>
  <c r="F16" i="8"/>
  <c r="F17" i="8" s="1"/>
  <c r="F10" i="8"/>
  <c r="F11" i="8" s="1"/>
  <c r="F5" i="8"/>
  <c r="F6" i="8" s="1"/>
  <c r="H10" i="7"/>
  <c r="H11" i="7" s="1"/>
  <c r="H16" i="7"/>
  <c r="H17" i="7" s="1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B68" i="6"/>
  <c r="B10" i="6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9" i="6"/>
  <c r="G3" i="6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7" i="4"/>
  <c r="B8" i="4"/>
  <c r="B9" i="4" s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D11" i="3"/>
  <c r="D12" i="3" s="1"/>
  <c r="D13" i="3" s="1"/>
  <c r="E13" i="3" s="1"/>
  <c r="D14" i="3"/>
  <c r="D10" i="3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" i="2"/>
  <c r="B12" i="2"/>
  <c r="C12" i="2" s="1"/>
  <c r="B13" i="2"/>
  <c r="C13" i="2" s="1"/>
  <c r="B14" i="2"/>
  <c r="B15" i="2" s="1"/>
  <c r="B10" i="2"/>
  <c r="C10" i="2"/>
  <c r="C11" i="2"/>
  <c r="C9" i="2"/>
  <c r="G3" i="2"/>
  <c r="E9" i="3"/>
  <c r="E10" i="3"/>
  <c r="E11" i="3"/>
  <c r="E12" i="3"/>
  <c r="H4" i="3"/>
  <c r="J7" i="1"/>
  <c r="G8" i="1"/>
  <c r="G9" i="1"/>
  <c r="G7" i="1"/>
  <c r="J9" i="1"/>
  <c r="J8" i="1"/>
  <c r="H10" i="9" l="1"/>
  <c r="H11" i="9" s="1"/>
  <c r="H10" i="12"/>
  <c r="H11" i="12" s="1"/>
  <c r="J15" i="12" s="1"/>
  <c r="J12" i="12" s="1"/>
  <c r="G11" i="1"/>
  <c r="H9" i="1" s="1"/>
  <c r="H8" i="1"/>
  <c r="B10" i="4"/>
  <c r="D15" i="3"/>
  <c r="E14" i="3"/>
  <c r="B16" i="2"/>
  <c r="C15" i="2"/>
  <c r="C14" i="2"/>
  <c r="J15" i="9" l="1"/>
  <c r="J12" i="9" s="1"/>
  <c r="H19" i="12"/>
  <c r="H22" i="12" s="1"/>
  <c r="D24" i="12" s="1"/>
  <c r="B26" i="12" s="1"/>
  <c r="B11" i="4"/>
  <c r="D16" i="3"/>
  <c r="E15" i="3"/>
  <c r="C16" i="2"/>
  <c r="B17" i="2"/>
  <c r="F30" i="9" l="1"/>
  <c r="F29" i="9"/>
  <c r="F25" i="9"/>
  <c r="F28" i="9"/>
  <c r="G22" i="9"/>
  <c r="H22" i="9"/>
  <c r="J22" i="12"/>
  <c r="F24" i="12" s="1"/>
  <c r="D26" i="12" s="1"/>
  <c r="H28" i="12"/>
  <c r="H32" i="12"/>
  <c r="H44" i="12" s="1"/>
  <c r="H31" i="12"/>
  <c r="H33" i="12"/>
  <c r="H45" i="12" s="1"/>
  <c r="I22" i="12"/>
  <c r="E24" i="12" s="1"/>
  <c r="C26" i="12" s="1"/>
  <c r="B12" i="4"/>
  <c r="D17" i="3"/>
  <c r="E16" i="3"/>
  <c r="C17" i="2"/>
  <c r="B18" i="2"/>
  <c r="F33" i="9" l="1"/>
  <c r="G33" i="9"/>
  <c r="F37" i="9"/>
  <c r="F32" i="9"/>
  <c r="G32" i="9"/>
  <c r="F36" i="9"/>
  <c r="F34" i="9"/>
  <c r="G34" i="9"/>
  <c r="F38" i="9"/>
  <c r="H36" i="12"/>
  <c r="D36" i="12" s="1"/>
  <c r="B40" i="12" s="1"/>
  <c r="I36" i="12"/>
  <c r="E36" i="12" s="1"/>
  <c r="C40" i="12" s="1"/>
  <c r="H35" i="12"/>
  <c r="D35" i="12" s="1"/>
  <c r="B39" i="12" s="1"/>
  <c r="I35" i="12"/>
  <c r="E35" i="12" s="1"/>
  <c r="C39" i="12" s="1"/>
  <c r="H43" i="12"/>
  <c r="H37" i="12"/>
  <c r="D37" i="12" s="1"/>
  <c r="B41" i="12" s="1"/>
  <c r="I37" i="12"/>
  <c r="E37" i="12" s="1"/>
  <c r="C41" i="12" s="1"/>
  <c r="B13" i="4"/>
  <c r="E17" i="3"/>
  <c r="D18" i="3"/>
  <c r="B19" i="2"/>
  <c r="C18" i="2"/>
  <c r="B14" i="4" l="1"/>
  <c r="D19" i="3"/>
  <c r="E18" i="3"/>
  <c r="B20" i="2"/>
  <c r="C19" i="2"/>
  <c r="B15" i="4" l="1"/>
  <c r="D20" i="3"/>
  <c r="E19" i="3"/>
  <c r="C20" i="2"/>
  <c r="B21" i="2"/>
  <c r="B16" i="4" l="1"/>
  <c r="D21" i="3"/>
  <c r="E20" i="3"/>
  <c r="C21" i="2"/>
  <c r="B22" i="2"/>
  <c r="B17" i="4" l="1"/>
  <c r="D22" i="3"/>
  <c r="E21" i="3"/>
  <c r="B23" i="2"/>
  <c r="C22" i="2"/>
  <c r="B18" i="4" l="1"/>
  <c r="D23" i="3"/>
  <c r="E22" i="3"/>
  <c r="B24" i="2"/>
  <c r="C23" i="2"/>
  <c r="B19" i="4" l="1"/>
  <c r="D24" i="3"/>
  <c r="E23" i="3"/>
  <c r="C24" i="2"/>
  <c r="B25" i="2"/>
  <c r="B20" i="4" l="1"/>
  <c r="D25" i="3"/>
  <c r="E24" i="3"/>
  <c r="C25" i="2"/>
  <c r="B26" i="2"/>
  <c r="B21" i="4" l="1"/>
  <c r="D26" i="3"/>
  <c r="E25" i="3"/>
  <c r="B27" i="2"/>
  <c r="C26" i="2"/>
  <c r="B22" i="4" l="1"/>
  <c r="D27" i="3"/>
  <c r="E26" i="3"/>
  <c r="B28" i="2"/>
  <c r="C27" i="2"/>
  <c r="B23" i="4" l="1"/>
  <c r="D28" i="3"/>
  <c r="E27" i="3"/>
  <c r="C28" i="2"/>
  <c r="B29" i="2"/>
  <c r="B24" i="4" l="1"/>
  <c r="D29" i="3"/>
  <c r="E28" i="3"/>
  <c r="C29" i="2"/>
  <c r="B30" i="2"/>
  <c r="B31" i="2" s="1"/>
  <c r="B32" i="2" s="1"/>
  <c r="B33" i="2" s="1"/>
  <c r="B34" i="2" s="1"/>
  <c r="B35" i="2" s="1"/>
  <c r="B25" i="4" l="1"/>
  <c r="E29" i="3"/>
  <c r="D30" i="3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B26" i="4" l="1"/>
  <c r="B27" i="4" l="1"/>
  <c r="B28" i="4" l="1"/>
  <c r="B29" i="4" l="1"/>
  <c r="B30" i="4" l="1"/>
  <c r="B31" i="4" l="1"/>
  <c r="B32" i="4" l="1"/>
  <c r="B33" i="4" l="1"/>
  <c r="B34" i="4" l="1"/>
  <c r="B35" i="4" l="1"/>
  <c r="B36" i="4" l="1"/>
  <c r="B37" i="4" l="1"/>
  <c r="B38" i="4" l="1"/>
  <c r="B39" i="4" l="1"/>
  <c r="B40" i="4" l="1"/>
  <c r="B41" i="4" l="1"/>
  <c r="B42" i="4" l="1"/>
  <c r="B43" i="4" l="1"/>
  <c r="B44" i="4" l="1"/>
  <c r="B45" i="4" l="1"/>
  <c r="B46" i="4" l="1"/>
  <c r="B47" i="4" l="1"/>
  <c r="B48" i="4" l="1"/>
  <c r="B49" i="4" l="1"/>
  <c r="B50" i="4" l="1"/>
  <c r="B51" i="4" l="1"/>
  <c r="B52" i="4" l="1"/>
  <c r="B53" i="4" l="1"/>
  <c r="B54" i="4" l="1"/>
  <c r="B55" i="4" l="1"/>
  <c r="B56" i="4" l="1"/>
  <c r="B57" i="4" l="1"/>
  <c r="B58" i="4" l="1"/>
  <c r="B59" i="4" l="1"/>
  <c r="B60" i="4" l="1"/>
  <c r="B61" i="4" l="1"/>
  <c r="B62" i="4" l="1"/>
  <c r="B63" i="4" l="1"/>
  <c r="B64" i="4" l="1"/>
  <c r="B65" i="4" l="1"/>
  <c r="B66" i="4" l="1"/>
  <c r="B67" i="4" l="1"/>
  <c r="B68" i="4" l="1"/>
  <c r="B69" i="4" l="1"/>
  <c r="B70" i="4" l="1"/>
  <c r="B71" i="4" l="1"/>
  <c r="B72" i="4" l="1"/>
  <c r="B73" i="4" l="1"/>
  <c r="B74" i="4" l="1"/>
  <c r="B75" i="4" l="1"/>
  <c r="B76" i="4" l="1"/>
  <c r="B77" i="4" l="1"/>
  <c r="B78" i="4" l="1"/>
  <c r="B79" i="4" l="1"/>
  <c r="B80" i="4" l="1"/>
  <c r="B81" i="4" l="1"/>
  <c r="B82" i="4" l="1"/>
  <c r="B83" i="4" l="1"/>
  <c r="B84" i="4" l="1"/>
  <c r="B85" i="4" l="1"/>
  <c r="B86" i="4" l="1"/>
  <c r="B87" i="4" l="1"/>
  <c r="B88" i="4" l="1"/>
  <c r="B89" i="4" l="1"/>
  <c r="B90" i="4" l="1"/>
  <c r="B91" i="4" l="1"/>
  <c r="B92" i="4" l="1"/>
  <c r="B93" i="4" l="1"/>
  <c r="B94" i="4" l="1"/>
  <c r="B95" i="4" l="1"/>
  <c r="B96" i="4" l="1"/>
  <c r="B97" i="4" l="1"/>
  <c r="B98" i="4" l="1"/>
  <c r="B99" i="4" l="1"/>
  <c r="B100" i="4" l="1"/>
  <c r="B101" i="4" l="1"/>
  <c r="B102" i="4" l="1"/>
  <c r="B103" i="4" l="1"/>
  <c r="B104" i="4" l="1"/>
  <c r="B105" i="4" l="1"/>
  <c r="B106" i="4" l="1"/>
  <c r="B107" i="4" l="1"/>
</calcChain>
</file>

<file path=xl/sharedStrings.xml><?xml version="1.0" encoding="utf-8"?>
<sst xmlns="http://schemas.openxmlformats.org/spreadsheetml/2006/main" count="165" uniqueCount="57">
  <si>
    <t>z=</t>
  </si>
  <si>
    <t>sigmoid(z)=</t>
  </si>
  <si>
    <t>z</t>
  </si>
  <si>
    <t>sigmoid(z)</t>
  </si>
  <si>
    <t>tanh(z)=</t>
  </si>
  <si>
    <t>tanh(z)</t>
  </si>
  <si>
    <t>Relu=</t>
  </si>
  <si>
    <t>max(0,z)</t>
  </si>
  <si>
    <t>Relu(z)</t>
  </si>
  <si>
    <t>Leaky Relu(z)</t>
  </si>
  <si>
    <t>Leaky Relu=</t>
  </si>
  <si>
    <t>value for leaky relu</t>
  </si>
  <si>
    <t>max(0.01*z, z)</t>
  </si>
  <si>
    <t>X1=</t>
  </si>
  <si>
    <t>X2=</t>
  </si>
  <si>
    <t>w</t>
  </si>
  <si>
    <t>b=</t>
  </si>
  <si>
    <t>Charachteristics of Neural Network</t>
  </si>
  <si>
    <t># of hidden layers</t>
  </si>
  <si>
    <t>hidden layer 1</t>
  </si>
  <si>
    <t>input layer</t>
  </si>
  <si>
    <t>output layer</t>
  </si>
  <si>
    <t>activation function used</t>
  </si>
  <si>
    <t>sigmoid</t>
  </si>
  <si>
    <t>true label</t>
  </si>
  <si>
    <t>prediction</t>
  </si>
  <si>
    <t>in this true class is 1 , so error for this observation is..</t>
  </si>
  <si>
    <t>dZ[1](1)=</t>
  </si>
  <si>
    <t>dZ[1](2)=</t>
  </si>
  <si>
    <t>g`(z)=a*(1-a) derivative for sigmoid function</t>
  </si>
  <si>
    <t>dZ[1](3)=</t>
  </si>
  <si>
    <t>dW[1](1)=</t>
  </si>
  <si>
    <t>dW[1](2)=</t>
  </si>
  <si>
    <t>dW[1](3)=</t>
  </si>
  <si>
    <t>db[1](1)=</t>
  </si>
  <si>
    <t>db[1](2)=</t>
  </si>
  <si>
    <t>db[1](3)=</t>
  </si>
  <si>
    <t>learning rate</t>
  </si>
  <si>
    <t>=</t>
  </si>
  <si>
    <t>-</t>
  </si>
  <si>
    <t>W[2]=</t>
  </si>
  <si>
    <t>W[1]=</t>
  </si>
  <si>
    <t>0.7 1.1</t>
  </si>
  <si>
    <t>1.4 0.4</t>
  </si>
  <si>
    <t>0.8 1.9</t>
  </si>
  <si>
    <t>L(0.9831,1)=</t>
  </si>
  <si>
    <t>dW[2]=</t>
  </si>
  <si>
    <t>db[2]=</t>
  </si>
  <si>
    <t>dZ[2]=</t>
  </si>
  <si>
    <t>1.5 1.1 0.9</t>
  </si>
  <si>
    <t>α* dW[2]=</t>
  </si>
  <si>
    <t xml:space="preserve">1.5 1.1 0.9 </t>
  </si>
  <si>
    <t>α</t>
  </si>
  <si>
    <t>b[2]=</t>
  </si>
  <si>
    <t>b[1]=</t>
  </si>
  <si>
    <t>1 1 1       -</t>
  </si>
  <si>
    <t>LOSS decreased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</si>
</sst>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sigmoid(z)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Sigmoid!$E$8</c:f>
              <c:strCache>
                <c:ptCount val="1"/>
                <c:pt idx="0">
                  <c:v>sigmoid(z)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Sigmoid!$D$9:$D$109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Sigmoid!$E$9:$E$109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6.7724149619770109E-5</c:v>
                </c:pt>
                <c:pt idx="3">
                  <c:v>8.2717222851666239E-5</c:v>
                </c:pt>
                <c:pt idx="4">
                  <c:v>1.0102919390777254E-4</c:v>
                </c:pt>
                <c:pt idx="5">
                  <c:v>1.2339457598623129E-4</c:v>
                </c:pt>
                <c:pt idx="6">
                  <c:v>1.5071035805975686E-4</c:v>
                </c:pt>
                <c:pt idx="7">
                  <c:v>1.8407190496342303E-4</c:v>
                </c:pt>
                <c:pt idx="8">
                  <c:v>2.2481677023329411E-4</c:v>
                </c:pt>
                <c:pt idx="9">
                  <c:v>2.7457815610133096E-4</c:v>
                </c:pt>
                <c:pt idx="10">
                  <c:v>3.3535013046647572E-4</c:v>
                </c:pt>
                <c:pt idx="11">
                  <c:v>4.0956716498604745E-4</c:v>
                </c:pt>
                <c:pt idx="12">
                  <c:v>5.0020110707956074E-4</c:v>
                </c:pt>
                <c:pt idx="13">
                  <c:v>6.1087935943439722E-4</c:v>
                </c:pt>
                <c:pt idx="14">
                  <c:v>7.4602883383669233E-4</c:v>
                </c:pt>
                <c:pt idx="15">
                  <c:v>9.1105119440063975E-4</c:v>
                </c:pt>
                <c:pt idx="16">
                  <c:v>1.1125360328603146E-3</c:v>
                </c:pt>
                <c:pt idx="17">
                  <c:v>1.3585199504289507E-3</c:v>
                </c:pt>
                <c:pt idx="18">
                  <c:v>1.6588010801744124E-3</c:v>
                </c:pt>
                <c:pt idx="19">
                  <c:v>2.025320389049871E-3</c:v>
                </c:pt>
                <c:pt idx="20">
                  <c:v>2.4726231566347613E-3</c:v>
                </c:pt>
                <c:pt idx="21">
                  <c:v>3.0184163247084081E-3</c:v>
                </c:pt>
                <c:pt idx="22">
                  <c:v>3.6842398994359699E-3</c:v>
                </c:pt>
                <c:pt idx="23">
                  <c:v>4.4962731609411583E-3</c:v>
                </c:pt>
                <c:pt idx="24">
                  <c:v>5.4862988994503802E-3</c:v>
                </c:pt>
                <c:pt idx="25">
                  <c:v>6.6928509242848268E-3</c:v>
                </c:pt>
                <c:pt idx="26">
                  <c:v>8.1625711531598602E-3</c:v>
                </c:pt>
                <c:pt idx="27">
                  <c:v>9.9518018669042807E-3</c:v>
                </c:pt>
                <c:pt idx="28">
                  <c:v>1.2128434984274192E-2</c:v>
                </c:pt>
                <c:pt idx="29">
                  <c:v>1.4774031693273001E-2</c:v>
                </c:pt>
                <c:pt idx="30">
                  <c:v>1.7986209962091496E-2</c:v>
                </c:pt>
                <c:pt idx="31">
                  <c:v>2.1881270936130404E-2</c:v>
                </c:pt>
                <c:pt idx="32">
                  <c:v>2.6596993576865773E-2</c:v>
                </c:pt>
                <c:pt idx="33">
                  <c:v>3.2295464698450418E-2</c:v>
                </c:pt>
                <c:pt idx="34">
                  <c:v>3.9165722796764252E-2</c:v>
                </c:pt>
                <c:pt idx="35">
                  <c:v>4.7425873177566663E-2</c:v>
                </c:pt>
                <c:pt idx="36">
                  <c:v>5.732417589886861E-2</c:v>
                </c:pt>
                <c:pt idx="37">
                  <c:v>6.9138420343346663E-2</c:v>
                </c:pt>
                <c:pt idx="38">
                  <c:v>8.3172696493922213E-2</c:v>
                </c:pt>
                <c:pt idx="39">
                  <c:v>9.9750489119684982E-2</c:v>
                </c:pt>
                <c:pt idx="40">
                  <c:v>0.11920292202211738</c:v>
                </c:pt>
                <c:pt idx="41">
                  <c:v>0.14185106490048757</c:v>
                </c:pt>
                <c:pt idx="42">
                  <c:v>0.16798161486607527</c:v>
                </c:pt>
                <c:pt idx="43">
                  <c:v>0.19781611144141795</c:v>
                </c:pt>
                <c:pt idx="44">
                  <c:v>0.23147521650098199</c:v>
                </c:pt>
                <c:pt idx="45">
                  <c:v>0.26894142136999472</c:v>
                </c:pt>
                <c:pt idx="46">
                  <c:v>0.31002551887238711</c:v>
                </c:pt>
                <c:pt idx="47">
                  <c:v>0.3543436937742041</c:v>
                </c:pt>
                <c:pt idx="48">
                  <c:v>0.4013123398875475</c:v>
                </c:pt>
                <c:pt idx="49">
                  <c:v>0.4501660026875216</c:v>
                </c:pt>
                <c:pt idx="50">
                  <c:v>0.49999999999999956</c:v>
                </c:pt>
                <c:pt idx="51">
                  <c:v>0.5498339973124774</c:v>
                </c:pt>
                <c:pt idx="52">
                  <c:v>0.59868766011245156</c:v>
                </c:pt>
                <c:pt idx="53">
                  <c:v>0.64565630622579506</c:v>
                </c:pt>
                <c:pt idx="54">
                  <c:v>0.68997448112761206</c:v>
                </c:pt>
                <c:pt idx="55">
                  <c:v>0.73105857863000456</c:v>
                </c:pt>
                <c:pt idx="56">
                  <c:v>0.76852478349901732</c:v>
                </c:pt>
                <c:pt idx="57">
                  <c:v>0.80218388855858136</c:v>
                </c:pt>
                <c:pt idx="58">
                  <c:v>0.83201838513392412</c:v>
                </c:pt>
                <c:pt idx="59">
                  <c:v>0.85814893509951196</c:v>
                </c:pt>
                <c:pt idx="60">
                  <c:v>0.8807970779778822</c:v>
                </c:pt>
                <c:pt idx="61">
                  <c:v>0.90024951088031469</c:v>
                </c:pt>
                <c:pt idx="62">
                  <c:v>0.91682730350607744</c:v>
                </c:pt>
                <c:pt idx="63">
                  <c:v>0.93086157965665306</c:v>
                </c:pt>
                <c:pt idx="64">
                  <c:v>0.94267582410113104</c:v>
                </c:pt>
                <c:pt idx="65">
                  <c:v>0.95257412682243314</c:v>
                </c:pt>
                <c:pt idx="66">
                  <c:v>0.96083427720323566</c:v>
                </c:pt>
                <c:pt idx="67">
                  <c:v>0.96770453530154943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1599840"/>
        <c:axId val="-1001608000"/>
      </c:lineChart>
      <c:catAx>
        <c:axId val="-10015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608000"/>
        <c:crosses val="autoZero"/>
        <c:auto val="1"/>
        <c:lblAlgn val="ctr"/>
        <c:lblOffset val="100"/>
        <c:tickLblSkip val="5"/>
        <c:noMultiLvlLbl val="0"/>
      </c:catAx>
      <c:valAx>
        <c:axId val="-10016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sigmoid(z)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tanh(z)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Tanh!$C$8</c:f>
              <c:strCache>
                <c:ptCount val="1"/>
                <c:pt idx="0">
                  <c:v>tanh(z)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Tanh!$B$9:$B$109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Tanh!$C$9:$C$109</c:f>
              <c:numCache>
                <c:formatCode>General</c:formatCode>
                <c:ptCount val="101"/>
                <c:pt idx="0">
                  <c:v>-0.99999999587769262</c:v>
                </c:pt>
                <c:pt idx="1">
                  <c:v>-0.99999999385024008</c:v>
                </c:pt>
                <c:pt idx="2">
                  <c:v>-0.99999999082563651</c:v>
                </c:pt>
                <c:pt idx="3">
                  <c:v>-0.9999999863134581</c:v>
                </c:pt>
                <c:pt idx="4">
                  <c:v>-0.99999997958207865</c:v>
                </c:pt>
                <c:pt idx="5">
                  <c:v>-0.99999996954004089</c:v>
                </c:pt>
                <c:pt idx="6">
                  <c:v>-0.99999995455908108</c:v>
                </c:pt>
                <c:pt idx="7">
                  <c:v>-0.99999993221011574</c:v>
                </c:pt>
                <c:pt idx="8">
                  <c:v>-0.99999989886937801</c:v>
                </c:pt>
                <c:pt idx="9">
                  <c:v>-0.99999984913084428</c:v>
                </c:pt>
                <c:pt idx="10">
                  <c:v>-0.99999977492967596</c:v>
                </c:pt>
                <c:pt idx="11">
                  <c:v>-0.99999966423455056</c:v>
                </c:pt>
                <c:pt idx="12">
                  <c:v>-0.99999949909685093</c:v>
                </c:pt>
                <c:pt idx="13">
                  <c:v>-0.99999925274040335</c:v>
                </c:pt>
                <c:pt idx="14">
                  <c:v>-0.99999888521988278</c:v>
                </c:pt>
                <c:pt idx="15">
                  <c:v>-0.99999833694394469</c:v>
                </c:pt>
                <c:pt idx="16">
                  <c:v>-0.99999751901291778</c:v>
                </c:pt>
                <c:pt idx="17">
                  <c:v>-0.99999629880445418</c:v>
                </c:pt>
                <c:pt idx="18">
                  <c:v>-0.99999447847009948</c:v>
                </c:pt>
                <c:pt idx="19">
                  <c:v>-0.99999176285651037</c:v>
                </c:pt>
                <c:pt idx="20">
                  <c:v>-0.99998771165079559</c:v>
                </c:pt>
                <c:pt idx="21">
                  <c:v>-0.99998166799256039</c:v>
                </c:pt>
                <c:pt idx="22">
                  <c:v>-0.99997265198183094</c:v>
                </c:pt>
                <c:pt idx="23">
                  <c:v>-0.99995920182544018</c:v>
                </c:pt>
                <c:pt idx="24">
                  <c:v>-0.99993913688619884</c:v>
                </c:pt>
                <c:pt idx="25">
                  <c:v>-0.999909204262595</c:v>
                </c:pt>
                <c:pt idx="26">
                  <c:v>-0.9998645517007605</c:v>
                </c:pt>
                <c:pt idx="27">
                  <c:v>-0.99979794161218449</c:v>
                </c:pt>
                <c:pt idx="28">
                  <c:v>-0.99969857928388062</c:v>
                </c:pt>
                <c:pt idx="29">
                  <c:v>-0.99955036645953332</c:v>
                </c:pt>
                <c:pt idx="30">
                  <c:v>-0.99932929973906692</c:v>
                </c:pt>
                <c:pt idx="31">
                  <c:v>-0.9989995977858408</c:v>
                </c:pt>
                <c:pt idx="32">
                  <c:v>-0.99850794233232665</c:v>
                </c:pt>
                <c:pt idx="33">
                  <c:v>-0.99777492793427947</c:v>
                </c:pt>
                <c:pt idx="34">
                  <c:v>-0.99668239783965107</c:v>
                </c:pt>
                <c:pt idx="35">
                  <c:v>-0.99505475368673058</c:v>
                </c:pt>
                <c:pt idx="36">
                  <c:v>-0.99263152020112799</c:v>
                </c:pt>
                <c:pt idx="37">
                  <c:v>-0.9890274022010993</c:v>
                </c:pt>
                <c:pt idx="38">
                  <c:v>-0.98367485769368046</c:v>
                </c:pt>
                <c:pt idx="39">
                  <c:v>-0.97574313003145163</c:v>
                </c:pt>
                <c:pt idx="40">
                  <c:v>-0.96402758007581701</c:v>
                </c:pt>
                <c:pt idx="41">
                  <c:v>-0.94680601284626853</c:v>
                </c:pt>
                <c:pt idx="42">
                  <c:v>-0.92166855440647166</c:v>
                </c:pt>
                <c:pt idx="43">
                  <c:v>-0.88535164820226298</c:v>
                </c:pt>
                <c:pt idx="44">
                  <c:v>-0.83365460701215577</c:v>
                </c:pt>
                <c:pt idx="45">
                  <c:v>-0.76159415595576585</c:v>
                </c:pt>
                <c:pt idx="46">
                  <c:v>-0.66403677026785013</c:v>
                </c:pt>
                <c:pt idx="47">
                  <c:v>-0.53704956699803674</c:v>
                </c:pt>
                <c:pt idx="48">
                  <c:v>-0.37994896225522673</c:v>
                </c:pt>
                <c:pt idx="49">
                  <c:v>-0.197375320224906</c:v>
                </c:pt>
                <c:pt idx="50">
                  <c:v>-1.9984014443252818E-15</c:v>
                </c:pt>
                <c:pt idx="51">
                  <c:v>0.19737532022490209</c:v>
                </c:pt>
                <c:pt idx="52">
                  <c:v>0.37994896225522312</c:v>
                </c:pt>
                <c:pt idx="53">
                  <c:v>0.53704956699803386</c:v>
                </c:pt>
                <c:pt idx="54">
                  <c:v>0.66403677026784791</c:v>
                </c:pt>
                <c:pt idx="55">
                  <c:v>0.76159415595576396</c:v>
                </c:pt>
                <c:pt idx="56">
                  <c:v>0.83365460701215466</c:v>
                </c:pt>
                <c:pt idx="57">
                  <c:v>0.8853516482022622</c:v>
                </c:pt>
                <c:pt idx="58">
                  <c:v>0.921668554406471</c:v>
                </c:pt>
                <c:pt idx="59">
                  <c:v>0.94680601284626809</c:v>
                </c:pt>
                <c:pt idx="60">
                  <c:v>0.96402758007581668</c:v>
                </c:pt>
                <c:pt idx="61">
                  <c:v>0.97574313003145152</c:v>
                </c:pt>
                <c:pt idx="62">
                  <c:v>0.98367485769368002</c:v>
                </c:pt>
                <c:pt idx="63">
                  <c:v>0.98902740220109897</c:v>
                </c:pt>
                <c:pt idx="64">
                  <c:v>0.99263152020112788</c:v>
                </c:pt>
                <c:pt idx="65">
                  <c:v>0.99505475368673058</c:v>
                </c:pt>
                <c:pt idx="66">
                  <c:v>0.99668239783965107</c:v>
                </c:pt>
                <c:pt idx="67">
                  <c:v>0.99777492793427935</c:v>
                </c:pt>
                <c:pt idx="68">
                  <c:v>0.99850794233232665</c:v>
                </c:pt>
                <c:pt idx="69">
                  <c:v>0.9989995977858408</c:v>
                </c:pt>
                <c:pt idx="70">
                  <c:v>0.99932929973906692</c:v>
                </c:pt>
                <c:pt idx="71">
                  <c:v>0.99955036645953332</c:v>
                </c:pt>
                <c:pt idx="72">
                  <c:v>0.99969857928388062</c:v>
                </c:pt>
                <c:pt idx="73">
                  <c:v>0.99979794161218449</c:v>
                </c:pt>
                <c:pt idx="74">
                  <c:v>0.9998645517007605</c:v>
                </c:pt>
                <c:pt idx="75">
                  <c:v>0.999909204262595</c:v>
                </c:pt>
                <c:pt idx="76">
                  <c:v>0.99993913688619884</c:v>
                </c:pt>
                <c:pt idx="77">
                  <c:v>0.99995920182544018</c:v>
                </c:pt>
                <c:pt idx="78">
                  <c:v>0.99997265198183094</c:v>
                </c:pt>
                <c:pt idx="79">
                  <c:v>0.99998166799256039</c:v>
                </c:pt>
                <c:pt idx="80">
                  <c:v>0.99998771165079559</c:v>
                </c:pt>
                <c:pt idx="81">
                  <c:v>0.99999176285651037</c:v>
                </c:pt>
                <c:pt idx="82">
                  <c:v>0.99999447847009948</c:v>
                </c:pt>
                <c:pt idx="83">
                  <c:v>0.99999629880445418</c:v>
                </c:pt>
                <c:pt idx="84">
                  <c:v>0.99999751901291778</c:v>
                </c:pt>
                <c:pt idx="85">
                  <c:v>0.99999833694394469</c:v>
                </c:pt>
                <c:pt idx="86">
                  <c:v>0.99999888521988278</c:v>
                </c:pt>
                <c:pt idx="87">
                  <c:v>0.99999925274040335</c:v>
                </c:pt>
                <c:pt idx="88">
                  <c:v>0.99999949909685093</c:v>
                </c:pt>
                <c:pt idx="89">
                  <c:v>0.99999966423455056</c:v>
                </c:pt>
                <c:pt idx="90">
                  <c:v>0.99999977492967596</c:v>
                </c:pt>
                <c:pt idx="91">
                  <c:v>0.99999984913084428</c:v>
                </c:pt>
                <c:pt idx="92">
                  <c:v>0.99999989886937801</c:v>
                </c:pt>
                <c:pt idx="93">
                  <c:v>0.99999993221011574</c:v>
                </c:pt>
                <c:pt idx="94">
                  <c:v>0.99999995455908108</c:v>
                </c:pt>
                <c:pt idx="95">
                  <c:v>0.99999996954004089</c:v>
                </c:pt>
                <c:pt idx="96">
                  <c:v>0.99999997958207865</c:v>
                </c:pt>
                <c:pt idx="97">
                  <c:v>0.9999999863134581</c:v>
                </c:pt>
                <c:pt idx="98">
                  <c:v>0.99999999082563651</c:v>
                </c:pt>
                <c:pt idx="99">
                  <c:v>0.99999999385024008</c:v>
                </c:pt>
                <c:pt idx="100">
                  <c:v>0.99999999587769262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1604192"/>
        <c:axId val="-1001604736"/>
      </c:lineChart>
      <c:catAx>
        <c:axId val="-10016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604736"/>
        <c:crosses val="autoZero"/>
        <c:auto val="1"/>
        <c:lblAlgn val="ctr"/>
        <c:lblOffset val="100"/>
        <c:tickLblSkip val="5"/>
        <c:noMultiLvlLbl val="0"/>
      </c:catAx>
      <c:valAx>
        <c:axId val="-10016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Tanh(z)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60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Relu(z)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Relu!$C$6</c:f>
              <c:strCache>
                <c:ptCount val="1"/>
                <c:pt idx="0">
                  <c:v>Relu(z)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Relu!$B$7:$B$107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Relu!$C$7:$C$107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1612896"/>
        <c:axId val="-1001611808"/>
      </c:lineChart>
      <c:catAx>
        <c:axId val="-10016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611808"/>
        <c:crosses val="autoZero"/>
        <c:auto val="1"/>
        <c:lblAlgn val="ctr"/>
        <c:lblOffset val="100"/>
        <c:tickLblSkip val="5"/>
        <c:noMultiLvlLbl val="0"/>
      </c:catAx>
      <c:valAx>
        <c:axId val="-10016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Relu(z)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6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'Leaky Relu'!$C$7</c:f>
              <c:strCache>
                <c:ptCount val="1"/>
                <c:pt idx="0">
                  <c:v>Leaky Relu(z)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'Leaky Relu'!$B$8:$B$68</c:f>
              <c:numCache>
                <c:formatCode>General</c:formatCode>
                <c:ptCount val="6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</c:numCache>
            </c:numRef>
          </c:cat>
          <c:val>
            <c:numRef>
              <c:f>'Leaky Relu'!$C$8:$C$68</c:f>
              <c:numCache>
                <c:formatCode>General</c:formatCode>
                <c:ptCount val="6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-0.94000000000000006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-0.70000000000000007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1598752"/>
        <c:axId val="-1001609088"/>
      </c:lineChart>
      <c:catAx>
        <c:axId val="-10015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609088"/>
        <c:crosses val="autoZero"/>
        <c:auto val="1"/>
        <c:lblAlgn val="ctr"/>
        <c:lblOffset val="100"/>
        <c:noMultiLvlLbl val="0"/>
      </c:catAx>
      <c:valAx>
        <c:axId val="-100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59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96253</xdr:colOff>
      <xdr:row>2</xdr:row>
      <xdr:rowOff>30938</xdr:rowOff>
    </xdr:from>
    <xdr:ext cx="717376" cy="466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26352" y="388448"/>
              <a:ext cx="717376" cy="466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26352" y="388448"/>
              <a:ext cx="717376" cy="466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r>
                <a:rPr lang="ru-RU" sz="1600" b="0" i="0">
                  <a:latin typeface="Cambria Math" panose="02040503050406030204" pitchFamily="18" charset="0"/>
                </a:rPr>
                <a:t>/(</a:t>
              </a:r>
              <a:r>
                <a:rPr lang="en-US" sz="1600" b="0" i="0">
                  <a:latin typeface="Cambria Math" panose="02040503050406030204" pitchFamily="18" charset="0"/>
                </a:rPr>
                <a:t>1+𝑒^(−𝑧)</a:t>
              </a:r>
              <a:r>
                <a:rPr lang="ru-RU" sz="1600" b="0" i="0">
                  <a:latin typeface="Cambria Math" panose="02040503050406030204" pitchFamily="18" charset="0"/>
                </a:rPr>
                <a:t> )</a:t>
              </a:r>
              <a:endParaRPr lang="ru-RU" sz="1600"/>
            </a:p>
          </xdr:txBody>
        </xdr:sp>
      </mc:Fallback>
    </mc:AlternateContent>
    <xdr:clientData/>
  </xdr:oneCellAnchor>
  <xdr:twoCellAnchor>
    <xdr:from>
      <xdr:col>6</xdr:col>
      <xdr:colOff>364384</xdr:colOff>
      <xdr:row>5</xdr:row>
      <xdr:rowOff>96253</xdr:rowOff>
    </xdr:from>
    <xdr:to>
      <xdr:col>17</xdr:col>
      <xdr:colOff>501889</xdr:colOff>
      <xdr:row>26</xdr:row>
      <xdr:rowOff>85939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103128</xdr:colOff>
      <xdr:row>1</xdr:row>
      <xdr:rowOff>24063</xdr:rowOff>
    </xdr:from>
    <xdr:ext cx="813492" cy="476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128211" y="202818"/>
              <a:ext cx="813492" cy="476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p>
                        </m:s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128211" y="202818"/>
              <a:ext cx="813492" cy="476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𝑒</a:t>
              </a:r>
              <a:r>
                <a:rPr lang="ru-RU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𝑧−𝑒^(−𝑧)</a:t>
              </a:r>
              <a:r>
                <a:rPr lang="ru-RU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𝑒^(−𝑧)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600"/>
            </a:p>
          </xdr:txBody>
        </xdr:sp>
      </mc:Fallback>
    </mc:AlternateContent>
    <xdr:clientData/>
  </xdr:oneCellAnchor>
  <xdr:twoCellAnchor>
    <xdr:from>
      <xdr:col>5</xdr:col>
      <xdr:colOff>226879</xdr:colOff>
      <xdr:row>5</xdr:row>
      <xdr:rowOff>27500</xdr:rowOff>
    </xdr:from>
    <xdr:to>
      <xdr:col>15</xdr:col>
      <xdr:colOff>316257</xdr:colOff>
      <xdr:row>28</xdr:row>
      <xdr:rowOff>106564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336885</xdr:colOff>
      <xdr:row>20</xdr:row>
      <xdr:rowOff>61876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378136</xdr:colOff>
      <xdr:row>8</xdr:row>
      <xdr:rowOff>79064</xdr:rowOff>
    </xdr:from>
    <xdr:to>
      <xdr:col>15</xdr:col>
      <xdr:colOff>110002</xdr:colOff>
      <xdr:row>23</xdr:row>
      <xdr:rowOff>140940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185630</xdr:colOff>
      <xdr:row>5</xdr:row>
      <xdr:rowOff>55002</xdr:rowOff>
    </xdr:from>
    <xdr:to>
      <xdr:col>3</xdr:col>
      <xdr:colOff>192505</xdr:colOff>
      <xdr:row>7</xdr:row>
      <xdr:rowOff>144379</xdr:rowOff>
    </xdr:to>
    <xdr:sp macro="" textlink="">
      <xdr:nvSpPr>
        <xdr:cNvPr id="2" name="Oval 1"/>
        <xdr:cNvSpPr/>
      </xdr:nvSpPr>
      <xdr:spPr>
        <a:xfrm>
          <a:off x="1395663" y="948776"/>
          <a:ext cx="611892" cy="4468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192505</xdr:colOff>
      <xdr:row>9</xdr:row>
      <xdr:rowOff>82503</xdr:rowOff>
    </xdr:from>
    <xdr:to>
      <xdr:col>3</xdr:col>
      <xdr:colOff>199380</xdr:colOff>
      <xdr:row>11</xdr:row>
      <xdr:rowOff>171880</xdr:rowOff>
    </xdr:to>
    <xdr:sp macro="" textlink="">
      <xdr:nvSpPr>
        <xdr:cNvPr id="3" name="Oval 2"/>
        <xdr:cNvSpPr/>
      </xdr:nvSpPr>
      <xdr:spPr>
        <a:xfrm>
          <a:off x="1402538" y="1691297"/>
          <a:ext cx="611892" cy="4468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192505</xdr:colOff>
      <xdr:row>3</xdr:row>
      <xdr:rowOff>158188</xdr:rowOff>
    </xdr:from>
    <xdr:to>
      <xdr:col>7</xdr:col>
      <xdr:colOff>103360</xdr:colOff>
      <xdr:row>6</xdr:row>
      <xdr:rowOff>99691</xdr:rowOff>
    </xdr:to>
    <xdr:cxnSp macro="">
      <xdr:nvCxnSpPr>
        <xdr:cNvPr id="5" name="Straight Arrow Connector 4"/>
        <xdr:cNvCxnSpPr>
          <a:stCxn id="2" idx="6"/>
          <a:endCxn id="16" idx="1"/>
        </xdr:cNvCxnSpPr>
      </xdr:nvCxnSpPr>
      <xdr:spPr>
        <a:xfrm flipV="1">
          <a:off x="2007555" y="694453"/>
          <a:ext cx="2330921" cy="477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199380</xdr:colOff>
      <xdr:row>5</xdr:row>
      <xdr:rowOff>1</xdr:rowOff>
    </xdr:from>
    <xdr:to>
      <xdr:col>7</xdr:col>
      <xdr:colOff>13750</xdr:colOff>
      <xdr:row>10</xdr:row>
      <xdr:rowOff>140943</xdr:rowOff>
    </xdr:to>
    <xdr:cxnSp macro="">
      <xdr:nvCxnSpPr>
        <xdr:cNvPr id="8" name="Straight Arrow Connector 7"/>
        <xdr:cNvCxnSpPr>
          <a:endCxn id="16" idx="2"/>
        </xdr:cNvCxnSpPr>
      </xdr:nvCxnSpPr>
      <xdr:spPr>
        <a:xfrm flipV="1">
          <a:off x="2014430" y="893775"/>
          <a:ext cx="2234436" cy="1034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214277</xdr:colOff>
      <xdr:row>10</xdr:row>
      <xdr:rowOff>144378</xdr:rowOff>
    </xdr:from>
    <xdr:to>
      <xdr:col>7</xdr:col>
      <xdr:colOff>9168</xdr:colOff>
      <xdr:row>10</xdr:row>
      <xdr:rowOff>148966</xdr:rowOff>
    </xdr:to>
    <xdr:cxnSp macro="">
      <xdr:nvCxnSpPr>
        <xdr:cNvPr id="11" name="Straight Arrow Connector 10"/>
        <xdr:cNvCxnSpPr/>
      </xdr:nvCxnSpPr>
      <xdr:spPr>
        <a:xfrm flipV="1">
          <a:off x="2029327" y="1931927"/>
          <a:ext cx="2214957" cy="4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208546</xdr:colOff>
      <xdr:row>10</xdr:row>
      <xdr:rowOff>136360</xdr:rowOff>
    </xdr:from>
    <xdr:to>
      <xdr:col>6</xdr:col>
      <xdr:colOff>599287</xdr:colOff>
      <xdr:row>15</xdr:row>
      <xdr:rowOff>127191</xdr:rowOff>
    </xdr:to>
    <xdr:cxnSp macro="">
      <xdr:nvCxnSpPr>
        <xdr:cNvPr id="12" name="Straight Arrow Connector 11"/>
        <xdr:cNvCxnSpPr>
          <a:endCxn id="17" idx="2"/>
        </xdr:cNvCxnSpPr>
      </xdr:nvCxnSpPr>
      <xdr:spPr>
        <a:xfrm>
          <a:off x="2023596" y="1923909"/>
          <a:ext cx="2205790" cy="8846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13750</xdr:colOff>
      <xdr:row>3</xdr:row>
      <xdr:rowOff>75627</xdr:rowOff>
    </xdr:from>
    <xdr:to>
      <xdr:col>8</xdr:col>
      <xdr:colOff>0</xdr:colOff>
      <xdr:row>6</xdr:row>
      <xdr:rowOff>103128</xdr:rowOff>
    </xdr:to>
    <xdr:sp macro="" textlink="">
      <xdr:nvSpPr>
        <xdr:cNvPr id="16" name="Oval 15"/>
        <xdr:cNvSpPr/>
      </xdr:nvSpPr>
      <xdr:spPr>
        <a:xfrm>
          <a:off x="4248866" y="790647"/>
          <a:ext cx="611892" cy="5637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599287</xdr:colOff>
      <xdr:row>14</xdr:row>
      <xdr:rowOff>13750</xdr:rowOff>
    </xdr:from>
    <xdr:to>
      <xdr:col>8</xdr:col>
      <xdr:colOff>0</xdr:colOff>
      <xdr:row>17</xdr:row>
      <xdr:rowOff>61876</xdr:rowOff>
    </xdr:to>
    <xdr:sp macro="" textlink="">
      <xdr:nvSpPr>
        <xdr:cNvPr id="17" name="Oval 16"/>
        <xdr:cNvSpPr/>
      </xdr:nvSpPr>
      <xdr:spPr>
        <a:xfrm>
          <a:off x="4229386" y="2516318"/>
          <a:ext cx="611892" cy="58439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2293</xdr:colOff>
      <xdr:row>8</xdr:row>
      <xdr:rowOff>110002</xdr:rowOff>
    </xdr:from>
    <xdr:to>
      <xdr:col>8</xdr:col>
      <xdr:colOff>0</xdr:colOff>
      <xdr:row>11</xdr:row>
      <xdr:rowOff>178754</xdr:rowOff>
    </xdr:to>
    <xdr:sp macro="" textlink="">
      <xdr:nvSpPr>
        <xdr:cNvPr id="18" name="Oval 17"/>
        <xdr:cNvSpPr/>
      </xdr:nvSpPr>
      <xdr:spPr>
        <a:xfrm>
          <a:off x="4237409" y="1540041"/>
          <a:ext cx="623350" cy="60501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199379</xdr:colOff>
      <xdr:row>6</xdr:row>
      <xdr:rowOff>99690</xdr:rowOff>
    </xdr:from>
    <xdr:to>
      <xdr:col>7</xdr:col>
      <xdr:colOff>100454</xdr:colOff>
      <xdr:row>9</xdr:row>
      <xdr:rowOff>19849</xdr:rowOff>
    </xdr:to>
    <xdr:cxnSp macro="">
      <xdr:nvCxnSpPr>
        <xdr:cNvPr id="23" name="Straight Arrow Connector 22"/>
        <xdr:cNvCxnSpPr/>
      </xdr:nvCxnSpPr>
      <xdr:spPr>
        <a:xfrm>
          <a:off x="2014429" y="1172219"/>
          <a:ext cx="2321141" cy="456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192505</xdr:colOff>
      <xdr:row>6</xdr:row>
      <xdr:rowOff>99691</xdr:rowOff>
    </xdr:from>
    <xdr:to>
      <xdr:col>7</xdr:col>
      <xdr:colOff>83880</xdr:colOff>
      <xdr:row>14</xdr:row>
      <xdr:rowOff>99332</xdr:rowOff>
    </xdr:to>
    <xdr:cxnSp macro="">
      <xdr:nvCxnSpPr>
        <xdr:cNvPr id="24" name="Straight Arrow Connector 23"/>
        <xdr:cNvCxnSpPr>
          <a:stCxn id="2" idx="6"/>
          <a:endCxn id="17" idx="1"/>
        </xdr:cNvCxnSpPr>
      </xdr:nvCxnSpPr>
      <xdr:spPr>
        <a:xfrm>
          <a:off x="2007555" y="1172220"/>
          <a:ext cx="2311441" cy="1429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29793</xdr:colOff>
      <xdr:row>8</xdr:row>
      <xdr:rowOff>98544</xdr:rowOff>
    </xdr:from>
    <xdr:to>
      <xdr:col>10</xdr:col>
      <xdr:colOff>36669</xdr:colOff>
      <xdr:row>11</xdr:row>
      <xdr:rowOff>9166</xdr:rowOff>
    </xdr:to>
    <xdr:sp macro="" textlink="">
      <xdr:nvSpPr>
        <xdr:cNvPr id="35" name="Oval 34"/>
        <xdr:cNvSpPr/>
      </xdr:nvSpPr>
      <xdr:spPr>
        <a:xfrm>
          <a:off x="5474942" y="1528583"/>
          <a:ext cx="611892" cy="4468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5</xdr:row>
      <xdr:rowOff>1</xdr:rowOff>
    </xdr:from>
    <xdr:to>
      <xdr:col>9</xdr:col>
      <xdr:colOff>119403</xdr:colOff>
      <xdr:row>8</xdr:row>
      <xdr:rowOff>163989</xdr:rowOff>
    </xdr:to>
    <xdr:cxnSp macro="">
      <xdr:nvCxnSpPr>
        <xdr:cNvPr id="125" name="Straight Arrow Connector 124"/>
        <xdr:cNvCxnSpPr>
          <a:stCxn id="16" idx="6"/>
          <a:endCxn id="35" idx="1"/>
        </xdr:cNvCxnSpPr>
      </xdr:nvCxnSpPr>
      <xdr:spPr>
        <a:xfrm>
          <a:off x="4840132" y="893775"/>
          <a:ext cx="724420" cy="700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122476</xdr:rowOff>
    </xdr:from>
    <xdr:to>
      <xdr:col>9</xdr:col>
      <xdr:colOff>119403</xdr:colOff>
      <xdr:row>15</xdr:row>
      <xdr:rowOff>127191</xdr:rowOff>
    </xdr:to>
    <xdr:cxnSp macro="">
      <xdr:nvCxnSpPr>
        <xdr:cNvPr id="129" name="Straight Arrow Connector 128"/>
        <xdr:cNvCxnSpPr>
          <a:stCxn id="17" idx="6"/>
          <a:endCxn id="35" idx="3"/>
        </xdr:cNvCxnSpPr>
      </xdr:nvCxnSpPr>
      <xdr:spPr>
        <a:xfrm flipV="1">
          <a:off x="4840132" y="1910025"/>
          <a:ext cx="724420" cy="898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143233</xdr:rowOff>
    </xdr:from>
    <xdr:to>
      <xdr:col>9</xdr:col>
      <xdr:colOff>29793</xdr:colOff>
      <xdr:row>10</xdr:row>
      <xdr:rowOff>55001</xdr:rowOff>
    </xdr:to>
    <xdr:cxnSp macro="">
      <xdr:nvCxnSpPr>
        <xdr:cNvPr id="133" name="Straight Arrow Connector 132"/>
        <xdr:cNvCxnSpPr>
          <a:stCxn id="18" idx="6"/>
          <a:endCxn id="35" idx="2"/>
        </xdr:cNvCxnSpPr>
      </xdr:nvCxnSpPr>
      <xdr:spPr>
        <a:xfrm flipV="1">
          <a:off x="4840132" y="1752027"/>
          <a:ext cx="634810" cy="90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185630</xdr:colOff>
      <xdr:row>5</xdr:row>
      <xdr:rowOff>55002</xdr:rowOff>
    </xdr:from>
    <xdr:to>
      <xdr:col>3</xdr:col>
      <xdr:colOff>192505</xdr:colOff>
      <xdr:row>7</xdr:row>
      <xdr:rowOff>144379</xdr:rowOff>
    </xdr:to>
    <xdr:sp macro="" textlink="">
      <xdr:nvSpPr>
        <xdr:cNvPr id="2" name="Oval 1"/>
        <xdr:cNvSpPr/>
      </xdr:nvSpPr>
      <xdr:spPr>
        <a:xfrm>
          <a:off x="1395663" y="948776"/>
          <a:ext cx="611892" cy="4468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192505</xdr:colOff>
      <xdr:row>9</xdr:row>
      <xdr:rowOff>82503</xdr:rowOff>
    </xdr:from>
    <xdr:to>
      <xdr:col>3</xdr:col>
      <xdr:colOff>199380</xdr:colOff>
      <xdr:row>11</xdr:row>
      <xdr:rowOff>171880</xdr:rowOff>
    </xdr:to>
    <xdr:sp macro="" textlink="">
      <xdr:nvSpPr>
        <xdr:cNvPr id="3" name="Oval 2"/>
        <xdr:cNvSpPr/>
      </xdr:nvSpPr>
      <xdr:spPr>
        <a:xfrm>
          <a:off x="1402538" y="1691297"/>
          <a:ext cx="611892" cy="4468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192505</xdr:colOff>
      <xdr:row>3</xdr:row>
      <xdr:rowOff>158188</xdr:rowOff>
    </xdr:from>
    <xdr:to>
      <xdr:col>5</xdr:col>
      <xdr:colOff>103360</xdr:colOff>
      <xdr:row>6</xdr:row>
      <xdr:rowOff>99691</xdr:rowOff>
    </xdr:to>
    <xdr:cxnSp macro="">
      <xdr:nvCxnSpPr>
        <xdr:cNvPr id="4" name="Straight Arrow Connector 3"/>
        <xdr:cNvCxnSpPr>
          <a:stCxn id="2" idx="6"/>
          <a:endCxn id="8" idx="1"/>
        </xdr:cNvCxnSpPr>
      </xdr:nvCxnSpPr>
      <xdr:spPr>
        <a:xfrm flipV="1">
          <a:off x="2007555" y="694453"/>
          <a:ext cx="2330921" cy="477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199380</xdr:colOff>
      <xdr:row>5</xdr:row>
      <xdr:rowOff>1</xdr:rowOff>
    </xdr:from>
    <xdr:to>
      <xdr:col>5</xdr:col>
      <xdr:colOff>13750</xdr:colOff>
      <xdr:row>10</xdr:row>
      <xdr:rowOff>140943</xdr:rowOff>
    </xdr:to>
    <xdr:cxnSp macro="">
      <xdr:nvCxnSpPr>
        <xdr:cNvPr id="5" name="Straight Arrow Connector 4"/>
        <xdr:cNvCxnSpPr>
          <a:endCxn id="8" idx="2"/>
        </xdr:cNvCxnSpPr>
      </xdr:nvCxnSpPr>
      <xdr:spPr>
        <a:xfrm flipV="1">
          <a:off x="2014430" y="893775"/>
          <a:ext cx="2234436" cy="1034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214277</xdr:colOff>
      <xdr:row>10</xdr:row>
      <xdr:rowOff>144378</xdr:rowOff>
    </xdr:from>
    <xdr:to>
      <xdr:col>5</xdr:col>
      <xdr:colOff>9168</xdr:colOff>
      <xdr:row>10</xdr:row>
      <xdr:rowOff>148966</xdr:rowOff>
    </xdr:to>
    <xdr:cxnSp macro="">
      <xdr:nvCxnSpPr>
        <xdr:cNvPr id="6" name="Straight Arrow Connector 5"/>
        <xdr:cNvCxnSpPr/>
      </xdr:nvCxnSpPr>
      <xdr:spPr>
        <a:xfrm flipV="1">
          <a:off x="2029327" y="1931927"/>
          <a:ext cx="2214957" cy="4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208546</xdr:colOff>
      <xdr:row>10</xdr:row>
      <xdr:rowOff>136360</xdr:rowOff>
    </xdr:from>
    <xdr:to>
      <xdr:col>4</xdr:col>
      <xdr:colOff>599287</xdr:colOff>
      <xdr:row>15</xdr:row>
      <xdr:rowOff>127191</xdr:rowOff>
    </xdr:to>
    <xdr:cxnSp macro="">
      <xdr:nvCxnSpPr>
        <xdr:cNvPr id="7" name="Straight Arrow Connector 6"/>
        <xdr:cNvCxnSpPr>
          <a:endCxn id="9" idx="2"/>
        </xdr:cNvCxnSpPr>
      </xdr:nvCxnSpPr>
      <xdr:spPr>
        <a:xfrm>
          <a:off x="2023596" y="1923909"/>
          <a:ext cx="2205790" cy="8846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13750</xdr:colOff>
      <xdr:row>3</xdr:row>
      <xdr:rowOff>75627</xdr:rowOff>
    </xdr:from>
    <xdr:to>
      <xdr:col>6</xdr:col>
      <xdr:colOff>0</xdr:colOff>
      <xdr:row>6</xdr:row>
      <xdr:rowOff>103128</xdr:rowOff>
    </xdr:to>
    <xdr:sp macro="" textlink="">
      <xdr:nvSpPr>
        <xdr:cNvPr id="8" name="Oval 7"/>
        <xdr:cNvSpPr/>
      </xdr:nvSpPr>
      <xdr:spPr>
        <a:xfrm>
          <a:off x="4248866" y="611892"/>
          <a:ext cx="611892" cy="5637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599287</xdr:colOff>
      <xdr:row>14</xdr:row>
      <xdr:rowOff>13750</xdr:rowOff>
    </xdr:from>
    <xdr:to>
      <xdr:col>6</xdr:col>
      <xdr:colOff>0</xdr:colOff>
      <xdr:row>17</xdr:row>
      <xdr:rowOff>61876</xdr:rowOff>
    </xdr:to>
    <xdr:sp macro="" textlink="">
      <xdr:nvSpPr>
        <xdr:cNvPr id="9" name="Oval 8"/>
        <xdr:cNvSpPr/>
      </xdr:nvSpPr>
      <xdr:spPr>
        <a:xfrm>
          <a:off x="4229386" y="2516318"/>
          <a:ext cx="611892" cy="58439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2293</xdr:colOff>
      <xdr:row>8</xdr:row>
      <xdr:rowOff>110002</xdr:rowOff>
    </xdr:from>
    <xdr:to>
      <xdr:col>6</xdr:col>
      <xdr:colOff>0</xdr:colOff>
      <xdr:row>11</xdr:row>
      <xdr:rowOff>178754</xdr:rowOff>
    </xdr:to>
    <xdr:sp macro="" textlink="">
      <xdr:nvSpPr>
        <xdr:cNvPr id="10" name="Oval 9"/>
        <xdr:cNvSpPr/>
      </xdr:nvSpPr>
      <xdr:spPr>
        <a:xfrm>
          <a:off x="4237409" y="1540041"/>
          <a:ext cx="623350" cy="60501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199379</xdr:colOff>
      <xdr:row>6</xdr:row>
      <xdr:rowOff>99690</xdr:rowOff>
    </xdr:from>
    <xdr:to>
      <xdr:col>5</xdr:col>
      <xdr:colOff>100454</xdr:colOff>
      <xdr:row>9</xdr:row>
      <xdr:rowOff>19849</xdr:rowOff>
    </xdr:to>
    <xdr:cxnSp macro="">
      <xdr:nvCxnSpPr>
        <xdr:cNvPr id="11" name="Straight Arrow Connector 10"/>
        <xdr:cNvCxnSpPr/>
      </xdr:nvCxnSpPr>
      <xdr:spPr>
        <a:xfrm>
          <a:off x="2014429" y="1172219"/>
          <a:ext cx="2321141" cy="456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192505</xdr:colOff>
      <xdr:row>6</xdr:row>
      <xdr:rowOff>99691</xdr:rowOff>
    </xdr:from>
    <xdr:to>
      <xdr:col>5</xdr:col>
      <xdr:colOff>83880</xdr:colOff>
      <xdr:row>14</xdr:row>
      <xdr:rowOff>99332</xdr:rowOff>
    </xdr:to>
    <xdr:cxnSp macro="">
      <xdr:nvCxnSpPr>
        <xdr:cNvPr id="12" name="Straight Arrow Connector 11"/>
        <xdr:cNvCxnSpPr>
          <a:stCxn id="2" idx="6"/>
          <a:endCxn id="9" idx="1"/>
        </xdr:cNvCxnSpPr>
      </xdr:nvCxnSpPr>
      <xdr:spPr>
        <a:xfrm>
          <a:off x="2007555" y="1172220"/>
          <a:ext cx="2311441" cy="1429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1</xdr:rowOff>
    </xdr:from>
    <xdr:to>
      <xdr:col>7</xdr:col>
      <xdr:colOff>119403</xdr:colOff>
      <xdr:row>8</xdr:row>
      <xdr:rowOff>173051</xdr:rowOff>
    </xdr:to>
    <xdr:cxnSp macro="">
      <xdr:nvCxnSpPr>
        <xdr:cNvPr id="22" name="Straight Arrow Connector 21"/>
        <xdr:cNvCxnSpPr>
          <a:stCxn id="8" idx="6"/>
          <a:endCxn id="31" idx="1"/>
        </xdr:cNvCxnSpPr>
      </xdr:nvCxnSpPr>
      <xdr:spPr>
        <a:xfrm>
          <a:off x="3630099" y="893775"/>
          <a:ext cx="724420" cy="750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501889</xdr:colOff>
      <xdr:row>3</xdr:row>
      <xdr:rowOff>169164</xdr:rowOff>
    </xdr:from>
    <xdr:to>
      <xdr:col>11</xdr:col>
      <xdr:colOff>103128</xdr:colOff>
      <xdr:row>6</xdr:row>
      <xdr:rowOff>31740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2021" y="705429"/>
          <a:ext cx="3540722" cy="398840"/>
        </a:xfrm>
        <a:prstGeom prst="rect">
          <a:avLst/>
        </a:prstGeom>
      </xdr:spPr>
    </xdr:pic>
    <xdr:clientData/>
  </xdr:twoCellAnchor>
  <xdr:twoCellAnchor>
    <xdr:from>
      <xdr:col>7</xdr:col>
      <xdr:colOff>29793</xdr:colOff>
      <xdr:row>8</xdr:row>
      <xdr:rowOff>98544</xdr:rowOff>
    </xdr:from>
    <xdr:to>
      <xdr:col>8</xdr:col>
      <xdr:colOff>36669</xdr:colOff>
      <xdr:row>11</xdr:row>
      <xdr:rowOff>9166</xdr:rowOff>
    </xdr:to>
    <xdr:sp macro="" textlink="">
      <xdr:nvSpPr>
        <xdr:cNvPr id="31" name="Oval 30"/>
        <xdr:cNvSpPr/>
      </xdr:nvSpPr>
      <xdr:spPr>
        <a:xfrm>
          <a:off x="5474942" y="1528583"/>
          <a:ext cx="611892" cy="4468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10</xdr:row>
      <xdr:rowOff>122476</xdr:rowOff>
    </xdr:from>
    <xdr:to>
      <xdr:col>7</xdr:col>
      <xdr:colOff>119403</xdr:colOff>
      <xdr:row>15</xdr:row>
      <xdr:rowOff>127191</xdr:rowOff>
    </xdr:to>
    <xdr:cxnSp macro="">
      <xdr:nvCxnSpPr>
        <xdr:cNvPr id="33" name="Straight Arrow Connector 32"/>
        <xdr:cNvCxnSpPr>
          <a:endCxn id="31" idx="3"/>
        </xdr:cNvCxnSpPr>
      </xdr:nvCxnSpPr>
      <xdr:spPr>
        <a:xfrm flipV="1">
          <a:off x="4840132" y="1910025"/>
          <a:ext cx="724420" cy="898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143233</xdr:rowOff>
    </xdr:from>
    <xdr:to>
      <xdr:col>7</xdr:col>
      <xdr:colOff>29793</xdr:colOff>
      <xdr:row>10</xdr:row>
      <xdr:rowOff>55001</xdr:rowOff>
    </xdr:to>
    <xdr:cxnSp macro="">
      <xdr:nvCxnSpPr>
        <xdr:cNvPr id="34" name="Straight Arrow Connector 33"/>
        <xdr:cNvCxnSpPr>
          <a:endCxn id="31" idx="2"/>
        </xdr:cNvCxnSpPr>
      </xdr:nvCxnSpPr>
      <xdr:spPr>
        <a:xfrm flipV="1">
          <a:off x="4840132" y="1752027"/>
          <a:ext cx="634810" cy="90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185630</xdr:colOff>
      <xdr:row>5</xdr:row>
      <xdr:rowOff>55002</xdr:rowOff>
    </xdr:from>
    <xdr:to>
      <xdr:col>3</xdr:col>
      <xdr:colOff>192505</xdr:colOff>
      <xdr:row>7</xdr:row>
      <xdr:rowOff>144379</xdr:rowOff>
    </xdr:to>
    <xdr:sp macro="" textlink="">
      <xdr:nvSpPr>
        <xdr:cNvPr id="2" name="Oval 1"/>
        <xdr:cNvSpPr/>
      </xdr:nvSpPr>
      <xdr:spPr>
        <a:xfrm>
          <a:off x="1395663" y="948776"/>
          <a:ext cx="611892" cy="4675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192505</xdr:colOff>
      <xdr:row>9</xdr:row>
      <xdr:rowOff>82503</xdr:rowOff>
    </xdr:from>
    <xdr:to>
      <xdr:col>3</xdr:col>
      <xdr:colOff>199380</xdr:colOff>
      <xdr:row>11</xdr:row>
      <xdr:rowOff>171880</xdr:rowOff>
    </xdr:to>
    <xdr:sp macro="" textlink="">
      <xdr:nvSpPr>
        <xdr:cNvPr id="3" name="Oval 2"/>
        <xdr:cNvSpPr/>
      </xdr:nvSpPr>
      <xdr:spPr>
        <a:xfrm>
          <a:off x="1402538" y="1753174"/>
          <a:ext cx="611892" cy="48813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192505</xdr:colOff>
      <xdr:row>3</xdr:row>
      <xdr:rowOff>158188</xdr:rowOff>
    </xdr:from>
    <xdr:to>
      <xdr:col>5</xdr:col>
      <xdr:colOff>103360</xdr:colOff>
      <xdr:row>6</xdr:row>
      <xdr:rowOff>99691</xdr:rowOff>
    </xdr:to>
    <xdr:cxnSp macro="">
      <xdr:nvCxnSpPr>
        <xdr:cNvPr id="4" name="Straight Arrow Connector 3"/>
        <xdr:cNvCxnSpPr>
          <a:stCxn id="2" idx="6"/>
          <a:endCxn id="8" idx="1"/>
        </xdr:cNvCxnSpPr>
      </xdr:nvCxnSpPr>
      <xdr:spPr>
        <a:xfrm flipV="1">
          <a:off x="2007555" y="694453"/>
          <a:ext cx="1120888" cy="477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199380</xdr:colOff>
      <xdr:row>5</xdr:row>
      <xdr:rowOff>1</xdr:rowOff>
    </xdr:from>
    <xdr:to>
      <xdr:col>5</xdr:col>
      <xdr:colOff>13750</xdr:colOff>
      <xdr:row>10</xdr:row>
      <xdr:rowOff>140943</xdr:rowOff>
    </xdr:to>
    <xdr:cxnSp macro="">
      <xdr:nvCxnSpPr>
        <xdr:cNvPr id="5" name="Straight Arrow Connector 4"/>
        <xdr:cNvCxnSpPr>
          <a:endCxn id="8" idx="2"/>
        </xdr:cNvCxnSpPr>
      </xdr:nvCxnSpPr>
      <xdr:spPr>
        <a:xfrm flipV="1">
          <a:off x="2014430" y="893775"/>
          <a:ext cx="1024403" cy="11172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214277</xdr:colOff>
      <xdr:row>10</xdr:row>
      <xdr:rowOff>144378</xdr:rowOff>
    </xdr:from>
    <xdr:to>
      <xdr:col>5</xdr:col>
      <xdr:colOff>9168</xdr:colOff>
      <xdr:row>10</xdr:row>
      <xdr:rowOff>148966</xdr:rowOff>
    </xdr:to>
    <xdr:cxnSp macro="">
      <xdr:nvCxnSpPr>
        <xdr:cNvPr id="6" name="Straight Arrow Connector 5"/>
        <xdr:cNvCxnSpPr/>
      </xdr:nvCxnSpPr>
      <xdr:spPr>
        <a:xfrm flipV="1">
          <a:off x="2029327" y="2014429"/>
          <a:ext cx="1004924" cy="4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208546</xdr:colOff>
      <xdr:row>10</xdr:row>
      <xdr:rowOff>136360</xdr:rowOff>
    </xdr:from>
    <xdr:to>
      <xdr:col>4</xdr:col>
      <xdr:colOff>599287</xdr:colOff>
      <xdr:row>15</xdr:row>
      <xdr:rowOff>127191</xdr:rowOff>
    </xdr:to>
    <xdr:cxnSp macro="">
      <xdr:nvCxnSpPr>
        <xdr:cNvPr id="7" name="Straight Arrow Connector 6"/>
        <xdr:cNvCxnSpPr>
          <a:endCxn id="9" idx="2"/>
        </xdr:cNvCxnSpPr>
      </xdr:nvCxnSpPr>
      <xdr:spPr>
        <a:xfrm>
          <a:off x="2023596" y="2006411"/>
          <a:ext cx="995757" cy="987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13750</xdr:colOff>
      <xdr:row>3</xdr:row>
      <xdr:rowOff>75627</xdr:rowOff>
    </xdr:from>
    <xdr:to>
      <xdr:col>6</xdr:col>
      <xdr:colOff>0</xdr:colOff>
      <xdr:row>6</xdr:row>
      <xdr:rowOff>103128</xdr:rowOff>
    </xdr:to>
    <xdr:sp macro="" textlink="">
      <xdr:nvSpPr>
        <xdr:cNvPr id="8" name="Oval 7"/>
        <xdr:cNvSpPr/>
      </xdr:nvSpPr>
      <xdr:spPr>
        <a:xfrm>
          <a:off x="3038833" y="611892"/>
          <a:ext cx="611892" cy="5637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599287</xdr:colOff>
      <xdr:row>14</xdr:row>
      <xdr:rowOff>13750</xdr:rowOff>
    </xdr:from>
    <xdr:to>
      <xdr:col>6</xdr:col>
      <xdr:colOff>0</xdr:colOff>
      <xdr:row>17</xdr:row>
      <xdr:rowOff>61876</xdr:rowOff>
    </xdr:to>
    <xdr:sp macro="" textlink="">
      <xdr:nvSpPr>
        <xdr:cNvPr id="9" name="Oval 8"/>
        <xdr:cNvSpPr/>
      </xdr:nvSpPr>
      <xdr:spPr>
        <a:xfrm>
          <a:off x="3019353" y="2681323"/>
          <a:ext cx="611892" cy="62564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2293</xdr:colOff>
      <xdr:row>8</xdr:row>
      <xdr:rowOff>110002</xdr:rowOff>
    </xdr:from>
    <xdr:to>
      <xdr:col>6</xdr:col>
      <xdr:colOff>0</xdr:colOff>
      <xdr:row>11</xdr:row>
      <xdr:rowOff>178754</xdr:rowOff>
    </xdr:to>
    <xdr:sp macro="" textlink="">
      <xdr:nvSpPr>
        <xdr:cNvPr id="10" name="Oval 9"/>
        <xdr:cNvSpPr/>
      </xdr:nvSpPr>
      <xdr:spPr>
        <a:xfrm>
          <a:off x="3027376" y="1581292"/>
          <a:ext cx="623350" cy="6668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199379</xdr:colOff>
      <xdr:row>6</xdr:row>
      <xdr:rowOff>99690</xdr:rowOff>
    </xdr:from>
    <xdr:to>
      <xdr:col>5</xdr:col>
      <xdr:colOff>100454</xdr:colOff>
      <xdr:row>9</xdr:row>
      <xdr:rowOff>19849</xdr:rowOff>
    </xdr:to>
    <xdr:cxnSp macro="">
      <xdr:nvCxnSpPr>
        <xdr:cNvPr id="11" name="Straight Arrow Connector 10"/>
        <xdr:cNvCxnSpPr/>
      </xdr:nvCxnSpPr>
      <xdr:spPr>
        <a:xfrm>
          <a:off x="2014429" y="1172219"/>
          <a:ext cx="1111108" cy="518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192505</xdr:colOff>
      <xdr:row>6</xdr:row>
      <xdr:rowOff>99691</xdr:rowOff>
    </xdr:from>
    <xdr:to>
      <xdr:col>5</xdr:col>
      <xdr:colOff>83880</xdr:colOff>
      <xdr:row>14</xdr:row>
      <xdr:rowOff>99332</xdr:rowOff>
    </xdr:to>
    <xdr:cxnSp macro="">
      <xdr:nvCxnSpPr>
        <xdr:cNvPr id="12" name="Straight Arrow Connector 11"/>
        <xdr:cNvCxnSpPr>
          <a:stCxn id="2" idx="6"/>
          <a:endCxn id="9" idx="1"/>
        </xdr:cNvCxnSpPr>
      </xdr:nvCxnSpPr>
      <xdr:spPr>
        <a:xfrm>
          <a:off x="2007555" y="1172220"/>
          <a:ext cx="1101408" cy="15946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3</xdr:row>
      <xdr:rowOff>169164</xdr:rowOff>
    </xdr:from>
    <xdr:to>
      <xdr:col>12</xdr:col>
      <xdr:colOff>206256</xdr:colOff>
      <xdr:row>6</xdr:row>
      <xdr:rowOff>31740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132" y="705429"/>
          <a:ext cx="3540722" cy="398840"/>
        </a:xfrm>
        <a:prstGeom prst="rect">
          <a:avLst/>
        </a:prstGeom>
      </xdr:spPr>
    </xdr:pic>
    <xdr:clientData/>
  </xdr:twoCellAnchor>
  <xdr:twoCellAnchor editAs="oneCell">
    <xdr:from>
      <xdr:col>9</xdr:col>
      <xdr:colOff>281882</xdr:colOff>
      <xdr:row>15</xdr:row>
      <xdr:rowOff>88878</xdr:rowOff>
    </xdr:from>
    <xdr:to>
      <xdr:col>18</xdr:col>
      <xdr:colOff>486189</xdr:colOff>
      <xdr:row>34</xdr:row>
      <xdr:rowOff>144035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7031" y="2955831"/>
          <a:ext cx="6563856" cy="347212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1</xdr:rowOff>
    </xdr:from>
    <xdr:to>
      <xdr:col>7</xdr:col>
      <xdr:colOff>119403</xdr:colOff>
      <xdr:row>8</xdr:row>
      <xdr:rowOff>173051</xdr:rowOff>
    </xdr:to>
    <xdr:cxnSp macro="">
      <xdr:nvCxnSpPr>
        <xdr:cNvPr id="41" name="Straight Arrow Connector 40"/>
        <xdr:cNvCxnSpPr>
          <a:endCxn id="42" idx="1"/>
        </xdr:cNvCxnSpPr>
      </xdr:nvCxnSpPr>
      <xdr:spPr>
        <a:xfrm>
          <a:off x="3630099" y="893775"/>
          <a:ext cx="724420" cy="750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29793</xdr:colOff>
      <xdr:row>8</xdr:row>
      <xdr:rowOff>98544</xdr:rowOff>
    </xdr:from>
    <xdr:to>
      <xdr:col>8</xdr:col>
      <xdr:colOff>36669</xdr:colOff>
      <xdr:row>11</xdr:row>
      <xdr:rowOff>9166</xdr:rowOff>
    </xdr:to>
    <xdr:sp macro="" textlink="">
      <xdr:nvSpPr>
        <xdr:cNvPr id="42" name="Oval 41"/>
        <xdr:cNvSpPr/>
      </xdr:nvSpPr>
      <xdr:spPr>
        <a:xfrm>
          <a:off x="4264909" y="1569834"/>
          <a:ext cx="611892" cy="50876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10</xdr:row>
      <xdr:rowOff>122476</xdr:rowOff>
    </xdr:from>
    <xdr:to>
      <xdr:col>7</xdr:col>
      <xdr:colOff>119403</xdr:colOff>
      <xdr:row>15</xdr:row>
      <xdr:rowOff>127191</xdr:rowOff>
    </xdr:to>
    <xdr:cxnSp macro="">
      <xdr:nvCxnSpPr>
        <xdr:cNvPr id="43" name="Straight Arrow Connector 42"/>
        <xdr:cNvCxnSpPr>
          <a:endCxn id="42" idx="3"/>
        </xdr:cNvCxnSpPr>
      </xdr:nvCxnSpPr>
      <xdr:spPr>
        <a:xfrm flipV="1">
          <a:off x="3630099" y="1992527"/>
          <a:ext cx="724420" cy="1001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143233</xdr:rowOff>
    </xdr:from>
    <xdr:to>
      <xdr:col>7</xdr:col>
      <xdr:colOff>29793</xdr:colOff>
      <xdr:row>10</xdr:row>
      <xdr:rowOff>55001</xdr:rowOff>
    </xdr:to>
    <xdr:cxnSp macro="">
      <xdr:nvCxnSpPr>
        <xdr:cNvPr id="44" name="Straight Arrow Connector 43"/>
        <xdr:cNvCxnSpPr>
          <a:endCxn id="42" idx="2"/>
        </xdr:cNvCxnSpPr>
      </xdr:nvCxnSpPr>
      <xdr:spPr>
        <a:xfrm flipV="1">
          <a:off x="3630099" y="1813904"/>
          <a:ext cx="634810" cy="111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185630</xdr:colOff>
      <xdr:row>5</xdr:row>
      <xdr:rowOff>55002</xdr:rowOff>
    </xdr:from>
    <xdr:to>
      <xdr:col>3</xdr:col>
      <xdr:colOff>192505</xdr:colOff>
      <xdr:row>7</xdr:row>
      <xdr:rowOff>144379</xdr:rowOff>
    </xdr:to>
    <xdr:sp macro="" textlink="">
      <xdr:nvSpPr>
        <xdr:cNvPr id="2" name="Oval 1"/>
        <xdr:cNvSpPr/>
      </xdr:nvSpPr>
      <xdr:spPr>
        <a:xfrm>
          <a:off x="1395663" y="948776"/>
          <a:ext cx="611892" cy="4675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192505</xdr:colOff>
      <xdr:row>9</xdr:row>
      <xdr:rowOff>82503</xdr:rowOff>
    </xdr:from>
    <xdr:to>
      <xdr:col>3</xdr:col>
      <xdr:colOff>199380</xdr:colOff>
      <xdr:row>11</xdr:row>
      <xdr:rowOff>171880</xdr:rowOff>
    </xdr:to>
    <xdr:sp macro="" textlink="">
      <xdr:nvSpPr>
        <xdr:cNvPr id="3" name="Oval 2"/>
        <xdr:cNvSpPr/>
      </xdr:nvSpPr>
      <xdr:spPr>
        <a:xfrm>
          <a:off x="1402538" y="1753174"/>
          <a:ext cx="611892" cy="48813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192505</xdr:colOff>
      <xdr:row>3</xdr:row>
      <xdr:rowOff>158188</xdr:rowOff>
    </xdr:from>
    <xdr:to>
      <xdr:col>5</xdr:col>
      <xdr:colOff>103360</xdr:colOff>
      <xdr:row>6</xdr:row>
      <xdr:rowOff>99691</xdr:rowOff>
    </xdr:to>
    <xdr:cxnSp macro="">
      <xdr:nvCxnSpPr>
        <xdr:cNvPr id="4" name="Straight Arrow Connector 3"/>
        <xdr:cNvCxnSpPr>
          <a:stCxn id="2" idx="6"/>
          <a:endCxn id="8" idx="1"/>
        </xdr:cNvCxnSpPr>
      </xdr:nvCxnSpPr>
      <xdr:spPr>
        <a:xfrm flipV="1">
          <a:off x="2007555" y="694453"/>
          <a:ext cx="1120888" cy="477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199380</xdr:colOff>
      <xdr:row>5</xdr:row>
      <xdr:rowOff>1</xdr:rowOff>
    </xdr:from>
    <xdr:to>
      <xdr:col>5</xdr:col>
      <xdr:colOff>13750</xdr:colOff>
      <xdr:row>10</xdr:row>
      <xdr:rowOff>140943</xdr:rowOff>
    </xdr:to>
    <xdr:cxnSp macro="">
      <xdr:nvCxnSpPr>
        <xdr:cNvPr id="5" name="Straight Arrow Connector 4"/>
        <xdr:cNvCxnSpPr>
          <a:endCxn id="8" idx="2"/>
        </xdr:cNvCxnSpPr>
      </xdr:nvCxnSpPr>
      <xdr:spPr>
        <a:xfrm flipV="1">
          <a:off x="2014430" y="893775"/>
          <a:ext cx="1024403" cy="11172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214277</xdr:colOff>
      <xdr:row>10</xdr:row>
      <xdr:rowOff>144378</xdr:rowOff>
    </xdr:from>
    <xdr:to>
      <xdr:col>5</xdr:col>
      <xdr:colOff>9168</xdr:colOff>
      <xdr:row>10</xdr:row>
      <xdr:rowOff>148966</xdr:rowOff>
    </xdr:to>
    <xdr:cxnSp macro="">
      <xdr:nvCxnSpPr>
        <xdr:cNvPr id="6" name="Straight Arrow Connector 5"/>
        <xdr:cNvCxnSpPr/>
      </xdr:nvCxnSpPr>
      <xdr:spPr>
        <a:xfrm flipV="1">
          <a:off x="2029327" y="2014429"/>
          <a:ext cx="1004924" cy="4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208546</xdr:colOff>
      <xdr:row>10</xdr:row>
      <xdr:rowOff>136360</xdr:rowOff>
    </xdr:from>
    <xdr:to>
      <xdr:col>4</xdr:col>
      <xdr:colOff>599287</xdr:colOff>
      <xdr:row>15</xdr:row>
      <xdr:rowOff>127191</xdr:rowOff>
    </xdr:to>
    <xdr:cxnSp macro="">
      <xdr:nvCxnSpPr>
        <xdr:cNvPr id="7" name="Straight Arrow Connector 6"/>
        <xdr:cNvCxnSpPr>
          <a:endCxn id="9" idx="2"/>
        </xdr:cNvCxnSpPr>
      </xdr:nvCxnSpPr>
      <xdr:spPr>
        <a:xfrm>
          <a:off x="2023596" y="2006411"/>
          <a:ext cx="995757" cy="987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13750</xdr:colOff>
      <xdr:row>3</xdr:row>
      <xdr:rowOff>75627</xdr:rowOff>
    </xdr:from>
    <xdr:to>
      <xdr:col>6</xdr:col>
      <xdr:colOff>0</xdr:colOff>
      <xdr:row>6</xdr:row>
      <xdr:rowOff>103128</xdr:rowOff>
    </xdr:to>
    <xdr:sp macro="" textlink="">
      <xdr:nvSpPr>
        <xdr:cNvPr id="8" name="Oval 7"/>
        <xdr:cNvSpPr/>
      </xdr:nvSpPr>
      <xdr:spPr>
        <a:xfrm>
          <a:off x="3038833" y="611892"/>
          <a:ext cx="591266" cy="5637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599287</xdr:colOff>
      <xdr:row>14</xdr:row>
      <xdr:rowOff>13750</xdr:rowOff>
    </xdr:from>
    <xdr:to>
      <xdr:col>6</xdr:col>
      <xdr:colOff>0</xdr:colOff>
      <xdr:row>17</xdr:row>
      <xdr:rowOff>61876</xdr:rowOff>
    </xdr:to>
    <xdr:sp macro="" textlink="">
      <xdr:nvSpPr>
        <xdr:cNvPr id="9" name="Oval 8"/>
        <xdr:cNvSpPr/>
      </xdr:nvSpPr>
      <xdr:spPr>
        <a:xfrm>
          <a:off x="3019353" y="2681323"/>
          <a:ext cx="610746" cy="62564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2293</xdr:colOff>
      <xdr:row>8</xdr:row>
      <xdr:rowOff>110002</xdr:rowOff>
    </xdr:from>
    <xdr:to>
      <xdr:col>6</xdr:col>
      <xdr:colOff>0</xdr:colOff>
      <xdr:row>11</xdr:row>
      <xdr:rowOff>178754</xdr:rowOff>
    </xdr:to>
    <xdr:sp macro="" textlink="">
      <xdr:nvSpPr>
        <xdr:cNvPr id="10" name="Oval 9"/>
        <xdr:cNvSpPr/>
      </xdr:nvSpPr>
      <xdr:spPr>
        <a:xfrm>
          <a:off x="3027376" y="1581292"/>
          <a:ext cx="602723" cy="6668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199379</xdr:colOff>
      <xdr:row>6</xdr:row>
      <xdr:rowOff>99690</xdr:rowOff>
    </xdr:from>
    <xdr:to>
      <xdr:col>5</xdr:col>
      <xdr:colOff>100454</xdr:colOff>
      <xdr:row>9</xdr:row>
      <xdr:rowOff>19849</xdr:rowOff>
    </xdr:to>
    <xdr:cxnSp macro="">
      <xdr:nvCxnSpPr>
        <xdr:cNvPr id="11" name="Straight Arrow Connector 10"/>
        <xdr:cNvCxnSpPr/>
      </xdr:nvCxnSpPr>
      <xdr:spPr>
        <a:xfrm>
          <a:off x="2014429" y="1172219"/>
          <a:ext cx="1111108" cy="518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192505</xdr:colOff>
      <xdr:row>6</xdr:row>
      <xdr:rowOff>99691</xdr:rowOff>
    </xdr:from>
    <xdr:to>
      <xdr:col>5</xdr:col>
      <xdr:colOff>83880</xdr:colOff>
      <xdr:row>14</xdr:row>
      <xdr:rowOff>99332</xdr:rowOff>
    </xdr:to>
    <xdr:cxnSp macro="">
      <xdr:nvCxnSpPr>
        <xdr:cNvPr id="12" name="Straight Arrow Connector 11"/>
        <xdr:cNvCxnSpPr>
          <a:stCxn id="2" idx="6"/>
          <a:endCxn id="9" idx="1"/>
        </xdr:cNvCxnSpPr>
      </xdr:nvCxnSpPr>
      <xdr:spPr>
        <a:xfrm>
          <a:off x="2007555" y="1172220"/>
          <a:ext cx="1101408" cy="15946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3</xdr:row>
      <xdr:rowOff>169164</xdr:rowOff>
    </xdr:from>
    <xdr:to>
      <xdr:col>12</xdr:col>
      <xdr:colOff>206256</xdr:colOff>
      <xdr:row>6</xdr:row>
      <xdr:rowOff>31740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132" y="705429"/>
          <a:ext cx="3540722" cy="398840"/>
        </a:xfrm>
        <a:prstGeom prst="rect">
          <a:avLst/>
        </a:prstGeom>
      </xdr:spPr>
    </xdr:pic>
    <xdr:clientData/>
  </xdr:twoCellAnchor>
  <xdr:twoCellAnchor editAs="oneCell">
    <xdr:from>
      <xdr:col>12</xdr:col>
      <xdr:colOff>116878</xdr:colOff>
      <xdr:row>14</xdr:row>
      <xdr:rowOff>68251</xdr:rowOff>
    </xdr:from>
    <xdr:to>
      <xdr:col>23</xdr:col>
      <xdr:colOff>25552</xdr:colOff>
      <xdr:row>33</xdr:row>
      <xdr:rowOff>102783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6478" y="2735824"/>
          <a:ext cx="6563856" cy="347212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1</xdr:rowOff>
    </xdr:from>
    <xdr:to>
      <xdr:col>7</xdr:col>
      <xdr:colOff>119403</xdr:colOff>
      <xdr:row>8</xdr:row>
      <xdr:rowOff>173051</xdr:rowOff>
    </xdr:to>
    <xdr:cxnSp macro="">
      <xdr:nvCxnSpPr>
        <xdr:cNvPr id="15" name="Straight Arrow Connector 14"/>
        <xdr:cNvCxnSpPr>
          <a:endCxn id="16" idx="1"/>
        </xdr:cNvCxnSpPr>
      </xdr:nvCxnSpPr>
      <xdr:spPr>
        <a:xfrm>
          <a:off x="3630099" y="893775"/>
          <a:ext cx="724420" cy="750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29793</xdr:colOff>
      <xdr:row>8</xdr:row>
      <xdr:rowOff>98544</xdr:rowOff>
    </xdr:from>
    <xdr:to>
      <xdr:col>8</xdr:col>
      <xdr:colOff>36669</xdr:colOff>
      <xdr:row>11</xdr:row>
      <xdr:rowOff>9166</xdr:rowOff>
    </xdr:to>
    <xdr:sp macro="" textlink="">
      <xdr:nvSpPr>
        <xdr:cNvPr id="16" name="Oval 15"/>
        <xdr:cNvSpPr/>
      </xdr:nvSpPr>
      <xdr:spPr>
        <a:xfrm>
          <a:off x="4264909" y="1569834"/>
          <a:ext cx="611892" cy="50876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10</xdr:row>
      <xdr:rowOff>122476</xdr:rowOff>
    </xdr:from>
    <xdr:to>
      <xdr:col>7</xdr:col>
      <xdr:colOff>119403</xdr:colOff>
      <xdr:row>15</xdr:row>
      <xdr:rowOff>127191</xdr:rowOff>
    </xdr:to>
    <xdr:cxnSp macro="">
      <xdr:nvCxnSpPr>
        <xdr:cNvPr id="17" name="Straight Arrow Connector 16"/>
        <xdr:cNvCxnSpPr>
          <a:endCxn id="16" idx="3"/>
        </xdr:cNvCxnSpPr>
      </xdr:nvCxnSpPr>
      <xdr:spPr>
        <a:xfrm flipV="1">
          <a:off x="3630099" y="1992527"/>
          <a:ext cx="724420" cy="1001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143233</xdr:rowOff>
    </xdr:from>
    <xdr:to>
      <xdr:col>7</xdr:col>
      <xdr:colOff>29793</xdr:colOff>
      <xdr:row>10</xdr:row>
      <xdr:rowOff>55001</xdr:rowOff>
    </xdr:to>
    <xdr:cxnSp macro="">
      <xdr:nvCxnSpPr>
        <xdr:cNvPr id="18" name="Straight Arrow Connector 17"/>
        <xdr:cNvCxnSpPr>
          <a:endCxn id="16" idx="2"/>
        </xdr:cNvCxnSpPr>
      </xdr:nvCxnSpPr>
      <xdr:spPr>
        <a:xfrm flipV="1">
          <a:off x="3630099" y="1813904"/>
          <a:ext cx="634810" cy="111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185630</xdr:colOff>
      <xdr:row>5</xdr:row>
      <xdr:rowOff>55002</xdr:rowOff>
    </xdr:from>
    <xdr:to>
      <xdr:col>3</xdr:col>
      <xdr:colOff>192505</xdr:colOff>
      <xdr:row>7</xdr:row>
      <xdr:rowOff>144379</xdr:rowOff>
    </xdr:to>
    <xdr:sp macro="" textlink="">
      <xdr:nvSpPr>
        <xdr:cNvPr id="2" name="Oval 1"/>
        <xdr:cNvSpPr/>
      </xdr:nvSpPr>
      <xdr:spPr>
        <a:xfrm>
          <a:off x="1395663" y="948776"/>
          <a:ext cx="611892" cy="46751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192505</xdr:colOff>
      <xdr:row>9</xdr:row>
      <xdr:rowOff>82503</xdr:rowOff>
    </xdr:from>
    <xdr:to>
      <xdr:col>3</xdr:col>
      <xdr:colOff>199380</xdr:colOff>
      <xdr:row>11</xdr:row>
      <xdr:rowOff>171880</xdr:rowOff>
    </xdr:to>
    <xdr:sp macro="" textlink="">
      <xdr:nvSpPr>
        <xdr:cNvPr id="3" name="Oval 2"/>
        <xdr:cNvSpPr/>
      </xdr:nvSpPr>
      <xdr:spPr>
        <a:xfrm>
          <a:off x="1402538" y="1753174"/>
          <a:ext cx="611892" cy="48813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192505</xdr:colOff>
      <xdr:row>3</xdr:row>
      <xdr:rowOff>158188</xdr:rowOff>
    </xdr:from>
    <xdr:to>
      <xdr:col>5</xdr:col>
      <xdr:colOff>103360</xdr:colOff>
      <xdr:row>6</xdr:row>
      <xdr:rowOff>99691</xdr:rowOff>
    </xdr:to>
    <xdr:cxnSp macro="">
      <xdr:nvCxnSpPr>
        <xdr:cNvPr id="4" name="Straight Arrow Connector 3"/>
        <xdr:cNvCxnSpPr>
          <a:stCxn id="2" idx="6"/>
          <a:endCxn id="8" idx="1"/>
        </xdr:cNvCxnSpPr>
      </xdr:nvCxnSpPr>
      <xdr:spPr>
        <a:xfrm flipV="1">
          <a:off x="2007555" y="694453"/>
          <a:ext cx="1375270" cy="477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199380</xdr:colOff>
      <xdr:row>5</xdr:row>
      <xdr:rowOff>1</xdr:rowOff>
    </xdr:from>
    <xdr:to>
      <xdr:col>5</xdr:col>
      <xdr:colOff>13750</xdr:colOff>
      <xdr:row>10</xdr:row>
      <xdr:rowOff>140943</xdr:rowOff>
    </xdr:to>
    <xdr:cxnSp macro="">
      <xdr:nvCxnSpPr>
        <xdr:cNvPr id="5" name="Straight Arrow Connector 4"/>
        <xdr:cNvCxnSpPr>
          <a:endCxn id="8" idx="2"/>
        </xdr:cNvCxnSpPr>
      </xdr:nvCxnSpPr>
      <xdr:spPr>
        <a:xfrm flipV="1">
          <a:off x="2014430" y="893775"/>
          <a:ext cx="1278785" cy="11172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214277</xdr:colOff>
      <xdr:row>10</xdr:row>
      <xdr:rowOff>144378</xdr:rowOff>
    </xdr:from>
    <xdr:to>
      <xdr:col>5</xdr:col>
      <xdr:colOff>9168</xdr:colOff>
      <xdr:row>10</xdr:row>
      <xdr:rowOff>148966</xdr:rowOff>
    </xdr:to>
    <xdr:cxnSp macro="">
      <xdr:nvCxnSpPr>
        <xdr:cNvPr id="6" name="Straight Arrow Connector 5"/>
        <xdr:cNvCxnSpPr/>
      </xdr:nvCxnSpPr>
      <xdr:spPr>
        <a:xfrm flipV="1">
          <a:off x="2029327" y="2014429"/>
          <a:ext cx="1259306" cy="4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208546</xdr:colOff>
      <xdr:row>10</xdr:row>
      <xdr:rowOff>136360</xdr:rowOff>
    </xdr:from>
    <xdr:to>
      <xdr:col>4</xdr:col>
      <xdr:colOff>599287</xdr:colOff>
      <xdr:row>15</xdr:row>
      <xdr:rowOff>127191</xdr:rowOff>
    </xdr:to>
    <xdr:cxnSp macro="">
      <xdr:nvCxnSpPr>
        <xdr:cNvPr id="7" name="Straight Arrow Connector 6"/>
        <xdr:cNvCxnSpPr>
          <a:endCxn id="9" idx="2"/>
        </xdr:cNvCxnSpPr>
      </xdr:nvCxnSpPr>
      <xdr:spPr>
        <a:xfrm>
          <a:off x="2023596" y="2006411"/>
          <a:ext cx="1250139" cy="987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13750</xdr:colOff>
      <xdr:row>3</xdr:row>
      <xdr:rowOff>75627</xdr:rowOff>
    </xdr:from>
    <xdr:to>
      <xdr:col>6</xdr:col>
      <xdr:colOff>0</xdr:colOff>
      <xdr:row>6</xdr:row>
      <xdr:rowOff>103128</xdr:rowOff>
    </xdr:to>
    <xdr:sp macro="" textlink="">
      <xdr:nvSpPr>
        <xdr:cNvPr id="8" name="Oval 7"/>
        <xdr:cNvSpPr/>
      </xdr:nvSpPr>
      <xdr:spPr>
        <a:xfrm>
          <a:off x="3293215" y="611892"/>
          <a:ext cx="591266" cy="5637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599287</xdr:colOff>
      <xdr:row>14</xdr:row>
      <xdr:rowOff>13750</xdr:rowOff>
    </xdr:from>
    <xdr:to>
      <xdr:col>6</xdr:col>
      <xdr:colOff>0</xdr:colOff>
      <xdr:row>17</xdr:row>
      <xdr:rowOff>61876</xdr:rowOff>
    </xdr:to>
    <xdr:sp macro="" textlink="">
      <xdr:nvSpPr>
        <xdr:cNvPr id="9" name="Oval 8"/>
        <xdr:cNvSpPr/>
      </xdr:nvSpPr>
      <xdr:spPr>
        <a:xfrm>
          <a:off x="3273735" y="2681323"/>
          <a:ext cx="610746" cy="62564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2293</xdr:colOff>
      <xdr:row>8</xdr:row>
      <xdr:rowOff>110002</xdr:rowOff>
    </xdr:from>
    <xdr:to>
      <xdr:col>6</xdr:col>
      <xdr:colOff>0</xdr:colOff>
      <xdr:row>11</xdr:row>
      <xdr:rowOff>178754</xdr:rowOff>
    </xdr:to>
    <xdr:sp macro="" textlink="">
      <xdr:nvSpPr>
        <xdr:cNvPr id="10" name="Oval 9"/>
        <xdr:cNvSpPr/>
      </xdr:nvSpPr>
      <xdr:spPr>
        <a:xfrm>
          <a:off x="3281758" y="1581292"/>
          <a:ext cx="602723" cy="6668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199379</xdr:colOff>
      <xdr:row>6</xdr:row>
      <xdr:rowOff>99690</xdr:rowOff>
    </xdr:from>
    <xdr:to>
      <xdr:col>5</xdr:col>
      <xdr:colOff>100454</xdr:colOff>
      <xdr:row>9</xdr:row>
      <xdr:rowOff>19849</xdr:rowOff>
    </xdr:to>
    <xdr:cxnSp macro="">
      <xdr:nvCxnSpPr>
        <xdr:cNvPr id="11" name="Straight Arrow Connector 10"/>
        <xdr:cNvCxnSpPr/>
      </xdr:nvCxnSpPr>
      <xdr:spPr>
        <a:xfrm>
          <a:off x="2014429" y="1172219"/>
          <a:ext cx="1365490" cy="518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192505</xdr:colOff>
      <xdr:row>6</xdr:row>
      <xdr:rowOff>99691</xdr:rowOff>
    </xdr:from>
    <xdr:to>
      <xdr:col>5</xdr:col>
      <xdr:colOff>83880</xdr:colOff>
      <xdr:row>14</xdr:row>
      <xdr:rowOff>99332</xdr:rowOff>
    </xdr:to>
    <xdr:cxnSp macro="">
      <xdr:nvCxnSpPr>
        <xdr:cNvPr id="12" name="Straight Arrow Connector 11"/>
        <xdr:cNvCxnSpPr>
          <a:stCxn id="2" idx="6"/>
          <a:endCxn id="9" idx="1"/>
        </xdr:cNvCxnSpPr>
      </xdr:nvCxnSpPr>
      <xdr:spPr>
        <a:xfrm>
          <a:off x="2007555" y="1172220"/>
          <a:ext cx="1355790" cy="15946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3</xdr:row>
      <xdr:rowOff>169164</xdr:rowOff>
    </xdr:from>
    <xdr:to>
      <xdr:col>12</xdr:col>
      <xdr:colOff>206256</xdr:colOff>
      <xdr:row>6</xdr:row>
      <xdr:rowOff>31740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4514" y="705429"/>
          <a:ext cx="3540722" cy="398840"/>
        </a:xfrm>
        <a:prstGeom prst="rect">
          <a:avLst/>
        </a:prstGeom>
      </xdr:spPr>
    </xdr:pic>
    <xdr:clientData/>
  </xdr:twoCellAnchor>
  <xdr:twoCellAnchor editAs="oneCell">
    <xdr:from>
      <xdr:col>12</xdr:col>
      <xdr:colOff>116878</xdr:colOff>
      <xdr:row>14</xdr:row>
      <xdr:rowOff>68251</xdr:rowOff>
    </xdr:from>
    <xdr:to>
      <xdr:col>22</xdr:col>
      <xdr:colOff>444938</xdr:colOff>
      <xdr:row>33</xdr:row>
      <xdr:rowOff>102783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5858" y="2735824"/>
          <a:ext cx="6563856" cy="347212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1</xdr:rowOff>
    </xdr:from>
    <xdr:to>
      <xdr:col>7</xdr:col>
      <xdr:colOff>119403</xdr:colOff>
      <xdr:row>8</xdr:row>
      <xdr:rowOff>173051</xdr:rowOff>
    </xdr:to>
    <xdr:cxnSp macro="">
      <xdr:nvCxnSpPr>
        <xdr:cNvPr id="15" name="Straight Arrow Connector 14"/>
        <xdr:cNvCxnSpPr>
          <a:endCxn id="16" idx="1"/>
        </xdr:cNvCxnSpPr>
      </xdr:nvCxnSpPr>
      <xdr:spPr>
        <a:xfrm>
          <a:off x="3884481" y="893775"/>
          <a:ext cx="724420" cy="750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29793</xdr:colOff>
      <xdr:row>8</xdr:row>
      <xdr:rowOff>98544</xdr:rowOff>
    </xdr:from>
    <xdr:to>
      <xdr:col>8</xdr:col>
      <xdr:colOff>36669</xdr:colOff>
      <xdr:row>11</xdr:row>
      <xdr:rowOff>9166</xdr:rowOff>
    </xdr:to>
    <xdr:sp macro="" textlink="">
      <xdr:nvSpPr>
        <xdr:cNvPr id="16" name="Oval 15"/>
        <xdr:cNvSpPr/>
      </xdr:nvSpPr>
      <xdr:spPr>
        <a:xfrm>
          <a:off x="4519291" y="1569834"/>
          <a:ext cx="611892" cy="50876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10</xdr:row>
      <xdr:rowOff>122476</xdr:rowOff>
    </xdr:from>
    <xdr:to>
      <xdr:col>7</xdr:col>
      <xdr:colOff>119403</xdr:colOff>
      <xdr:row>15</xdr:row>
      <xdr:rowOff>127191</xdr:rowOff>
    </xdr:to>
    <xdr:cxnSp macro="">
      <xdr:nvCxnSpPr>
        <xdr:cNvPr id="17" name="Straight Arrow Connector 16"/>
        <xdr:cNvCxnSpPr>
          <a:endCxn id="16" idx="3"/>
        </xdr:cNvCxnSpPr>
      </xdr:nvCxnSpPr>
      <xdr:spPr>
        <a:xfrm flipV="1">
          <a:off x="3884481" y="1992527"/>
          <a:ext cx="724420" cy="1001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143233</xdr:rowOff>
    </xdr:from>
    <xdr:to>
      <xdr:col>7</xdr:col>
      <xdr:colOff>29793</xdr:colOff>
      <xdr:row>10</xdr:row>
      <xdr:rowOff>55001</xdr:rowOff>
    </xdr:to>
    <xdr:cxnSp macro="">
      <xdr:nvCxnSpPr>
        <xdr:cNvPr id="18" name="Straight Arrow Connector 17"/>
        <xdr:cNvCxnSpPr>
          <a:endCxn id="16" idx="2"/>
        </xdr:cNvCxnSpPr>
      </xdr:nvCxnSpPr>
      <xdr:spPr>
        <a:xfrm flipV="1">
          <a:off x="3884481" y="1813904"/>
          <a:ext cx="634810" cy="111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09"/>
  <sheetViews>
    <sheetView topLeftCell="A2" workbookViewId="0">
      <selection activeCell="F16" sqref="F16"/>
    </sheetView>
  </sheetViews>
  <sheetFormatPr defaultRowHeight="14.1" x14ac:dyDescent="0.3"/>
  <cols>
    <col min="5" max="5" width="11.8984375" bestFit="1" customWidth="1"/>
    <col min="6" max="6" width="10.3984375" bestFit="1" customWidth="1"/>
    <col min="7" max="7" width="11.59765625" customWidth="1"/>
  </cols>
  <sheetData>
    <row r="4" spans="3:8" x14ac:dyDescent="0.3">
      <c r="C4" t="s">
        <v>0</v>
      </c>
      <c r="D4">
        <v>0</v>
      </c>
      <c r="F4" t="s">
        <v>1</v>
      </c>
      <c r="H4">
        <f>1/(1+EXP(-D4))</f>
        <v>0.5</v>
      </c>
    </row>
    <row r="8" spans="3:8" x14ac:dyDescent="0.3">
      <c r="D8" t="s">
        <v>2</v>
      </c>
      <c r="E8" t="s">
        <v>3</v>
      </c>
    </row>
    <row r="9" spans="3:8" x14ac:dyDescent="0.3">
      <c r="D9">
        <v>-10</v>
      </c>
      <c r="E9">
        <f t="shared" ref="E9:E29" si="0">1/(1+EXP(-D9))</f>
        <v>4.5397868702434395E-5</v>
      </c>
    </row>
    <row r="10" spans="3:8" x14ac:dyDescent="0.3">
      <c r="D10">
        <f>+D9+0.2</f>
        <v>-9.8000000000000007</v>
      </c>
      <c r="E10">
        <f t="shared" si="0"/>
        <v>5.5448524722794907E-5</v>
      </c>
    </row>
    <row r="11" spans="3:8" x14ac:dyDescent="0.3">
      <c r="D11">
        <f t="shared" ref="D11:D74" si="1">+D10+0.2</f>
        <v>-9.6000000000000014</v>
      </c>
      <c r="E11">
        <f t="shared" si="0"/>
        <v>6.7724149619770109E-5</v>
      </c>
    </row>
    <row r="12" spans="3:8" x14ac:dyDescent="0.3">
      <c r="D12">
        <f t="shared" si="1"/>
        <v>-9.4000000000000021</v>
      </c>
      <c r="E12">
        <f t="shared" si="0"/>
        <v>8.2717222851666239E-5</v>
      </c>
    </row>
    <row r="13" spans="3:8" x14ac:dyDescent="0.3">
      <c r="D13">
        <f t="shared" si="1"/>
        <v>-9.2000000000000028</v>
      </c>
      <c r="E13">
        <f t="shared" si="0"/>
        <v>1.0102919390777254E-4</v>
      </c>
    </row>
    <row r="14" spans="3:8" x14ac:dyDescent="0.3">
      <c r="D14">
        <f t="shared" si="1"/>
        <v>-9.0000000000000036</v>
      </c>
      <c r="E14">
        <f t="shared" si="0"/>
        <v>1.2339457598623129E-4</v>
      </c>
    </row>
    <row r="15" spans="3:8" x14ac:dyDescent="0.3">
      <c r="D15">
        <f t="shared" si="1"/>
        <v>-8.8000000000000043</v>
      </c>
      <c r="E15">
        <f t="shared" si="0"/>
        <v>1.5071035805975686E-4</v>
      </c>
    </row>
    <row r="16" spans="3:8" x14ac:dyDescent="0.3">
      <c r="D16">
        <f t="shared" si="1"/>
        <v>-8.600000000000005</v>
      </c>
      <c r="E16">
        <f t="shared" si="0"/>
        <v>1.8407190496342303E-4</v>
      </c>
    </row>
    <row r="17" spans="4:5" x14ac:dyDescent="0.3">
      <c r="D17">
        <f t="shared" si="1"/>
        <v>-8.4000000000000057</v>
      </c>
      <c r="E17">
        <f t="shared" si="0"/>
        <v>2.2481677023329411E-4</v>
      </c>
    </row>
    <row r="18" spans="4:5" x14ac:dyDescent="0.3">
      <c r="D18">
        <f t="shared" si="1"/>
        <v>-8.2000000000000064</v>
      </c>
      <c r="E18">
        <f t="shared" si="0"/>
        <v>2.7457815610133096E-4</v>
      </c>
    </row>
    <row r="19" spans="4:5" x14ac:dyDescent="0.3">
      <c r="D19">
        <f t="shared" si="1"/>
        <v>-8.0000000000000071</v>
      </c>
      <c r="E19">
        <f t="shared" si="0"/>
        <v>3.3535013046647572E-4</v>
      </c>
    </row>
    <row r="20" spans="4:5" x14ac:dyDescent="0.3">
      <c r="D20">
        <f t="shared" si="1"/>
        <v>-7.8000000000000069</v>
      </c>
      <c r="E20">
        <f t="shared" si="0"/>
        <v>4.0956716498604745E-4</v>
      </c>
    </row>
    <row r="21" spans="4:5" x14ac:dyDescent="0.3">
      <c r="D21">
        <f t="shared" si="1"/>
        <v>-7.6000000000000068</v>
      </c>
      <c r="E21">
        <f t="shared" si="0"/>
        <v>5.0020110707956074E-4</v>
      </c>
    </row>
    <row r="22" spans="4:5" x14ac:dyDescent="0.3">
      <c r="D22">
        <f t="shared" si="1"/>
        <v>-7.4000000000000066</v>
      </c>
      <c r="E22">
        <f t="shared" si="0"/>
        <v>6.1087935943439722E-4</v>
      </c>
    </row>
    <row r="23" spans="4:5" x14ac:dyDescent="0.3">
      <c r="D23">
        <f t="shared" si="1"/>
        <v>-7.2000000000000064</v>
      </c>
      <c r="E23">
        <f t="shared" si="0"/>
        <v>7.4602883383669233E-4</v>
      </c>
    </row>
    <row r="24" spans="4:5" x14ac:dyDescent="0.3">
      <c r="D24">
        <f t="shared" si="1"/>
        <v>-7.0000000000000062</v>
      </c>
      <c r="E24">
        <f t="shared" si="0"/>
        <v>9.1105119440063975E-4</v>
      </c>
    </row>
    <row r="25" spans="4:5" x14ac:dyDescent="0.3">
      <c r="D25">
        <f t="shared" si="1"/>
        <v>-6.800000000000006</v>
      </c>
      <c r="E25">
        <f t="shared" si="0"/>
        <v>1.1125360328603146E-3</v>
      </c>
    </row>
    <row r="26" spans="4:5" x14ac:dyDescent="0.3">
      <c r="D26">
        <f t="shared" si="1"/>
        <v>-6.6000000000000059</v>
      </c>
      <c r="E26">
        <f t="shared" si="0"/>
        <v>1.3585199504289507E-3</v>
      </c>
    </row>
    <row r="27" spans="4:5" x14ac:dyDescent="0.3">
      <c r="D27">
        <f t="shared" si="1"/>
        <v>-6.4000000000000057</v>
      </c>
      <c r="E27">
        <f t="shared" si="0"/>
        <v>1.6588010801744124E-3</v>
      </c>
    </row>
    <row r="28" spans="4:5" x14ac:dyDescent="0.3">
      <c r="D28">
        <f t="shared" si="1"/>
        <v>-6.2000000000000055</v>
      </c>
      <c r="E28">
        <f t="shared" si="0"/>
        <v>2.025320389049871E-3</v>
      </c>
    </row>
    <row r="29" spans="4:5" x14ac:dyDescent="0.3">
      <c r="D29">
        <f t="shared" si="1"/>
        <v>-6.0000000000000053</v>
      </c>
      <c r="E29">
        <f t="shared" si="0"/>
        <v>2.4726231566347613E-3</v>
      </c>
    </row>
    <row r="30" spans="4:5" x14ac:dyDescent="0.3">
      <c r="D30">
        <f t="shared" si="1"/>
        <v>-5.8000000000000052</v>
      </c>
      <c r="E30">
        <f t="shared" ref="E30:E93" si="2">1/(1+EXP(-D30))</f>
        <v>3.0184163247084081E-3</v>
      </c>
    </row>
    <row r="31" spans="4:5" x14ac:dyDescent="0.3">
      <c r="D31">
        <f t="shared" si="1"/>
        <v>-5.600000000000005</v>
      </c>
      <c r="E31">
        <f t="shared" si="2"/>
        <v>3.6842398994359699E-3</v>
      </c>
    </row>
    <row r="32" spans="4:5" x14ac:dyDescent="0.3">
      <c r="D32">
        <f t="shared" si="1"/>
        <v>-5.4000000000000048</v>
      </c>
      <c r="E32">
        <f t="shared" si="2"/>
        <v>4.4962731609411583E-3</v>
      </c>
    </row>
    <row r="33" spans="4:5" x14ac:dyDescent="0.3">
      <c r="D33">
        <f t="shared" si="1"/>
        <v>-5.2000000000000046</v>
      </c>
      <c r="E33">
        <f t="shared" si="2"/>
        <v>5.4862988994503802E-3</v>
      </c>
    </row>
    <row r="34" spans="4:5" x14ac:dyDescent="0.3">
      <c r="D34">
        <f t="shared" si="1"/>
        <v>-5.0000000000000044</v>
      </c>
      <c r="E34">
        <f t="shared" si="2"/>
        <v>6.6928509242848268E-3</v>
      </c>
    </row>
    <row r="35" spans="4:5" x14ac:dyDescent="0.3">
      <c r="D35">
        <f t="shared" si="1"/>
        <v>-4.8000000000000043</v>
      </c>
      <c r="E35">
        <f t="shared" si="2"/>
        <v>8.1625711531598602E-3</v>
      </c>
    </row>
    <row r="36" spans="4:5" x14ac:dyDescent="0.3">
      <c r="D36">
        <f t="shared" si="1"/>
        <v>-4.6000000000000041</v>
      </c>
      <c r="E36">
        <f t="shared" si="2"/>
        <v>9.9518018669042807E-3</v>
      </c>
    </row>
    <row r="37" spans="4:5" x14ac:dyDescent="0.3">
      <c r="D37">
        <f t="shared" si="1"/>
        <v>-4.4000000000000039</v>
      </c>
      <c r="E37">
        <f t="shared" si="2"/>
        <v>1.2128434984274192E-2</v>
      </c>
    </row>
    <row r="38" spans="4:5" x14ac:dyDescent="0.3">
      <c r="D38">
        <f t="shared" si="1"/>
        <v>-4.2000000000000037</v>
      </c>
      <c r="E38">
        <f t="shared" si="2"/>
        <v>1.4774031693273001E-2</v>
      </c>
    </row>
    <row r="39" spans="4:5" x14ac:dyDescent="0.3">
      <c r="D39">
        <f t="shared" si="1"/>
        <v>-4.0000000000000036</v>
      </c>
      <c r="E39">
        <f t="shared" si="2"/>
        <v>1.7986209962091496E-2</v>
      </c>
    </row>
    <row r="40" spans="4:5" x14ac:dyDescent="0.3">
      <c r="D40">
        <f t="shared" si="1"/>
        <v>-3.8000000000000034</v>
      </c>
      <c r="E40">
        <f t="shared" si="2"/>
        <v>2.1881270936130404E-2</v>
      </c>
    </row>
    <row r="41" spans="4:5" x14ac:dyDescent="0.3">
      <c r="D41">
        <f t="shared" si="1"/>
        <v>-3.6000000000000032</v>
      </c>
      <c r="E41">
        <f t="shared" si="2"/>
        <v>2.6596993576865773E-2</v>
      </c>
    </row>
    <row r="42" spans="4:5" x14ac:dyDescent="0.3">
      <c r="D42">
        <f t="shared" si="1"/>
        <v>-3.400000000000003</v>
      </c>
      <c r="E42">
        <f t="shared" si="2"/>
        <v>3.2295464698450418E-2</v>
      </c>
    </row>
    <row r="43" spans="4:5" x14ac:dyDescent="0.3">
      <c r="D43">
        <f t="shared" si="1"/>
        <v>-3.2000000000000028</v>
      </c>
      <c r="E43">
        <f t="shared" si="2"/>
        <v>3.9165722796764252E-2</v>
      </c>
    </row>
    <row r="44" spans="4:5" x14ac:dyDescent="0.3">
      <c r="D44">
        <f t="shared" si="1"/>
        <v>-3.0000000000000027</v>
      </c>
      <c r="E44">
        <f t="shared" si="2"/>
        <v>4.7425873177566663E-2</v>
      </c>
    </row>
    <row r="45" spans="4:5" x14ac:dyDescent="0.3">
      <c r="D45">
        <f t="shared" si="1"/>
        <v>-2.8000000000000025</v>
      </c>
      <c r="E45">
        <f t="shared" si="2"/>
        <v>5.732417589886861E-2</v>
      </c>
    </row>
    <row r="46" spans="4:5" x14ac:dyDescent="0.3">
      <c r="D46">
        <f t="shared" si="1"/>
        <v>-2.6000000000000023</v>
      </c>
      <c r="E46">
        <f t="shared" si="2"/>
        <v>6.9138420343346663E-2</v>
      </c>
    </row>
    <row r="47" spans="4:5" x14ac:dyDescent="0.3">
      <c r="D47">
        <f t="shared" si="1"/>
        <v>-2.4000000000000021</v>
      </c>
      <c r="E47">
        <f t="shared" si="2"/>
        <v>8.3172696493922213E-2</v>
      </c>
    </row>
    <row r="48" spans="4:5" x14ac:dyDescent="0.3">
      <c r="D48">
        <f t="shared" si="1"/>
        <v>-2.200000000000002</v>
      </c>
      <c r="E48">
        <f t="shared" si="2"/>
        <v>9.9750489119684982E-2</v>
      </c>
    </row>
    <row r="49" spans="4:5" x14ac:dyDescent="0.3">
      <c r="D49">
        <f t="shared" si="1"/>
        <v>-2.0000000000000018</v>
      </c>
      <c r="E49">
        <f t="shared" si="2"/>
        <v>0.11920292202211738</v>
      </c>
    </row>
    <row r="50" spans="4:5" x14ac:dyDescent="0.3">
      <c r="D50">
        <f t="shared" si="1"/>
        <v>-1.8000000000000018</v>
      </c>
      <c r="E50">
        <f t="shared" si="2"/>
        <v>0.14185106490048757</v>
      </c>
    </row>
    <row r="51" spans="4:5" x14ac:dyDescent="0.3">
      <c r="D51">
        <f t="shared" si="1"/>
        <v>-1.6000000000000019</v>
      </c>
      <c r="E51">
        <f t="shared" si="2"/>
        <v>0.16798161486607527</v>
      </c>
    </row>
    <row r="52" spans="4:5" x14ac:dyDescent="0.3">
      <c r="D52">
        <f t="shared" si="1"/>
        <v>-1.4000000000000019</v>
      </c>
      <c r="E52">
        <f t="shared" si="2"/>
        <v>0.19781611144141795</v>
      </c>
    </row>
    <row r="53" spans="4:5" x14ac:dyDescent="0.3">
      <c r="D53">
        <f t="shared" si="1"/>
        <v>-1.200000000000002</v>
      </c>
      <c r="E53">
        <f t="shared" si="2"/>
        <v>0.23147521650098199</v>
      </c>
    </row>
    <row r="54" spans="4:5" x14ac:dyDescent="0.3">
      <c r="D54">
        <f t="shared" si="1"/>
        <v>-1.000000000000002</v>
      </c>
      <c r="E54">
        <f t="shared" si="2"/>
        <v>0.26894142136999472</v>
      </c>
    </row>
    <row r="55" spans="4:5" x14ac:dyDescent="0.3">
      <c r="D55">
        <f t="shared" si="1"/>
        <v>-0.80000000000000204</v>
      </c>
      <c r="E55">
        <f t="shared" si="2"/>
        <v>0.31002551887238711</v>
      </c>
    </row>
    <row r="56" spans="4:5" x14ac:dyDescent="0.3">
      <c r="D56">
        <f t="shared" si="1"/>
        <v>-0.60000000000000209</v>
      </c>
      <c r="E56">
        <f t="shared" si="2"/>
        <v>0.3543436937742041</v>
      </c>
    </row>
    <row r="57" spans="4:5" x14ac:dyDescent="0.3">
      <c r="D57">
        <f t="shared" si="1"/>
        <v>-0.40000000000000208</v>
      </c>
      <c r="E57">
        <f t="shared" si="2"/>
        <v>0.4013123398875475</v>
      </c>
    </row>
    <row r="58" spans="4:5" x14ac:dyDescent="0.3">
      <c r="D58">
        <f t="shared" si="1"/>
        <v>-0.20000000000000207</v>
      </c>
      <c r="E58">
        <f t="shared" si="2"/>
        <v>0.4501660026875216</v>
      </c>
    </row>
    <row r="59" spans="4:5" x14ac:dyDescent="0.3">
      <c r="D59">
        <f t="shared" si="1"/>
        <v>-2.0539125955565396E-15</v>
      </c>
      <c r="E59">
        <f t="shared" si="2"/>
        <v>0.49999999999999956</v>
      </c>
    </row>
    <row r="60" spans="4:5" x14ac:dyDescent="0.3">
      <c r="D60">
        <f t="shared" si="1"/>
        <v>0.19999999999999796</v>
      </c>
      <c r="E60">
        <f t="shared" si="2"/>
        <v>0.5498339973124774</v>
      </c>
    </row>
    <row r="61" spans="4:5" x14ac:dyDescent="0.3">
      <c r="D61">
        <f t="shared" si="1"/>
        <v>0.39999999999999797</v>
      </c>
      <c r="E61">
        <f t="shared" si="2"/>
        <v>0.59868766011245156</v>
      </c>
    </row>
    <row r="62" spans="4:5" x14ac:dyDescent="0.3">
      <c r="D62">
        <f t="shared" si="1"/>
        <v>0.59999999999999798</v>
      </c>
      <c r="E62">
        <f t="shared" si="2"/>
        <v>0.64565630622579506</v>
      </c>
    </row>
    <row r="63" spans="4:5" x14ac:dyDescent="0.3">
      <c r="D63">
        <f t="shared" si="1"/>
        <v>0.79999999999999805</v>
      </c>
      <c r="E63">
        <f t="shared" si="2"/>
        <v>0.68997448112761206</v>
      </c>
    </row>
    <row r="64" spans="4:5" x14ac:dyDescent="0.3">
      <c r="D64">
        <f t="shared" si="1"/>
        <v>0.999999999999998</v>
      </c>
      <c r="E64">
        <f t="shared" si="2"/>
        <v>0.73105857863000456</v>
      </c>
    </row>
    <row r="65" spans="4:5" x14ac:dyDescent="0.3">
      <c r="D65">
        <f t="shared" si="1"/>
        <v>1.199999999999998</v>
      </c>
      <c r="E65">
        <f t="shared" si="2"/>
        <v>0.76852478349901732</v>
      </c>
    </row>
    <row r="66" spans="4:5" x14ac:dyDescent="0.3">
      <c r="D66">
        <f t="shared" si="1"/>
        <v>1.3999999999999979</v>
      </c>
      <c r="E66">
        <f t="shared" si="2"/>
        <v>0.80218388855858136</v>
      </c>
    </row>
    <row r="67" spans="4:5" x14ac:dyDescent="0.3">
      <c r="D67">
        <f t="shared" si="1"/>
        <v>1.5999999999999979</v>
      </c>
      <c r="E67">
        <f t="shared" si="2"/>
        <v>0.83201838513392412</v>
      </c>
    </row>
    <row r="68" spans="4:5" x14ac:dyDescent="0.3">
      <c r="D68">
        <f t="shared" si="1"/>
        <v>1.7999999999999978</v>
      </c>
      <c r="E68">
        <f t="shared" si="2"/>
        <v>0.85814893509951196</v>
      </c>
    </row>
    <row r="69" spans="4:5" x14ac:dyDescent="0.3">
      <c r="D69">
        <f t="shared" si="1"/>
        <v>1.9999999999999978</v>
      </c>
      <c r="E69">
        <f t="shared" si="2"/>
        <v>0.8807970779778822</v>
      </c>
    </row>
    <row r="70" spans="4:5" x14ac:dyDescent="0.3">
      <c r="D70">
        <f t="shared" si="1"/>
        <v>2.199999999999998</v>
      </c>
      <c r="E70">
        <f t="shared" si="2"/>
        <v>0.90024951088031469</v>
      </c>
    </row>
    <row r="71" spans="4:5" x14ac:dyDescent="0.3">
      <c r="D71">
        <f t="shared" si="1"/>
        <v>2.3999999999999981</v>
      </c>
      <c r="E71">
        <f t="shared" si="2"/>
        <v>0.91682730350607744</v>
      </c>
    </row>
    <row r="72" spans="4:5" x14ac:dyDescent="0.3">
      <c r="D72">
        <f t="shared" si="1"/>
        <v>2.5999999999999983</v>
      </c>
      <c r="E72">
        <f t="shared" si="2"/>
        <v>0.93086157965665306</v>
      </c>
    </row>
    <row r="73" spans="4:5" x14ac:dyDescent="0.3">
      <c r="D73">
        <f t="shared" si="1"/>
        <v>2.7999999999999985</v>
      </c>
      <c r="E73">
        <f t="shared" si="2"/>
        <v>0.94267582410113104</v>
      </c>
    </row>
    <row r="74" spans="4:5" x14ac:dyDescent="0.3">
      <c r="D74">
        <f t="shared" si="1"/>
        <v>2.9999999999999987</v>
      </c>
      <c r="E74">
        <f t="shared" si="2"/>
        <v>0.95257412682243314</v>
      </c>
    </row>
    <row r="75" spans="4:5" x14ac:dyDescent="0.3">
      <c r="D75">
        <f t="shared" ref="D75:D109" si="3">+D74+0.2</f>
        <v>3.1999999999999988</v>
      </c>
      <c r="E75">
        <f t="shared" si="2"/>
        <v>0.96083427720323566</v>
      </c>
    </row>
    <row r="76" spans="4:5" x14ac:dyDescent="0.3">
      <c r="D76">
        <f t="shared" si="3"/>
        <v>3.399999999999999</v>
      </c>
      <c r="E76">
        <f t="shared" si="2"/>
        <v>0.96770453530154943</v>
      </c>
    </row>
    <row r="77" spans="4:5" x14ac:dyDescent="0.3">
      <c r="D77">
        <f t="shared" si="3"/>
        <v>3.5999999999999992</v>
      </c>
      <c r="E77">
        <f t="shared" si="2"/>
        <v>0.97340300642313404</v>
      </c>
    </row>
    <row r="78" spans="4:5" x14ac:dyDescent="0.3">
      <c r="D78">
        <f t="shared" si="3"/>
        <v>3.7999999999999994</v>
      </c>
      <c r="E78">
        <f t="shared" si="2"/>
        <v>0.97811872906386943</v>
      </c>
    </row>
    <row r="79" spans="4:5" x14ac:dyDescent="0.3">
      <c r="D79">
        <f t="shared" si="3"/>
        <v>3.9999999999999996</v>
      </c>
      <c r="E79">
        <f t="shared" si="2"/>
        <v>0.98201379003790845</v>
      </c>
    </row>
    <row r="80" spans="4:5" x14ac:dyDescent="0.3">
      <c r="D80">
        <f t="shared" si="3"/>
        <v>4.1999999999999993</v>
      </c>
      <c r="E80">
        <f t="shared" si="2"/>
        <v>0.98522596830672693</v>
      </c>
    </row>
    <row r="81" spans="4:5" x14ac:dyDescent="0.3">
      <c r="D81">
        <f t="shared" si="3"/>
        <v>4.3999999999999995</v>
      </c>
      <c r="E81">
        <f t="shared" si="2"/>
        <v>0.98787156501572571</v>
      </c>
    </row>
    <row r="82" spans="4:5" x14ac:dyDescent="0.3">
      <c r="D82">
        <f t="shared" si="3"/>
        <v>4.5999999999999996</v>
      </c>
      <c r="E82">
        <f t="shared" si="2"/>
        <v>0.99004819813309575</v>
      </c>
    </row>
    <row r="83" spans="4:5" x14ac:dyDescent="0.3">
      <c r="D83">
        <f t="shared" si="3"/>
        <v>4.8</v>
      </c>
      <c r="E83">
        <f t="shared" si="2"/>
        <v>0.99183742884684012</v>
      </c>
    </row>
    <row r="84" spans="4:5" x14ac:dyDescent="0.3">
      <c r="D84">
        <f t="shared" si="3"/>
        <v>5</v>
      </c>
      <c r="E84">
        <f t="shared" si="2"/>
        <v>0.99330714907571527</v>
      </c>
    </row>
    <row r="85" spans="4:5" x14ac:dyDescent="0.3">
      <c r="D85">
        <f t="shared" si="3"/>
        <v>5.2</v>
      </c>
      <c r="E85">
        <f t="shared" si="2"/>
        <v>0.99451370110054949</v>
      </c>
    </row>
    <row r="86" spans="4:5" x14ac:dyDescent="0.3">
      <c r="D86">
        <f t="shared" si="3"/>
        <v>5.4</v>
      </c>
      <c r="E86">
        <f t="shared" si="2"/>
        <v>0.99550372683905886</v>
      </c>
    </row>
    <row r="87" spans="4:5" x14ac:dyDescent="0.3">
      <c r="D87">
        <f t="shared" si="3"/>
        <v>5.6000000000000005</v>
      </c>
      <c r="E87">
        <f t="shared" si="2"/>
        <v>0.99631576010056411</v>
      </c>
    </row>
    <row r="88" spans="4:5" x14ac:dyDescent="0.3">
      <c r="D88">
        <f t="shared" si="3"/>
        <v>5.8000000000000007</v>
      </c>
      <c r="E88">
        <f t="shared" si="2"/>
        <v>0.99698158367529166</v>
      </c>
    </row>
    <row r="89" spans="4:5" x14ac:dyDescent="0.3">
      <c r="D89">
        <f t="shared" si="3"/>
        <v>6.0000000000000009</v>
      </c>
      <c r="E89">
        <f t="shared" si="2"/>
        <v>0.99752737684336534</v>
      </c>
    </row>
    <row r="90" spans="4:5" x14ac:dyDescent="0.3">
      <c r="D90">
        <f t="shared" si="3"/>
        <v>6.2000000000000011</v>
      </c>
      <c r="E90">
        <f t="shared" si="2"/>
        <v>0.9979746796109501</v>
      </c>
    </row>
    <row r="91" spans="4:5" x14ac:dyDescent="0.3">
      <c r="D91">
        <f t="shared" si="3"/>
        <v>6.4000000000000012</v>
      </c>
      <c r="E91">
        <f t="shared" si="2"/>
        <v>0.99834119891982553</v>
      </c>
    </row>
    <row r="92" spans="4:5" x14ac:dyDescent="0.3">
      <c r="D92">
        <f t="shared" si="3"/>
        <v>6.6000000000000014</v>
      </c>
      <c r="E92">
        <f t="shared" si="2"/>
        <v>0.9986414800495711</v>
      </c>
    </row>
    <row r="93" spans="4:5" x14ac:dyDescent="0.3">
      <c r="D93">
        <f t="shared" si="3"/>
        <v>6.8000000000000016</v>
      </c>
      <c r="E93">
        <f t="shared" si="2"/>
        <v>0.99888746396713979</v>
      </c>
    </row>
    <row r="94" spans="4:5" x14ac:dyDescent="0.3">
      <c r="D94">
        <f t="shared" si="3"/>
        <v>7.0000000000000018</v>
      </c>
      <c r="E94">
        <f t="shared" ref="E94:E109" si="4">1/(1+EXP(-D94))</f>
        <v>0.9990889488055994</v>
      </c>
    </row>
    <row r="95" spans="4:5" x14ac:dyDescent="0.3">
      <c r="D95">
        <f t="shared" si="3"/>
        <v>7.200000000000002</v>
      </c>
      <c r="E95">
        <f t="shared" si="4"/>
        <v>0.99925397116616332</v>
      </c>
    </row>
    <row r="96" spans="4:5" x14ac:dyDescent="0.3">
      <c r="D96">
        <f t="shared" si="3"/>
        <v>7.4000000000000021</v>
      </c>
      <c r="E96">
        <f t="shared" si="4"/>
        <v>0.99938912064056562</v>
      </c>
    </row>
    <row r="97" spans="4:5" x14ac:dyDescent="0.3">
      <c r="D97">
        <f t="shared" si="3"/>
        <v>7.6000000000000023</v>
      </c>
      <c r="E97">
        <f t="shared" si="4"/>
        <v>0.99949979889292051</v>
      </c>
    </row>
    <row r="98" spans="4:5" x14ac:dyDescent="0.3">
      <c r="D98">
        <f t="shared" si="3"/>
        <v>7.8000000000000025</v>
      </c>
      <c r="E98">
        <f t="shared" si="4"/>
        <v>0.99959043283501392</v>
      </c>
    </row>
    <row r="99" spans="4:5" x14ac:dyDescent="0.3">
      <c r="D99">
        <f t="shared" si="3"/>
        <v>8.0000000000000018</v>
      </c>
      <c r="E99">
        <f t="shared" si="4"/>
        <v>0.99966464986953363</v>
      </c>
    </row>
    <row r="100" spans="4:5" x14ac:dyDescent="0.3">
      <c r="D100">
        <f t="shared" si="3"/>
        <v>8.2000000000000011</v>
      </c>
      <c r="E100">
        <f t="shared" si="4"/>
        <v>0.99972542184389857</v>
      </c>
    </row>
    <row r="101" spans="4:5" x14ac:dyDescent="0.3">
      <c r="D101">
        <f t="shared" si="3"/>
        <v>8.4</v>
      </c>
      <c r="E101">
        <f t="shared" si="4"/>
        <v>0.99977518322976666</v>
      </c>
    </row>
    <row r="102" spans="4:5" x14ac:dyDescent="0.3">
      <c r="D102">
        <f t="shared" si="3"/>
        <v>8.6</v>
      </c>
      <c r="E102">
        <f t="shared" si="4"/>
        <v>0.99981592809503661</v>
      </c>
    </row>
    <row r="103" spans="4:5" x14ac:dyDescent="0.3">
      <c r="D103">
        <f t="shared" si="3"/>
        <v>8.7999999999999989</v>
      </c>
      <c r="E103">
        <f t="shared" si="4"/>
        <v>0.99984928964194031</v>
      </c>
    </row>
    <row r="104" spans="4:5" x14ac:dyDescent="0.3">
      <c r="D104">
        <f t="shared" si="3"/>
        <v>8.9999999999999982</v>
      </c>
      <c r="E104">
        <f t="shared" si="4"/>
        <v>0.99987660542401369</v>
      </c>
    </row>
    <row r="105" spans="4:5" x14ac:dyDescent="0.3">
      <c r="D105">
        <f t="shared" si="3"/>
        <v>9.1999999999999975</v>
      </c>
      <c r="E105">
        <f t="shared" si="4"/>
        <v>0.99989897080609225</v>
      </c>
    </row>
    <row r="106" spans="4:5" x14ac:dyDescent="0.3">
      <c r="D106">
        <f t="shared" si="3"/>
        <v>9.3999999999999968</v>
      </c>
      <c r="E106">
        <f t="shared" si="4"/>
        <v>0.99991728277714842</v>
      </c>
    </row>
    <row r="107" spans="4:5" x14ac:dyDescent="0.3">
      <c r="D107">
        <f t="shared" si="3"/>
        <v>9.5999999999999961</v>
      </c>
      <c r="E107">
        <f t="shared" si="4"/>
        <v>0.99993227585038036</v>
      </c>
    </row>
    <row r="108" spans="4:5" x14ac:dyDescent="0.3">
      <c r="D108">
        <f t="shared" si="3"/>
        <v>9.7999999999999954</v>
      </c>
      <c r="E108">
        <f t="shared" si="4"/>
        <v>0.99994455147527717</v>
      </c>
    </row>
    <row r="109" spans="4:5" x14ac:dyDescent="0.3">
      <c r="D109">
        <f t="shared" si="3"/>
        <v>9.9999999999999947</v>
      </c>
      <c r="E109">
        <f t="shared" si="4"/>
        <v>0.99995460213129761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6"/>
  <sheetViews>
    <sheetView workbookViewId="0">
      <selection activeCell="J19" sqref="J19"/>
    </sheetView>
  </sheetViews>
  <sheetFormatPr defaultRowHeight="14.1" x14ac:dyDescent="0.3"/>
  <cols>
    <col min="4" max="4" width="12.5" bestFit="1" customWidth="1"/>
    <col min="6" max="8" width="8.796875" style="3"/>
    <col min="10" max="10" width="22.09765625" customWidth="1"/>
    <col min="14" max="14" width="11.5" bestFit="1" customWidth="1"/>
  </cols>
  <sheetData>
    <row r="3" spans="1:14" x14ac:dyDescent="0.3">
      <c r="A3" t="s">
        <v>54</v>
      </c>
      <c r="B3">
        <f>+B46</f>
        <v>1.0007267900846051</v>
      </c>
      <c r="C3">
        <f>+C46</f>
        <v>1.0005285562551511</v>
      </c>
      <c r="D3">
        <f>+D46</f>
        <v>1.0006086151877074</v>
      </c>
      <c r="F3" s="3" t="s">
        <v>19</v>
      </c>
    </row>
    <row r="4" spans="1:14" x14ac:dyDescent="0.3">
      <c r="C4" t="s">
        <v>53</v>
      </c>
      <c r="D4">
        <f>+B30</f>
        <v>1.0016816873001986</v>
      </c>
      <c r="E4" s="2" t="s">
        <v>15</v>
      </c>
    </row>
    <row r="5" spans="1:14" x14ac:dyDescent="0.3">
      <c r="C5" t="s">
        <v>20</v>
      </c>
      <c r="E5" s="1">
        <f>+B39</f>
        <v>0.70058143206768408</v>
      </c>
      <c r="F5" s="3">
        <f>+E5*C7+E6*C11+B3</f>
        <v>1.7812210073421366</v>
      </c>
    </row>
    <row r="6" spans="1:14" x14ac:dyDescent="0.3">
      <c r="E6">
        <f>+C39</f>
        <v>1.1001453580169211</v>
      </c>
      <c r="F6" s="3">
        <f>1/(1+EXP(-F5))</f>
        <v>0.8558475701072813</v>
      </c>
      <c r="G6"/>
      <c r="H6"/>
    </row>
    <row r="7" spans="1:14" ht="15.7" x14ac:dyDescent="0.35">
      <c r="B7" t="s">
        <v>13</v>
      </c>
      <c r="C7">
        <v>0.8</v>
      </c>
      <c r="G7"/>
      <c r="H7"/>
      <c r="I7" s="4"/>
      <c r="J7" s="4"/>
      <c r="K7" s="4"/>
      <c r="L7" s="4"/>
      <c r="M7" s="4"/>
    </row>
    <row r="8" spans="1:14" ht="15.7" x14ac:dyDescent="0.35">
      <c r="G8"/>
      <c r="H8" t="s">
        <v>21</v>
      </c>
      <c r="I8" s="4"/>
      <c r="J8" s="4"/>
      <c r="K8" s="4"/>
      <c r="L8" s="4"/>
      <c r="M8" s="4"/>
    </row>
    <row r="9" spans="1:14" ht="15.7" x14ac:dyDescent="0.35">
      <c r="G9">
        <f>+B26</f>
        <v>1.5014390145522196</v>
      </c>
      <c r="H9"/>
      <c r="I9" s="4"/>
      <c r="J9" s="4"/>
      <c r="K9" s="4"/>
      <c r="L9" s="4"/>
      <c r="M9" s="4"/>
    </row>
    <row r="10" spans="1:14" ht="15.7" x14ac:dyDescent="0.35">
      <c r="E10">
        <f>+B40</f>
        <v>1.400422845004121</v>
      </c>
      <c r="F10" s="3">
        <f>+E10*C7+E11*C11+C3</f>
        <v>2.200887974508654</v>
      </c>
      <c r="G10"/>
      <c r="H10">
        <f>+G9*F6+G11*F11+G12*F17+D4</f>
        <v>4.0744088285419746</v>
      </c>
      <c r="I10" s="4" t="s">
        <v>26</v>
      </c>
      <c r="K10" s="4"/>
      <c r="L10" s="4"/>
      <c r="M10" s="4"/>
    </row>
    <row r="11" spans="1:14" ht="15.7" x14ac:dyDescent="0.35">
      <c r="B11" t="s">
        <v>14</v>
      </c>
      <c r="C11">
        <v>0.2</v>
      </c>
      <c r="E11">
        <f>+C40</f>
        <v>0.40010571125103028</v>
      </c>
      <c r="F11" s="3">
        <f>1/(1+EXP(-F10))</f>
        <v>0.9003292229475589</v>
      </c>
      <c r="G11">
        <f>+C26</f>
        <v>1.1015139381694574</v>
      </c>
      <c r="H11" s="3">
        <f>1/(1+EXP(-H10))</f>
        <v>0.98328198119278509</v>
      </c>
      <c r="I11" s="4"/>
      <c r="J11" s="4"/>
      <c r="K11" s="4"/>
      <c r="L11" s="4"/>
      <c r="M11" s="4"/>
    </row>
    <row r="12" spans="1:14" ht="15.7" x14ac:dyDescent="0.35">
      <c r="G12">
        <f>+D26</f>
        <v>0.90148472978063077</v>
      </c>
      <c r="H12"/>
      <c r="I12" s="4" t="s">
        <v>45</v>
      </c>
      <c r="J12" s="5">
        <f>-(J14*LOG(J15)+(1-J14)*LOG(1-J15))</f>
        <v>7.321919284170253E-3</v>
      </c>
      <c r="L12" s="4" t="s">
        <v>56</v>
      </c>
      <c r="M12" s="4"/>
      <c r="N12" s="7">
        <f>+J12-'Update of weights'!J12</f>
        <v>-4.3663964501028732E-5</v>
      </c>
    </row>
    <row r="13" spans="1:14" ht="15.7" x14ac:dyDescent="0.35">
      <c r="G13"/>
      <c r="H13"/>
      <c r="I13" s="4"/>
      <c r="J13" s="4"/>
      <c r="K13" s="4"/>
      <c r="L13" s="4"/>
      <c r="M13" s="4"/>
    </row>
    <row r="14" spans="1:14" ht="15.7" x14ac:dyDescent="0.35">
      <c r="E14">
        <f>+B41</f>
        <v>0.800486892150166</v>
      </c>
      <c r="G14"/>
      <c r="H14"/>
      <c r="I14" s="4" t="s">
        <v>24</v>
      </c>
      <c r="J14" s="4">
        <v>1</v>
      </c>
      <c r="K14" s="4"/>
      <c r="L14" s="4"/>
      <c r="M14" s="4"/>
    </row>
    <row r="15" spans="1:14" ht="15.7" x14ac:dyDescent="0.35">
      <c r="E15">
        <f>+C41</f>
        <v>1.9001217230375413</v>
      </c>
      <c r="G15"/>
      <c r="H15"/>
      <c r="I15" s="4" t="s">
        <v>25</v>
      </c>
      <c r="J15" s="4">
        <f>+H11</f>
        <v>0.98328198119278509</v>
      </c>
      <c r="K15" s="4"/>
      <c r="L15" s="4"/>
      <c r="M15" s="4"/>
    </row>
    <row r="16" spans="1:14" ht="15.7" x14ac:dyDescent="0.35">
      <c r="F16" s="3">
        <f>+E14*C7+E15*C11+D3</f>
        <v>2.0210224735153486</v>
      </c>
      <c r="G16"/>
      <c r="H16"/>
      <c r="I16" s="4"/>
      <c r="J16" s="4"/>
      <c r="K16" s="4"/>
      <c r="L16" s="4"/>
      <c r="M16" s="4"/>
    </row>
    <row r="17" spans="1:10" x14ac:dyDescent="0.3">
      <c r="F17" s="3">
        <f>1/(1+EXP(-F16))</f>
        <v>0.88298669368329119</v>
      </c>
    </row>
    <row r="18" spans="1:10" x14ac:dyDescent="0.3">
      <c r="A18" t="s">
        <v>37</v>
      </c>
    </row>
    <row r="19" spans="1:10" x14ac:dyDescent="0.3">
      <c r="A19" s="6" t="s">
        <v>52</v>
      </c>
      <c r="B19">
        <v>0.1</v>
      </c>
      <c r="G19" t="s">
        <v>48</v>
      </c>
      <c r="H19">
        <v>-1.6816873001986088E-2</v>
      </c>
    </row>
    <row r="20" spans="1:10" x14ac:dyDescent="0.3">
      <c r="G20"/>
      <c r="H20"/>
    </row>
    <row r="21" spans="1:10" x14ac:dyDescent="0.3">
      <c r="G21"/>
      <c r="H21"/>
    </row>
    <row r="22" spans="1:10" x14ac:dyDescent="0.3">
      <c r="A22" t="s">
        <v>40</v>
      </c>
      <c r="B22" t="s">
        <v>49</v>
      </c>
      <c r="C22" t="s">
        <v>39</v>
      </c>
      <c r="D22" s="6" t="s">
        <v>50</v>
      </c>
      <c r="G22" t="s">
        <v>46</v>
      </c>
      <c r="H22">
        <v>-1.4390145522197265E-2</v>
      </c>
      <c r="I22">
        <v>-1.5139381694574346E-2</v>
      </c>
      <c r="J22">
        <v>-1.484729780630732E-2</v>
      </c>
    </row>
    <row r="23" spans="1:10" x14ac:dyDescent="0.3">
      <c r="G23"/>
      <c r="H23"/>
    </row>
    <row r="24" spans="1:10" x14ac:dyDescent="0.3">
      <c r="A24" t="s">
        <v>38</v>
      </c>
      <c r="B24" t="s">
        <v>51</v>
      </c>
      <c r="C24" t="s">
        <v>39</v>
      </c>
      <c r="D24">
        <v>-1.4390145522197265E-3</v>
      </c>
      <c r="E24">
        <v>-1.5139381694574347E-3</v>
      </c>
      <c r="F24">
        <v>-1.4847297806307321E-3</v>
      </c>
      <c r="G24"/>
      <c r="H24"/>
    </row>
    <row r="26" spans="1:10" x14ac:dyDescent="0.3">
      <c r="A26" t="s">
        <v>38</v>
      </c>
      <c r="B26">
        <v>1.5014390145522196</v>
      </c>
      <c r="C26">
        <v>1.1015139381694574</v>
      </c>
      <c r="D26">
        <v>0.90148472978063077</v>
      </c>
    </row>
    <row r="28" spans="1:10" x14ac:dyDescent="0.3">
      <c r="A28" t="s">
        <v>53</v>
      </c>
      <c r="B28">
        <v>1</v>
      </c>
      <c r="C28" t="s">
        <v>39</v>
      </c>
      <c r="D28">
        <v>-1.6816873001986089E-3</v>
      </c>
      <c r="E28" t="s">
        <v>38</v>
      </c>
      <c r="G28" t="s">
        <v>47</v>
      </c>
      <c r="H28">
        <v>-1.6816873001986088E-2</v>
      </c>
    </row>
    <row r="29" spans="1:10" x14ac:dyDescent="0.3">
      <c r="G29"/>
      <c r="H29"/>
    </row>
    <row r="30" spans="1:10" x14ac:dyDescent="0.3">
      <c r="A30" t="s">
        <v>38</v>
      </c>
      <c r="B30">
        <v>1.0016816873001986</v>
      </c>
      <c r="G30"/>
      <c r="H30"/>
    </row>
    <row r="31" spans="1:10" x14ac:dyDescent="0.3">
      <c r="G31" t="s">
        <v>27</v>
      </c>
      <c r="H31">
        <v>-7.2679008460509852E-3</v>
      </c>
    </row>
    <row r="32" spans="1:10" x14ac:dyDescent="0.3">
      <c r="G32" t="s">
        <v>28</v>
      </c>
      <c r="H32">
        <v>-5.2855625515118992E-3</v>
      </c>
    </row>
    <row r="33" spans="1:12" x14ac:dyDescent="0.3">
      <c r="G33" t="s">
        <v>30</v>
      </c>
      <c r="H33">
        <v>-6.0861518770741587E-3</v>
      </c>
    </row>
    <row r="35" spans="1:12" x14ac:dyDescent="0.3">
      <c r="B35" t="s">
        <v>42</v>
      </c>
      <c r="D35">
        <v>-5.8143206768407894E-4</v>
      </c>
      <c r="E35">
        <v>-1.4535801692101973E-4</v>
      </c>
      <c r="G35" t="s">
        <v>31</v>
      </c>
      <c r="H35">
        <v>-5.8143206768407887E-3</v>
      </c>
      <c r="I35">
        <v>-1.4535801692101972E-3</v>
      </c>
    </row>
    <row r="36" spans="1:12" x14ac:dyDescent="0.3">
      <c r="A36" t="s">
        <v>41</v>
      </c>
      <c r="B36" t="s">
        <v>43</v>
      </c>
      <c r="C36" t="s">
        <v>39</v>
      </c>
      <c r="D36">
        <v>-4.2284500412095193E-4</v>
      </c>
      <c r="E36">
        <v>-1.0571125103023798E-4</v>
      </c>
      <c r="F36" s="3" t="s">
        <v>38</v>
      </c>
      <c r="G36" t="s">
        <v>32</v>
      </c>
      <c r="H36">
        <v>-4.2284500412095192E-3</v>
      </c>
      <c r="I36">
        <v>-1.0571125103023798E-3</v>
      </c>
    </row>
    <row r="37" spans="1:12" x14ac:dyDescent="0.3">
      <c r="B37" t="s">
        <v>44</v>
      </c>
      <c r="D37">
        <v>-4.8689215016593269E-4</v>
      </c>
      <c r="E37">
        <v>-1.2172303754148317E-4</v>
      </c>
      <c r="G37" t="s">
        <v>33</v>
      </c>
      <c r="H37">
        <v>-4.8689215016593269E-3</v>
      </c>
      <c r="I37">
        <v>-1.2172303754148317E-3</v>
      </c>
      <c r="L37" t="s">
        <v>29</v>
      </c>
    </row>
    <row r="38" spans="1:12" x14ac:dyDescent="0.3">
      <c r="G38"/>
      <c r="H38"/>
    </row>
    <row r="39" spans="1:12" x14ac:dyDescent="0.3">
      <c r="B39">
        <v>0.70058143206768408</v>
      </c>
      <c r="C39">
        <v>1.1001453580169211</v>
      </c>
      <c r="J39" s="3"/>
    </row>
    <row r="40" spans="1:12" x14ac:dyDescent="0.3">
      <c r="A40" t="s">
        <v>38</v>
      </c>
      <c r="B40">
        <v>1.400422845004121</v>
      </c>
      <c r="C40">
        <v>0.40010571125103028</v>
      </c>
      <c r="J40" s="3"/>
    </row>
    <row r="41" spans="1:12" x14ac:dyDescent="0.3">
      <c r="B41">
        <v>0.800486892150166</v>
      </c>
      <c r="C41">
        <v>1.9001217230375413</v>
      </c>
      <c r="J41" s="3"/>
    </row>
    <row r="42" spans="1:12" x14ac:dyDescent="0.3">
      <c r="G42"/>
      <c r="I42" s="3"/>
    </row>
    <row r="43" spans="1:12" x14ac:dyDescent="0.3">
      <c r="G43" t="s">
        <v>34</v>
      </c>
      <c r="H43">
        <v>-7.2679008460509852E-3</v>
      </c>
      <c r="I43" s="3"/>
    </row>
    <row r="44" spans="1:12" x14ac:dyDescent="0.3">
      <c r="A44" t="s">
        <v>54</v>
      </c>
      <c r="B44" t="s">
        <v>55</v>
      </c>
      <c r="C44">
        <v>-7.2679008460509859E-4</v>
      </c>
      <c r="D44">
        <v>-5.285562551511899E-4</v>
      </c>
      <c r="E44" s="3">
        <v>-6.0861518770741587E-4</v>
      </c>
      <c r="F44" s="3" t="s">
        <v>38</v>
      </c>
      <c r="G44" t="s">
        <v>35</v>
      </c>
      <c r="H44">
        <v>-5.2855625515118992E-3</v>
      </c>
      <c r="I44" s="3"/>
    </row>
    <row r="45" spans="1:12" x14ac:dyDescent="0.3">
      <c r="G45" t="s">
        <v>36</v>
      </c>
      <c r="H45">
        <v>-6.0861518770741587E-3</v>
      </c>
    </row>
    <row r="46" spans="1:12" x14ac:dyDescent="0.3">
      <c r="A46" t="s">
        <v>38</v>
      </c>
      <c r="B46">
        <v>1.0007267900846051</v>
      </c>
      <c r="C46">
        <v>1.0005285562551511</v>
      </c>
      <c r="D46">
        <v>1.0006086151877074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9"/>
  <sheetViews>
    <sheetView workbookViewId="0">
      <selection activeCell="C3" sqref="C3"/>
    </sheetView>
  </sheetViews>
  <sheetFormatPr defaultRowHeight="14.1" x14ac:dyDescent="0.3"/>
  <cols>
    <col min="6" max="6" width="16" customWidth="1"/>
  </cols>
  <sheetData>
    <row r="3" spans="2:7" x14ac:dyDescent="0.3">
      <c r="B3" t="s">
        <v>0</v>
      </c>
      <c r="C3">
        <v>0</v>
      </c>
      <c r="E3" t="s">
        <v>4</v>
      </c>
      <c r="G3">
        <f>(EXP(C3)-EXP(-C3))/(EXP(C3)+EXP(-C3))</f>
        <v>0</v>
      </c>
    </row>
    <row r="8" spans="2:7" x14ac:dyDescent="0.3">
      <c r="B8" t="s">
        <v>2</v>
      </c>
      <c r="C8" t="s">
        <v>5</v>
      </c>
    </row>
    <row r="9" spans="2:7" x14ac:dyDescent="0.3">
      <c r="B9">
        <v>-10</v>
      </c>
      <c r="C9">
        <f>(EXP(B9)-EXP(-B9))/(EXP(B9)+EXP(-B9))</f>
        <v>-0.99999999587769262</v>
      </c>
    </row>
    <row r="10" spans="2:7" x14ac:dyDescent="0.3">
      <c r="B10">
        <f>+B9+0.2</f>
        <v>-9.8000000000000007</v>
      </c>
      <c r="C10">
        <f t="shared" ref="C10:C73" si="0">(EXP(B10)-EXP(-B10))/(EXP(B10)+EXP(-B10))</f>
        <v>-0.99999999385024008</v>
      </c>
    </row>
    <row r="11" spans="2:7" x14ac:dyDescent="0.3">
      <c r="B11">
        <f t="shared" ref="B11:B74" si="1">+B10+0.2</f>
        <v>-9.6000000000000014</v>
      </c>
      <c r="C11">
        <f t="shared" si="0"/>
        <v>-0.99999999082563651</v>
      </c>
    </row>
    <row r="12" spans="2:7" x14ac:dyDescent="0.3">
      <c r="B12">
        <f t="shared" si="1"/>
        <v>-9.4000000000000021</v>
      </c>
      <c r="C12">
        <f t="shared" si="0"/>
        <v>-0.9999999863134581</v>
      </c>
    </row>
    <row r="13" spans="2:7" x14ac:dyDescent="0.3">
      <c r="B13">
        <f t="shared" si="1"/>
        <v>-9.2000000000000028</v>
      </c>
      <c r="C13">
        <f t="shared" si="0"/>
        <v>-0.99999997958207865</v>
      </c>
    </row>
    <row r="14" spans="2:7" x14ac:dyDescent="0.3">
      <c r="B14">
        <f t="shared" si="1"/>
        <v>-9.0000000000000036</v>
      </c>
      <c r="C14">
        <f t="shared" si="0"/>
        <v>-0.99999996954004089</v>
      </c>
    </row>
    <row r="15" spans="2:7" x14ac:dyDescent="0.3">
      <c r="B15">
        <f t="shared" si="1"/>
        <v>-8.8000000000000043</v>
      </c>
      <c r="C15">
        <f t="shared" si="0"/>
        <v>-0.99999995455908108</v>
      </c>
    </row>
    <row r="16" spans="2:7" x14ac:dyDescent="0.3">
      <c r="B16">
        <f t="shared" si="1"/>
        <v>-8.600000000000005</v>
      </c>
      <c r="C16">
        <f t="shared" si="0"/>
        <v>-0.99999993221011574</v>
      </c>
    </row>
    <row r="17" spans="2:3" x14ac:dyDescent="0.3">
      <c r="B17">
        <f t="shared" si="1"/>
        <v>-8.4000000000000057</v>
      </c>
      <c r="C17">
        <f t="shared" si="0"/>
        <v>-0.99999989886937801</v>
      </c>
    </row>
    <row r="18" spans="2:3" x14ac:dyDescent="0.3">
      <c r="B18">
        <f t="shared" si="1"/>
        <v>-8.2000000000000064</v>
      </c>
      <c r="C18">
        <f t="shared" si="0"/>
        <v>-0.99999984913084428</v>
      </c>
    </row>
    <row r="19" spans="2:3" x14ac:dyDescent="0.3">
      <c r="B19">
        <f t="shared" si="1"/>
        <v>-8.0000000000000071</v>
      </c>
      <c r="C19">
        <f t="shared" si="0"/>
        <v>-0.99999977492967596</v>
      </c>
    </row>
    <row r="20" spans="2:3" x14ac:dyDescent="0.3">
      <c r="B20">
        <f t="shared" si="1"/>
        <v>-7.8000000000000069</v>
      </c>
      <c r="C20">
        <f t="shared" si="0"/>
        <v>-0.99999966423455056</v>
      </c>
    </row>
    <row r="21" spans="2:3" x14ac:dyDescent="0.3">
      <c r="B21">
        <f t="shared" si="1"/>
        <v>-7.6000000000000068</v>
      </c>
      <c r="C21">
        <f t="shared" si="0"/>
        <v>-0.99999949909685093</v>
      </c>
    </row>
    <row r="22" spans="2:3" x14ac:dyDescent="0.3">
      <c r="B22">
        <f t="shared" si="1"/>
        <v>-7.4000000000000066</v>
      </c>
      <c r="C22">
        <f t="shared" si="0"/>
        <v>-0.99999925274040335</v>
      </c>
    </row>
    <row r="23" spans="2:3" x14ac:dyDescent="0.3">
      <c r="B23">
        <f t="shared" si="1"/>
        <v>-7.2000000000000064</v>
      </c>
      <c r="C23">
        <f t="shared" si="0"/>
        <v>-0.99999888521988278</v>
      </c>
    </row>
    <row r="24" spans="2:3" x14ac:dyDescent="0.3">
      <c r="B24">
        <f t="shared" si="1"/>
        <v>-7.0000000000000062</v>
      </c>
      <c r="C24">
        <f t="shared" si="0"/>
        <v>-0.99999833694394469</v>
      </c>
    </row>
    <row r="25" spans="2:3" x14ac:dyDescent="0.3">
      <c r="B25">
        <f t="shared" si="1"/>
        <v>-6.800000000000006</v>
      </c>
      <c r="C25">
        <f t="shared" si="0"/>
        <v>-0.99999751901291778</v>
      </c>
    </row>
    <row r="26" spans="2:3" x14ac:dyDescent="0.3">
      <c r="B26">
        <f t="shared" si="1"/>
        <v>-6.6000000000000059</v>
      </c>
      <c r="C26">
        <f t="shared" si="0"/>
        <v>-0.99999629880445418</v>
      </c>
    </row>
    <row r="27" spans="2:3" x14ac:dyDescent="0.3">
      <c r="B27">
        <f t="shared" si="1"/>
        <v>-6.4000000000000057</v>
      </c>
      <c r="C27">
        <f t="shared" si="0"/>
        <v>-0.99999447847009948</v>
      </c>
    </row>
    <row r="28" spans="2:3" x14ac:dyDescent="0.3">
      <c r="B28">
        <f t="shared" si="1"/>
        <v>-6.2000000000000055</v>
      </c>
      <c r="C28">
        <f t="shared" si="0"/>
        <v>-0.99999176285651037</v>
      </c>
    </row>
    <row r="29" spans="2:3" x14ac:dyDescent="0.3">
      <c r="B29">
        <f t="shared" si="1"/>
        <v>-6.0000000000000053</v>
      </c>
      <c r="C29">
        <f t="shared" si="0"/>
        <v>-0.99998771165079559</v>
      </c>
    </row>
    <row r="30" spans="2:3" x14ac:dyDescent="0.3">
      <c r="B30">
        <f t="shared" si="1"/>
        <v>-5.8000000000000052</v>
      </c>
      <c r="C30">
        <f t="shared" si="0"/>
        <v>-0.99998166799256039</v>
      </c>
    </row>
    <row r="31" spans="2:3" x14ac:dyDescent="0.3">
      <c r="B31">
        <f t="shared" si="1"/>
        <v>-5.600000000000005</v>
      </c>
      <c r="C31">
        <f t="shared" si="0"/>
        <v>-0.99997265198183094</v>
      </c>
    </row>
    <row r="32" spans="2:3" x14ac:dyDescent="0.3">
      <c r="B32">
        <f t="shared" si="1"/>
        <v>-5.4000000000000048</v>
      </c>
      <c r="C32">
        <f t="shared" si="0"/>
        <v>-0.99995920182544018</v>
      </c>
    </row>
    <row r="33" spans="2:3" x14ac:dyDescent="0.3">
      <c r="B33">
        <f t="shared" si="1"/>
        <v>-5.2000000000000046</v>
      </c>
      <c r="C33">
        <f t="shared" si="0"/>
        <v>-0.99993913688619884</v>
      </c>
    </row>
    <row r="34" spans="2:3" x14ac:dyDescent="0.3">
      <c r="B34">
        <f t="shared" si="1"/>
        <v>-5.0000000000000044</v>
      </c>
      <c r="C34">
        <f t="shared" si="0"/>
        <v>-0.999909204262595</v>
      </c>
    </row>
    <row r="35" spans="2:3" x14ac:dyDescent="0.3">
      <c r="B35">
        <f t="shared" si="1"/>
        <v>-4.8000000000000043</v>
      </c>
      <c r="C35">
        <f t="shared" si="0"/>
        <v>-0.9998645517007605</v>
      </c>
    </row>
    <row r="36" spans="2:3" x14ac:dyDescent="0.3">
      <c r="B36">
        <f t="shared" si="1"/>
        <v>-4.6000000000000041</v>
      </c>
      <c r="C36">
        <f t="shared" si="0"/>
        <v>-0.99979794161218449</v>
      </c>
    </row>
    <row r="37" spans="2:3" x14ac:dyDescent="0.3">
      <c r="B37">
        <f t="shared" si="1"/>
        <v>-4.4000000000000039</v>
      </c>
      <c r="C37">
        <f t="shared" si="0"/>
        <v>-0.99969857928388062</v>
      </c>
    </row>
    <row r="38" spans="2:3" x14ac:dyDescent="0.3">
      <c r="B38">
        <f t="shared" si="1"/>
        <v>-4.2000000000000037</v>
      </c>
      <c r="C38">
        <f t="shared" si="0"/>
        <v>-0.99955036645953332</v>
      </c>
    </row>
    <row r="39" spans="2:3" x14ac:dyDescent="0.3">
      <c r="B39">
        <f t="shared" si="1"/>
        <v>-4.0000000000000036</v>
      </c>
      <c r="C39">
        <f t="shared" si="0"/>
        <v>-0.99932929973906692</v>
      </c>
    </row>
    <row r="40" spans="2:3" x14ac:dyDescent="0.3">
      <c r="B40">
        <f t="shared" si="1"/>
        <v>-3.8000000000000034</v>
      </c>
      <c r="C40">
        <f t="shared" si="0"/>
        <v>-0.9989995977858408</v>
      </c>
    </row>
    <row r="41" spans="2:3" x14ac:dyDescent="0.3">
      <c r="B41">
        <f t="shared" si="1"/>
        <v>-3.6000000000000032</v>
      </c>
      <c r="C41">
        <f t="shared" si="0"/>
        <v>-0.99850794233232665</v>
      </c>
    </row>
    <row r="42" spans="2:3" x14ac:dyDescent="0.3">
      <c r="B42">
        <f t="shared" si="1"/>
        <v>-3.400000000000003</v>
      </c>
      <c r="C42">
        <f t="shared" si="0"/>
        <v>-0.99777492793427947</v>
      </c>
    </row>
    <row r="43" spans="2:3" x14ac:dyDescent="0.3">
      <c r="B43">
        <f t="shared" si="1"/>
        <v>-3.2000000000000028</v>
      </c>
      <c r="C43">
        <f t="shared" si="0"/>
        <v>-0.99668239783965107</v>
      </c>
    </row>
    <row r="44" spans="2:3" x14ac:dyDescent="0.3">
      <c r="B44">
        <f t="shared" si="1"/>
        <v>-3.0000000000000027</v>
      </c>
      <c r="C44">
        <f t="shared" si="0"/>
        <v>-0.99505475368673058</v>
      </c>
    </row>
    <row r="45" spans="2:3" x14ac:dyDescent="0.3">
      <c r="B45">
        <f t="shared" si="1"/>
        <v>-2.8000000000000025</v>
      </c>
      <c r="C45">
        <f t="shared" si="0"/>
        <v>-0.99263152020112799</v>
      </c>
    </row>
    <row r="46" spans="2:3" x14ac:dyDescent="0.3">
      <c r="B46">
        <f t="shared" si="1"/>
        <v>-2.6000000000000023</v>
      </c>
      <c r="C46">
        <f t="shared" si="0"/>
        <v>-0.9890274022010993</v>
      </c>
    </row>
    <row r="47" spans="2:3" x14ac:dyDescent="0.3">
      <c r="B47">
        <f t="shared" si="1"/>
        <v>-2.4000000000000021</v>
      </c>
      <c r="C47">
        <f t="shared" si="0"/>
        <v>-0.98367485769368046</v>
      </c>
    </row>
    <row r="48" spans="2:3" x14ac:dyDescent="0.3">
      <c r="B48">
        <f t="shared" si="1"/>
        <v>-2.200000000000002</v>
      </c>
      <c r="C48">
        <f t="shared" si="0"/>
        <v>-0.97574313003145163</v>
      </c>
    </row>
    <row r="49" spans="2:3" x14ac:dyDescent="0.3">
      <c r="B49">
        <f t="shared" si="1"/>
        <v>-2.0000000000000018</v>
      </c>
      <c r="C49">
        <f t="shared" si="0"/>
        <v>-0.96402758007581701</v>
      </c>
    </row>
    <row r="50" spans="2:3" x14ac:dyDescent="0.3">
      <c r="B50">
        <f t="shared" si="1"/>
        <v>-1.8000000000000018</v>
      </c>
      <c r="C50">
        <f t="shared" si="0"/>
        <v>-0.94680601284626853</v>
      </c>
    </row>
    <row r="51" spans="2:3" x14ac:dyDescent="0.3">
      <c r="B51">
        <f t="shared" si="1"/>
        <v>-1.6000000000000019</v>
      </c>
      <c r="C51">
        <f t="shared" si="0"/>
        <v>-0.92166855440647166</v>
      </c>
    </row>
    <row r="52" spans="2:3" x14ac:dyDescent="0.3">
      <c r="B52">
        <f t="shared" si="1"/>
        <v>-1.4000000000000019</v>
      </c>
      <c r="C52">
        <f t="shared" si="0"/>
        <v>-0.88535164820226298</v>
      </c>
    </row>
    <row r="53" spans="2:3" x14ac:dyDescent="0.3">
      <c r="B53">
        <f t="shared" si="1"/>
        <v>-1.200000000000002</v>
      </c>
      <c r="C53">
        <f t="shared" si="0"/>
        <v>-0.83365460701215577</v>
      </c>
    </row>
    <row r="54" spans="2:3" x14ac:dyDescent="0.3">
      <c r="B54">
        <f t="shared" si="1"/>
        <v>-1.000000000000002</v>
      </c>
      <c r="C54">
        <f t="shared" si="0"/>
        <v>-0.76159415595576585</v>
      </c>
    </row>
    <row r="55" spans="2:3" x14ac:dyDescent="0.3">
      <c r="B55">
        <f t="shared" si="1"/>
        <v>-0.80000000000000204</v>
      </c>
      <c r="C55">
        <f t="shared" si="0"/>
        <v>-0.66403677026785013</v>
      </c>
    </row>
    <row r="56" spans="2:3" x14ac:dyDescent="0.3">
      <c r="B56">
        <f t="shared" si="1"/>
        <v>-0.60000000000000209</v>
      </c>
      <c r="C56">
        <f t="shared" si="0"/>
        <v>-0.53704956699803674</v>
      </c>
    </row>
    <row r="57" spans="2:3" x14ac:dyDescent="0.3">
      <c r="B57">
        <f t="shared" si="1"/>
        <v>-0.40000000000000208</v>
      </c>
      <c r="C57">
        <f t="shared" si="0"/>
        <v>-0.37994896225522673</v>
      </c>
    </row>
    <row r="58" spans="2:3" x14ac:dyDescent="0.3">
      <c r="B58">
        <f t="shared" si="1"/>
        <v>-0.20000000000000207</v>
      </c>
      <c r="C58">
        <f t="shared" si="0"/>
        <v>-0.197375320224906</v>
      </c>
    </row>
    <row r="59" spans="2:3" x14ac:dyDescent="0.3">
      <c r="B59">
        <f t="shared" si="1"/>
        <v>-2.0539125955565396E-15</v>
      </c>
      <c r="C59">
        <f t="shared" si="0"/>
        <v>-1.9984014443252818E-15</v>
      </c>
    </row>
    <row r="60" spans="2:3" x14ac:dyDescent="0.3">
      <c r="B60">
        <f t="shared" si="1"/>
        <v>0.19999999999999796</v>
      </c>
      <c r="C60">
        <f t="shared" si="0"/>
        <v>0.19737532022490209</v>
      </c>
    </row>
    <row r="61" spans="2:3" x14ac:dyDescent="0.3">
      <c r="B61">
        <f t="shared" si="1"/>
        <v>0.39999999999999797</v>
      </c>
      <c r="C61">
        <f t="shared" si="0"/>
        <v>0.37994896225522312</v>
      </c>
    </row>
    <row r="62" spans="2:3" x14ac:dyDescent="0.3">
      <c r="B62">
        <f t="shared" si="1"/>
        <v>0.59999999999999798</v>
      </c>
      <c r="C62">
        <f t="shared" si="0"/>
        <v>0.53704956699803386</v>
      </c>
    </row>
    <row r="63" spans="2:3" x14ac:dyDescent="0.3">
      <c r="B63">
        <f t="shared" si="1"/>
        <v>0.79999999999999805</v>
      </c>
      <c r="C63">
        <f t="shared" si="0"/>
        <v>0.66403677026784791</v>
      </c>
    </row>
    <row r="64" spans="2:3" x14ac:dyDescent="0.3">
      <c r="B64">
        <f t="shared" si="1"/>
        <v>0.999999999999998</v>
      </c>
      <c r="C64">
        <f t="shared" si="0"/>
        <v>0.76159415595576396</v>
      </c>
    </row>
    <row r="65" spans="2:3" x14ac:dyDescent="0.3">
      <c r="B65">
        <f t="shared" si="1"/>
        <v>1.199999999999998</v>
      </c>
      <c r="C65">
        <f t="shared" si="0"/>
        <v>0.83365460701215466</v>
      </c>
    </row>
    <row r="66" spans="2:3" x14ac:dyDescent="0.3">
      <c r="B66">
        <f t="shared" si="1"/>
        <v>1.3999999999999979</v>
      </c>
      <c r="C66">
        <f t="shared" si="0"/>
        <v>0.8853516482022622</v>
      </c>
    </row>
    <row r="67" spans="2:3" x14ac:dyDescent="0.3">
      <c r="B67">
        <f t="shared" si="1"/>
        <v>1.5999999999999979</v>
      </c>
      <c r="C67">
        <f t="shared" si="0"/>
        <v>0.921668554406471</v>
      </c>
    </row>
    <row r="68" spans="2:3" x14ac:dyDescent="0.3">
      <c r="B68">
        <f t="shared" si="1"/>
        <v>1.7999999999999978</v>
      </c>
      <c r="C68">
        <f t="shared" si="0"/>
        <v>0.94680601284626809</v>
      </c>
    </row>
    <row r="69" spans="2:3" x14ac:dyDescent="0.3">
      <c r="B69">
        <f t="shared" si="1"/>
        <v>1.9999999999999978</v>
      </c>
      <c r="C69">
        <f t="shared" si="0"/>
        <v>0.96402758007581668</v>
      </c>
    </row>
    <row r="70" spans="2:3" x14ac:dyDescent="0.3">
      <c r="B70">
        <f t="shared" si="1"/>
        <v>2.199999999999998</v>
      </c>
      <c r="C70">
        <f t="shared" si="0"/>
        <v>0.97574313003145152</v>
      </c>
    </row>
    <row r="71" spans="2:3" x14ac:dyDescent="0.3">
      <c r="B71">
        <f t="shared" si="1"/>
        <v>2.3999999999999981</v>
      </c>
      <c r="C71">
        <f t="shared" si="0"/>
        <v>0.98367485769368002</v>
      </c>
    </row>
    <row r="72" spans="2:3" x14ac:dyDescent="0.3">
      <c r="B72">
        <f t="shared" si="1"/>
        <v>2.5999999999999983</v>
      </c>
      <c r="C72">
        <f t="shared" si="0"/>
        <v>0.98902740220109897</v>
      </c>
    </row>
    <row r="73" spans="2:3" x14ac:dyDescent="0.3">
      <c r="B73">
        <f t="shared" si="1"/>
        <v>2.7999999999999985</v>
      </c>
      <c r="C73">
        <f t="shared" si="0"/>
        <v>0.99263152020112788</v>
      </c>
    </row>
    <row r="74" spans="2:3" x14ac:dyDescent="0.3">
      <c r="B74">
        <f t="shared" si="1"/>
        <v>2.9999999999999987</v>
      </c>
      <c r="C74">
        <f t="shared" ref="C74:C109" si="2">(EXP(B74)-EXP(-B74))/(EXP(B74)+EXP(-B74))</f>
        <v>0.99505475368673058</v>
      </c>
    </row>
    <row r="75" spans="2:3" x14ac:dyDescent="0.3">
      <c r="B75">
        <f t="shared" ref="B75:B109" si="3">+B74+0.2</f>
        <v>3.1999999999999988</v>
      </c>
      <c r="C75">
        <f t="shared" si="2"/>
        <v>0.99668239783965107</v>
      </c>
    </row>
    <row r="76" spans="2:3" x14ac:dyDescent="0.3">
      <c r="B76">
        <f t="shared" si="3"/>
        <v>3.399999999999999</v>
      </c>
      <c r="C76">
        <f t="shared" si="2"/>
        <v>0.99777492793427935</v>
      </c>
    </row>
    <row r="77" spans="2:3" x14ac:dyDescent="0.3">
      <c r="B77">
        <f t="shared" si="3"/>
        <v>3.5999999999999992</v>
      </c>
      <c r="C77">
        <f t="shared" si="2"/>
        <v>0.99850794233232665</v>
      </c>
    </row>
    <row r="78" spans="2:3" x14ac:dyDescent="0.3">
      <c r="B78">
        <f t="shared" si="3"/>
        <v>3.7999999999999994</v>
      </c>
      <c r="C78">
        <f t="shared" si="2"/>
        <v>0.9989995977858408</v>
      </c>
    </row>
    <row r="79" spans="2:3" x14ac:dyDescent="0.3">
      <c r="B79">
        <f t="shared" si="3"/>
        <v>3.9999999999999996</v>
      </c>
      <c r="C79">
        <f t="shared" si="2"/>
        <v>0.99932929973906692</v>
      </c>
    </row>
    <row r="80" spans="2:3" x14ac:dyDescent="0.3">
      <c r="B80">
        <f t="shared" si="3"/>
        <v>4.1999999999999993</v>
      </c>
      <c r="C80">
        <f t="shared" si="2"/>
        <v>0.99955036645953332</v>
      </c>
    </row>
    <row r="81" spans="2:3" x14ac:dyDescent="0.3">
      <c r="B81">
        <f t="shared" si="3"/>
        <v>4.3999999999999995</v>
      </c>
      <c r="C81">
        <f t="shared" si="2"/>
        <v>0.99969857928388062</v>
      </c>
    </row>
    <row r="82" spans="2:3" x14ac:dyDescent="0.3">
      <c r="B82">
        <f t="shared" si="3"/>
        <v>4.5999999999999996</v>
      </c>
      <c r="C82">
        <f t="shared" si="2"/>
        <v>0.99979794161218449</v>
      </c>
    </row>
    <row r="83" spans="2:3" x14ac:dyDescent="0.3">
      <c r="B83">
        <f t="shared" si="3"/>
        <v>4.8</v>
      </c>
      <c r="C83">
        <f t="shared" si="2"/>
        <v>0.9998645517007605</v>
      </c>
    </row>
    <row r="84" spans="2:3" x14ac:dyDescent="0.3">
      <c r="B84">
        <f t="shared" si="3"/>
        <v>5</v>
      </c>
      <c r="C84">
        <f t="shared" si="2"/>
        <v>0.999909204262595</v>
      </c>
    </row>
    <row r="85" spans="2:3" x14ac:dyDescent="0.3">
      <c r="B85">
        <f t="shared" si="3"/>
        <v>5.2</v>
      </c>
      <c r="C85">
        <f t="shared" si="2"/>
        <v>0.99993913688619884</v>
      </c>
    </row>
    <row r="86" spans="2:3" x14ac:dyDescent="0.3">
      <c r="B86">
        <f t="shared" si="3"/>
        <v>5.4</v>
      </c>
      <c r="C86">
        <f t="shared" si="2"/>
        <v>0.99995920182544018</v>
      </c>
    </row>
    <row r="87" spans="2:3" x14ac:dyDescent="0.3">
      <c r="B87">
        <f t="shared" si="3"/>
        <v>5.6000000000000005</v>
      </c>
      <c r="C87">
        <f t="shared" si="2"/>
        <v>0.99997265198183094</v>
      </c>
    </row>
    <row r="88" spans="2:3" x14ac:dyDescent="0.3">
      <c r="B88">
        <f t="shared" si="3"/>
        <v>5.8000000000000007</v>
      </c>
      <c r="C88">
        <f t="shared" si="2"/>
        <v>0.99998166799256039</v>
      </c>
    </row>
    <row r="89" spans="2:3" x14ac:dyDescent="0.3">
      <c r="B89">
        <f t="shared" si="3"/>
        <v>6.0000000000000009</v>
      </c>
      <c r="C89">
        <f t="shared" si="2"/>
        <v>0.99998771165079559</v>
      </c>
    </row>
    <row r="90" spans="2:3" x14ac:dyDescent="0.3">
      <c r="B90">
        <f t="shared" si="3"/>
        <v>6.2000000000000011</v>
      </c>
      <c r="C90">
        <f t="shared" si="2"/>
        <v>0.99999176285651037</v>
      </c>
    </row>
    <row r="91" spans="2:3" x14ac:dyDescent="0.3">
      <c r="B91">
        <f t="shared" si="3"/>
        <v>6.4000000000000012</v>
      </c>
      <c r="C91">
        <f t="shared" si="2"/>
        <v>0.99999447847009948</v>
      </c>
    </row>
    <row r="92" spans="2:3" x14ac:dyDescent="0.3">
      <c r="B92">
        <f t="shared" si="3"/>
        <v>6.6000000000000014</v>
      </c>
      <c r="C92">
        <f t="shared" si="2"/>
        <v>0.99999629880445418</v>
      </c>
    </row>
    <row r="93" spans="2:3" x14ac:dyDescent="0.3">
      <c r="B93">
        <f t="shared" si="3"/>
        <v>6.8000000000000016</v>
      </c>
      <c r="C93">
        <f t="shared" si="2"/>
        <v>0.99999751901291778</v>
      </c>
    </row>
    <row r="94" spans="2:3" x14ac:dyDescent="0.3">
      <c r="B94">
        <f t="shared" si="3"/>
        <v>7.0000000000000018</v>
      </c>
      <c r="C94">
        <f t="shared" si="2"/>
        <v>0.99999833694394469</v>
      </c>
    </row>
    <row r="95" spans="2:3" x14ac:dyDescent="0.3">
      <c r="B95">
        <f t="shared" si="3"/>
        <v>7.200000000000002</v>
      </c>
      <c r="C95">
        <f t="shared" si="2"/>
        <v>0.99999888521988278</v>
      </c>
    </row>
    <row r="96" spans="2:3" x14ac:dyDescent="0.3">
      <c r="B96">
        <f t="shared" si="3"/>
        <v>7.4000000000000021</v>
      </c>
      <c r="C96">
        <f t="shared" si="2"/>
        <v>0.99999925274040335</v>
      </c>
    </row>
    <row r="97" spans="2:3" x14ac:dyDescent="0.3">
      <c r="B97">
        <f t="shared" si="3"/>
        <v>7.6000000000000023</v>
      </c>
      <c r="C97">
        <f t="shared" si="2"/>
        <v>0.99999949909685093</v>
      </c>
    </row>
    <row r="98" spans="2:3" x14ac:dyDescent="0.3">
      <c r="B98">
        <f t="shared" si="3"/>
        <v>7.8000000000000025</v>
      </c>
      <c r="C98">
        <f t="shared" si="2"/>
        <v>0.99999966423455056</v>
      </c>
    </row>
    <row r="99" spans="2:3" x14ac:dyDescent="0.3">
      <c r="B99">
        <f t="shared" si="3"/>
        <v>8.0000000000000018</v>
      </c>
      <c r="C99">
        <f t="shared" si="2"/>
        <v>0.99999977492967596</v>
      </c>
    </row>
    <row r="100" spans="2:3" x14ac:dyDescent="0.3">
      <c r="B100">
        <f t="shared" si="3"/>
        <v>8.2000000000000011</v>
      </c>
      <c r="C100">
        <f t="shared" si="2"/>
        <v>0.99999984913084428</v>
      </c>
    </row>
    <row r="101" spans="2:3" x14ac:dyDescent="0.3">
      <c r="B101">
        <f t="shared" si="3"/>
        <v>8.4</v>
      </c>
      <c r="C101">
        <f t="shared" si="2"/>
        <v>0.99999989886937801</v>
      </c>
    </row>
    <row r="102" spans="2:3" x14ac:dyDescent="0.3">
      <c r="B102">
        <f t="shared" si="3"/>
        <v>8.6</v>
      </c>
      <c r="C102">
        <f t="shared" si="2"/>
        <v>0.99999993221011574</v>
      </c>
    </row>
    <row r="103" spans="2:3" x14ac:dyDescent="0.3">
      <c r="B103">
        <f t="shared" si="3"/>
        <v>8.7999999999999989</v>
      </c>
      <c r="C103">
        <f t="shared" si="2"/>
        <v>0.99999995455908108</v>
      </c>
    </row>
    <row r="104" spans="2:3" x14ac:dyDescent="0.3">
      <c r="B104">
        <f t="shared" si="3"/>
        <v>8.9999999999999982</v>
      </c>
      <c r="C104">
        <f t="shared" si="2"/>
        <v>0.99999996954004089</v>
      </c>
    </row>
    <row r="105" spans="2:3" x14ac:dyDescent="0.3">
      <c r="B105">
        <f t="shared" si="3"/>
        <v>9.1999999999999975</v>
      </c>
      <c r="C105">
        <f t="shared" si="2"/>
        <v>0.99999997958207865</v>
      </c>
    </row>
    <row r="106" spans="2:3" x14ac:dyDescent="0.3">
      <c r="B106">
        <f t="shared" si="3"/>
        <v>9.3999999999999968</v>
      </c>
      <c r="C106">
        <f t="shared" si="2"/>
        <v>0.9999999863134581</v>
      </c>
    </row>
    <row r="107" spans="2:3" x14ac:dyDescent="0.3">
      <c r="B107">
        <f t="shared" si="3"/>
        <v>9.5999999999999961</v>
      </c>
      <c r="C107">
        <f t="shared" si="2"/>
        <v>0.99999999082563651</v>
      </c>
    </row>
    <row r="108" spans="2:3" x14ac:dyDescent="0.3">
      <c r="B108">
        <f t="shared" si="3"/>
        <v>9.7999999999999954</v>
      </c>
      <c r="C108">
        <f t="shared" si="2"/>
        <v>0.99999999385024008</v>
      </c>
    </row>
    <row r="109" spans="2:3" x14ac:dyDescent="0.3">
      <c r="B109">
        <f t="shared" si="3"/>
        <v>9.9999999999999947</v>
      </c>
      <c r="C109">
        <f t="shared" si="2"/>
        <v>0.99999999587769262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7"/>
  <sheetViews>
    <sheetView workbookViewId="0">
      <selection activeCell="C3" sqref="C3"/>
    </sheetView>
  </sheetViews>
  <sheetFormatPr defaultRowHeight="14.1" x14ac:dyDescent="0.3"/>
  <sheetData>
    <row r="3" spans="2:7" x14ac:dyDescent="0.3">
      <c r="B3" t="s">
        <v>0</v>
      </c>
      <c r="E3" t="s">
        <v>6</v>
      </c>
      <c r="F3" t="s">
        <v>7</v>
      </c>
      <c r="G3">
        <f>+MAX(0,C3)</f>
        <v>0</v>
      </c>
    </row>
    <row r="6" spans="2:7" x14ac:dyDescent="0.3">
      <c r="B6" t="s">
        <v>2</v>
      </c>
      <c r="C6" t="s">
        <v>8</v>
      </c>
    </row>
    <row r="7" spans="2:7" x14ac:dyDescent="0.3">
      <c r="B7">
        <v>-10</v>
      </c>
      <c r="C7">
        <f>MAX(0,B7)</f>
        <v>0</v>
      </c>
    </row>
    <row r="8" spans="2:7" x14ac:dyDescent="0.3">
      <c r="B8">
        <f>+B7+0.2</f>
        <v>-9.8000000000000007</v>
      </c>
      <c r="C8">
        <f t="shared" ref="C8:C71" si="0">MAX(0,B8)</f>
        <v>0</v>
      </c>
    </row>
    <row r="9" spans="2:7" x14ac:dyDescent="0.3">
      <c r="B9">
        <f t="shared" ref="B9:B72" si="1">+B8+0.2</f>
        <v>-9.6000000000000014</v>
      </c>
      <c r="C9">
        <f t="shared" si="0"/>
        <v>0</v>
      </c>
    </row>
    <row r="10" spans="2:7" x14ac:dyDescent="0.3">
      <c r="B10">
        <f t="shared" si="1"/>
        <v>-9.4000000000000021</v>
      </c>
      <c r="C10">
        <f t="shared" si="0"/>
        <v>0</v>
      </c>
    </row>
    <row r="11" spans="2:7" x14ac:dyDescent="0.3">
      <c r="B11">
        <f t="shared" si="1"/>
        <v>-9.2000000000000028</v>
      </c>
      <c r="C11">
        <f t="shared" si="0"/>
        <v>0</v>
      </c>
    </row>
    <row r="12" spans="2:7" x14ac:dyDescent="0.3">
      <c r="B12">
        <f t="shared" si="1"/>
        <v>-9.0000000000000036</v>
      </c>
      <c r="C12">
        <f t="shared" si="0"/>
        <v>0</v>
      </c>
    </row>
    <row r="13" spans="2:7" x14ac:dyDescent="0.3">
      <c r="B13">
        <f t="shared" si="1"/>
        <v>-8.8000000000000043</v>
      </c>
      <c r="C13">
        <f t="shared" si="0"/>
        <v>0</v>
      </c>
    </row>
    <row r="14" spans="2:7" x14ac:dyDescent="0.3">
      <c r="B14">
        <f t="shared" si="1"/>
        <v>-8.600000000000005</v>
      </c>
      <c r="C14">
        <f t="shared" si="0"/>
        <v>0</v>
      </c>
    </row>
    <row r="15" spans="2:7" x14ac:dyDescent="0.3">
      <c r="B15">
        <f t="shared" si="1"/>
        <v>-8.4000000000000057</v>
      </c>
      <c r="C15">
        <f t="shared" si="0"/>
        <v>0</v>
      </c>
    </row>
    <row r="16" spans="2:7" x14ac:dyDescent="0.3">
      <c r="B16">
        <f t="shared" si="1"/>
        <v>-8.2000000000000064</v>
      </c>
      <c r="C16">
        <f t="shared" si="0"/>
        <v>0</v>
      </c>
    </row>
    <row r="17" spans="2:3" x14ac:dyDescent="0.3">
      <c r="B17">
        <f t="shared" si="1"/>
        <v>-8.0000000000000071</v>
      </c>
      <c r="C17">
        <f t="shared" si="0"/>
        <v>0</v>
      </c>
    </row>
    <row r="18" spans="2:3" x14ac:dyDescent="0.3">
      <c r="B18">
        <f t="shared" si="1"/>
        <v>-7.8000000000000069</v>
      </c>
      <c r="C18">
        <f t="shared" si="0"/>
        <v>0</v>
      </c>
    </row>
    <row r="19" spans="2:3" x14ac:dyDescent="0.3">
      <c r="B19">
        <f t="shared" si="1"/>
        <v>-7.6000000000000068</v>
      </c>
      <c r="C19">
        <f t="shared" si="0"/>
        <v>0</v>
      </c>
    </row>
    <row r="20" spans="2:3" x14ac:dyDescent="0.3">
      <c r="B20">
        <f t="shared" si="1"/>
        <v>-7.4000000000000066</v>
      </c>
      <c r="C20">
        <f t="shared" si="0"/>
        <v>0</v>
      </c>
    </row>
    <row r="21" spans="2:3" x14ac:dyDescent="0.3">
      <c r="B21">
        <f t="shared" si="1"/>
        <v>-7.2000000000000064</v>
      </c>
      <c r="C21">
        <f t="shared" si="0"/>
        <v>0</v>
      </c>
    </row>
    <row r="22" spans="2:3" x14ac:dyDescent="0.3">
      <c r="B22">
        <f t="shared" si="1"/>
        <v>-7.0000000000000062</v>
      </c>
      <c r="C22">
        <f t="shared" si="0"/>
        <v>0</v>
      </c>
    </row>
    <row r="23" spans="2:3" x14ac:dyDescent="0.3">
      <c r="B23">
        <f t="shared" si="1"/>
        <v>-6.800000000000006</v>
      </c>
      <c r="C23">
        <f t="shared" si="0"/>
        <v>0</v>
      </c>
    </row>
    <row r="24" spans="2:3" x14ac:dyDescent="0.3">
      <c r="B24">
        <f t="shared" si="1"/>
        <v>-6.6000000000000059</v>
      </c>
      <c r="C24">
        <f t="shared" si="0"/>
        <v>0</v>
      </c>
    </row>
    <row r="25" spans="2:3" x14ac:dyDescent="0.3">
      <c r="B25">
        <f t="shared" si="1"/>
        <v>-6.4000000000000057</v>
      </c>
      <c r="C25">
        <f t="shared" si="0"/>
        <v>0</v>
      </c>
    </row>
    <row r="26" spans="2:3" x14ac:dyDescent="0.3">
      <c r="B26">
        <f t="shared" si="1"/>
        <v>-6.2000000000000055</v>
      </c>
      <c r="C26">
        <f t="shared" si="0"/>
        <v>0</v>
      </c>
    </row>
    <row r="27" spans="2:3" x14ac:dyDescent="0.3">
      <c r="B27">
        <f t="shared" si="1"/>
        <v>-6.0000000000000053</v>
      </c>
      <c r="C27">
        <f t="shared" si="0"/>
        <v>0</v>
      </c>
    </row>
    <row r="28" spans="2:3" x14ac:dyDescent="0.3">
      <c r="B28">
        <f t="shared" si="1"/>
        <v>-5.8000000000000052</v>
      </c>
      <c r="C28">
        <f t="shared" si="0"/>
        <v>0</v>
      </c>
    </row>
    <row r="29" spans="2:3" x14ac:dyDescent="0.3">
      <c r="B29">
        <f t="shared" si="1"/>
        <v>-5.600000000000005</v>
      </c>
      <c r="C29">
        <f t="shared" si="0"/>
        <v>0</v>
      </c>
    </row>
    <row r="30" spans="2:3" x14ac:dyDescent="0.3">
      <c r="B30">
        <f t="shared" si="1"/>
        <v>-5.4000000000000048</v>
      </c>
      <c r="C30">
        <f t="shared" si="0"/>
        <v>0</v>
      </c>
    </row>
    <row r="31" spans="2:3" x14ac:dyDescent="0.3">
      <c r="B31">
        <f t="shared" si="1"/>
        <v>-5.2000000000000046</v>
      </c>
      <c r="C31">
        <f t="shared" si="0"/>
        <v>0</v>
      </c>
    </row>
    <row r="32" spans="2:3" x14ac:dyDescent="0.3">
      <c r="B32">
        <f t="shared" si="1"/>
        <v>-5.0000000000000044</v>
      </c>
      <c r="C32">
        <f t="shared" si="0"/>
        <v>0</v>
      </c>
    </row>
    <row r="33" spans="2:3" x14ac:dyDescent="0.3">
      <c r="B33">
        <f t="shared" si="1"/>
        <v>-4.8000000000000043</v>
      </c>
      <c r="C33">
        <f t="shared" si="0"/>
        <v>0</v>
      </c>
    </row>
    <row r="34" spans="2:3" x14ac:dyDescent="0.3">
      <c r="B34">
        <f t="shared" si="1"/>
        <v>-4.6000000000000041</v>
      </c>
      <c r="C34">
        <f t="shared" si="0"/>
        <v>0</v>
      </c>
    </row>
    <row r="35" spans="2:3" x14ac:dyDescent="0.3">
      <c r="B35">
        <f t="shared" si="1"/>
        <v>-4.4000000000000039</v>
      </c>
      <c r="C35">
        <f t="shared" si="0"/>
        <v>0</v>
      </c>
    </row>
    <row r="36" spans="2:3" x14ac:dyDescent="0.3">
      <c r="B36">
        <f t="shared" si="1"/>
        <v>-4.2000000000000037</v>
      </c>
      <c r="C36">
        <f t="shared" si="0"/>
        <v>0</v>
      </c>
    </row>
    <row r="37" spans="2:3" x14ac:dyDescent="0.3">
      <c r="B37">
        <f t="shared" si="1"/>
        <v>-4.0000000000000036</v>
      </c>
      <c r="C37">
        <f t="shared" si="0"/>
        <v>0</v>
      </c>
    </row>
    <row r="38" spans="2:3" x14ac:dyDescent="0.3">
      <c r="B38">
        <f t="shared" si="1"/>
        <v>-3.8000000000000034</v>
      </c>
      <c r="C38">
        <f t="shared" si="0"/>
        <v>0</v>
      </c>
    </row>
    <row r="39" spans="2:3" x14ac:dyDescent="0.3">
      <c r="B39">
        <f t="shared" si="1"/>
        <v>-3.6000000000000032</v>
      </c>
      <c r="C39">
        <f t="shared" si="0"/>
        <v>0</v>
      </c>
    </row>
    <row r="40" spans="2:3" x14ac:dyDescent="0.3">
      <c r="B40">
        <f t="shared" si="1"/>
        <v>-3.400000000000003</v>
      </c>
      <c r="C40">
        <f t="shared" si="0"/>
        <v>0</v>
      </c>
    </row>
    <row r="41" spans="2:3" x14ac:dyDescent="0.3">
      <c r="B41">
        <f t="shared" si="1"/>
        <v>-3.2000000000000028</v>
      </c>
      <c r="C41">
        <f t="shared" si="0"/>
        <v>0</v>
      </c>
    </row>
    <row r="42" spans="2:3" x14ac:dyDescent="0.3">
      <c r="B42">
        <f t="shared" si="1"/>
        <v>-3.0000000000000027</v>
      </c>
      <c r="C42">
        <f t="shared" si="0"/>
        <v>0</v>
      </c>
    </row>
    <row r="43" spans="2:3" x14ac:dyDescent="0.3">
      <c r="B43">
        <f t="shared" si="1"/>
        <v>-2.8000000000000025</v>
      </c>
      <c r="C43">
        <f t="shared" si="0"/>
        <v>0</v>
      </c>
    </row>
    <row r="44" spans="2:3" x14ac:dyDescent="0.3">
      <c r="B44">
        <f t="shared" si="1"/>
        <v>-2.6000000000000023</v>
      </c>
      <c r="C44">
        <f t="shared" si="0"/>
        <v>0</v>
      </c>
    </row>
    <row r="45" spans="2:3" x14ac:dyDescent="0.3">
      <c r="B45">
        <f t="shared" si="1"/>
        <v>-2.4000000000000021</v>
      </c>
      <c r="C45">
        <f t="shared" si="0"/>
        <v>0</v>
      </c>
    </row>
    <row r="46" spans="2:3" x14ac:dyDescent="0.3">
      <c r="B46">
        <f t="shared" si="1"/>
        <v>-2.200000000000002</v>
      </c>
      <c r="C46">
        <f t="shared" si="0"/>
        <v>0</v>
      </c>
    </row>
    <row r="47" spans="2:3" x14ac:dyDescent="0.3">
      <c r="B47">
        <f t="shared" si="1"/>
        <v>-2.0000000000000018</v>
      </c>
      <c r="C47">
        <f t="shared" si="0"/>
        <v>0</v>
      </c>
    </row>
    <row r="48" spans="2:3" x14ac:dyDescent="0.3">
      <c r="B48">
        <f t="shared" si="1"/>
        <v>-1.8000000000000018</v>
      </c>
      <c r="C48">
        <f t="shared" si="0"/>
        <v>0</v>
      </c>
    </row>
    <row r="49" spans="2:3" x14ac:dyDescent="0.3">
      <c r="B49">
        <f t="shared" si="1"/>
        <v>-1.6000000000000019</v>
      </c>
      <c r="C49">
        <f t="shared" si="0"/>
        <v>0</v>
      </c>
    </row>
    <row r="50" spans="2:3" x14ac:dyDescent="0.3">
      <c r="B50">
        <f t="shared" si="1"/>
        <v>-1.4000000000000019</v>
      </c>
      <c r="C50">
        <f t="shared" si="0"/>
        <v>0</v>
      </c>
    </row>
    <row r="51" spans="2:3" x14ac:dyDescent="0.3">
      <c r="B51">
        <f t="shared" si="1"/>
        <v>-1.200000000000002</v>
      </c>
      <c r="C51">
        <f t="shared" si="0"/>
        <v>0</v>
      </c>
    </row>
    <row r="52" spans="2:3" x14ac:dyDescent="0.3">
      <c r="B52">
        <f t="shared" si="1"/>
        <v>-1.000000000000002</v>
      </c>
      <c r="C52">
        <f t="shared" si="0"/>
        <v>0</v>
      </c>
    </row>
    <row r="53" spans="2:3" x14ac:dyDescent="0.3">
      <c r="B53">
        <f t="shared" si="1"/>
        <v>-0.80000000000000204</v>
      </c>
      <c r="C53">
        <f t="shared" si="0"/>
        <v>0</v>
      </c>
    </row>
    <row r="54" spans="2:3" x14ac:dyDescent="0.3">
      <c r="B54">
        <f t="shared" si="1"/>
        <v>-0.60000000000000209</v>
      </c>
      <c r="C54">
        <f t="shared" si="0"/>
        <v>0</v>
      </c>
    </row>
    <row r="55" spans="2:3" x14ac:dyDescent="0.3">
      <c r="B55">
        <f t="shared" si="1"/>
        <v>-0.40000000000000208</v>
      </c>
      <c r="C55">
        <f t="shared" si="0"/>
        <v>0</v>
      </c>
    </row>
    <row r="56" spans="2:3" x14ac:dyDescent="0.3">
      <c r="B56">
        <f t="shared" si="1"/>
        <v>-0.20000000000000207</v>
      </c>
      <c r="C56">
        <f t="shared" si="0"/>
        <v>0</v>
      </c>
    </row>
    <row r="57" spans="2:3" x14ac:dyDescent="0.3">
      <c r="B57">
        <f t="shared" si="1"/>
        <v>-2.0539125955565396E-15</v>
      </c>
      <c r="C57">
        <f t="shared" si="0"/>
        <v>0</v>
      </c>
    </row>
    <row r="58" spans="2:3" x14ac:dyDescent="0.3">
      <c r="B58">
        <f t="shared" si="1"/>
        <v>0.19999999999999796</v>
      </c>
      <c r="C58">
        <f t="shared" si="0"/>
        <v>0.19999999999999796</v>
      </c>
    </row>
    <row r="59" spans="2:3" x14ac:dyDescent="0.3">
      <c r="B59">
        <f t="shared" si="1"/>
        <v>0.39999999999999797</v>
      </c>
      <c r="C59">
        <f t="shared" si="0"/>
        <v>0.39999999999999797</v>
      </c>
    </row>
    <row r="60" spans="2:3" x14ac:dyDescent="0.3">
      <c r="B60">
        <f t="shared" si="1"/>
        <v>0.59999999999999798</v>
      </c>
      <c r="C60">
        <f t="shared" si="0"/>
        <v>0.59999999999999798</v>
      </c>
    </row>
    <row r="61" spans="2:3" x14ac:dyDescent="0.3">
      <c r="B61">
        <f t="shared" si="1"/>
        <v>0.79999999999999805</v>
      </c>
      <c r="C61">
        <f t="shared" si="0"/>
        <v>0.79999999999999805</v>
      </c>
    </row>
    <row r="62" spans="2:3" x14ac:dyDescent="0.3">
      <c r="B62">
        <f t="shared" si="1"/>
        <v>0.999999999999998</v>
      </c>
      <c r="C62">
        <f t="shared" si="0"/>
        <v>0.999999999999998</v>
      </c>
    </row>
    <row r="63" spans="2:3" x14ac:dyDescent="0.3">
      <c r="B63">
        <f t="shared" si="1"/>
        <v>1.199999999999998</v>
      </c>
      <c r="C63">
        <f t="shared" si="0"/>
        <v>1.199999999999998</v>
      </c>
    </row>
    <row r="64" spans="2:3" x14ac:dyDescent="0.3">
      <c r="B64">
        <f t="shared" si="1"/>
        <v>1.3999999999999979</v>
      </c>
      <c r="C64">
        <f t="shared" si="0"/>
        <v>1.3999999999999979</v>
      </c>
    </row>
    <row r="65" spans="2:3" x14ac:dyDescent="0.3">
      <c r="B65">
        <f t="shared" si="1"/>
        <v>1.5999999999999979</v>
      </c>
      <c r="C65">
        <f t="shared" si="0"/>
        <v>1.5999999999999979</v>
      </c>
    </row>
    <row r="66" spans="2:3" x14ac:dyDescent="0.3">
      <c r="B66">
        <f t="shared" si="1"/>
        <v>1.7999999999999978</v>
      </c>
      <c r="C66">
        <f t="shared" si="0"/>
        <v>1.7999999999999978</v>
      </c>
    </row>
    <row r="67" spans="2:3" x14ac:dyDescent="0.3">
      <c r="B67">
        <f t="shared" si="1"/>
        <v>1.9999999999999978</v>
      </c>
      <c r="C67">
        <f t="shared" si="0"/>
        <v>1.9999999999999978</v>
      </c>
    </row>
    <row r="68" spans="2:3" x14ac:dyDescent="0.3">
      <c r="B68">
        <f t="shared" si="1"/>
        <v>2.199999999999998</v>
      </c>
      <c r="C68">
        <f t="shared" si="0"/>
        <v>2.199999999999998</v>
      </c>
    </row>
    <row r="69" spans="2:3" x14ac:dyDescent="0.3">
      <c r="B69">
        <f t="shared" si="1"/>
        <v>2.3999999999999981</v>
      </c>
      <c r="C69">
        <f t="shared" si="0"/>
        <v>2.3999999999999981</v>
      </c>
    </row>
    <row r="70" spans="2:3" x14ac:dyDescent="0.3">
      <c r="B70">
        <f t="shared" si="1"/>
        <v>2.5999999999999983</v>
      </c>
      <c r="C70">
        <f t="shared" si="0"/>
        <v>2.5999999999999983</v>
      </c>
    </row>
    <row r="71" spans="2:3" x14ac:dyDescent="0.3">
      <c r="B71">
        <f t="shared" si="1"/>
        <v>2.7999999999999985</v>
      </c>
      <c r="C71">
        <f t="shared" si="0"/>
        <v>2.7999999999999985</v>
      </c>
    </row>
    <row r="72" spans="2:3" x14ac:dyDescent="0.3">
      <c r="B72">
        <f t="shared" si="1"/>
        <v>2.9999999999999987</v>
      </c>
      <c r="C72">
        <f t="shared" ref="C72:C107" si="2">MAX(0,B72)</f>
        <v>2.9999999999999987</v>
      </c>
    </row>
    <row r="73" spans="2:3" x14ac:dyDescent="0.3">
      <c r="B73">
        <f t="shared" ref="B73:B107" si="3">+B72+0.2</f>
        <v>3.1999999999999988</v>
      </c>
      <c r="C73">
        <f t="shared" si="2"/>
        <v>3.1999999999999988</v>
      </c>
    </row>
    <row r="74" spans="2:3" x14ac:dyDescent="0.3">
      <c r="B74">
        <f t="shared" si="3"/>
        <v>3.399999999999999</v>
      </c>
      <c r="C74">
        <f t="shared" si="2"/>
        <v>3.399999999999999</v>
      </c>
    </row>
    <row r="75" spans="2:3" x14ac:dyDescent="0.3">
      <c r="B75">
        <f t="shared" si="3"/>
        <v>3.5999999999999992</v>
      </c>
      <c r="C75">
        <f t="shared" si="2"/>
        <v>3.5999999999999992</v>
      </c>
    </row>
    <row r="76" spans="2:3" x14ac:dyDescent="0.3">
      <c r="B76">
        <f t="shared" si="3"/>
        <v>3.7999999999999994</v>
      </c>
      <c r="C76">
        <f t="shared" si="2"/>
        <v>3.7999999999999994</v>
      </c>
    </row>
    <row r="77" spans="2:3" x14ac:dyDescent="0.3">
      <c r="B77">
        <f t="shared" si="3"/>
        <v>3.9999999999999996</v>
      </c>
      <c r="C77">
        <f t="shared" si="2"/>
        <v>3.9999999999999996</v>
      </c>
    </row>
    <row r="78" spans="2:3" x14ac:dyDescent="0.3">
      <c r="B78">
        <f t="shared" si="3"/>
        <v>4.1999999999999993</v>
      </c>
      <c r="C78">
        <f t="shared" si="2"/>
        <v>4.1999999999999993</v>
      </c>
    </row>
    <row r="79" spans="2:3" x14ac:dyDescent="0.3">
      <c r="B79">
        <f t="shared" si="3"/>
        <v>4.3999999999999995</v>
      </c>
      <c r="C79">
        <f t="shared" si="2"/>
        <v>4.3999999999999995</v>
      </c>
    </row>
    <row r="80" spans="2:3" x14ac:dyDescent="0.3">
      <c r="B80">
        <f t="shared" si="3"/>
        <v>4.5999999999999996</v>
      </c>
      <c r="C80">
        <f t="shared" si="2"/>
        <v>4.5999999999999996</v>
      </c>
    </row>
    <row r="81" spans="2:3" x14ac:dyDescent="0.3">
      <c r="B81">
        <f t="shared" si="3"/>
        <v>4.8</v>
      </c>
      <c r="C81">
        <f t="shared" si="2"/>
        <v>4.8</v>
      </c>
    </row>
    <row r="82" spans="2:3" x14ac:dyDescent="0.3">
      <c r="B82">
        <f t="shared" si="3"/>
        <v>5</v>
      </c>
      <c r="C82">
        <f t="shared" si="2"/>
        <v>5</v>
      </c>
    </row>
    <row r="83" spans="2:3" x14ac:dyDescent="0.3">
      <c r="B83">
        <f t="shared" si="3"/>
        <v>5.2</v>
      </c>
      <c r="C83">
        <f t="shared" si="2"/>
        <v>5.2</v>
      </c>
    </row>
    <row r="84" spans="2:3" x14ac:dyDescent="0.3">
      <c r="B84">
        <f t="shared" si="3"/>
        <v>5.4</v>
      </c>
      <c r="C84">
        <f t="shared" si="2"/>
        <v>5.4</v>
      </c>
    </row>
    <row r="85" spans="2:3" x14ac:dyDescent="0.3">
      <c r="B85">
        <f t="shared" si="3"/>
        <v>5.6000000000000005</v>
      </c>
      <c r="C85">
        <f t="shared" si="2"/>
        <v>5.6000000000000005</v>
      </c>
    </row>
    <row r="86" spans="2:3" x14ac:dyDescent="0.3">
      <c r="B86">
        <f t="shared" si="3"/>
        <v>5.8000000000000007</v>
      </c>
      <c r="C86">
        <f t="shared" si="2"/>
        <v>5.8000000000000007</v>
      </c>
    </row>
    <row r="87" spans="2:3" x14ac:dyDescent="0.3">
      <c r="B87">
        <f t="shared" si="3"/>
        <v>6.0000000000000009</v>
      </c>
      <c r="C87">
        <f t="shared" si="2"/>
        <v>6.0000000000000009</v>
      </c>
    </row>
    <row r="88" spans="2:3" x14ac:dyDescent="0.3">
      <c r="B88">
        <f t="shared" si="3"/>
        <v>6.2000000000000011</v>
      </c>
      <c r="C88">
        <f t="shared" si="2"/>
        <v>6.2000000000000011</v>
      </c>
    </row>
    <row r="89" spans="2:3" x14ac:dyDescent="0.3">
      <c r="B89">
        <f t="shared" si="3"/>
        <v>6.4000000000000012</v>
      </c>
      <c r="C89">
        <f t="shared" si="2"/>
        <v>6.4000000000000012</v>
      </c>
    </row>
    <row r="90" spans="2:3" x14ac:dyDescent="0.3">
      <c r="B90">
        <f t="shared" si="3"/>
        <v>6.6000000000000014</v>
      </c>
      <c r="C90">
        <f t="shared" si="2"/>
        <v>6.6000000000000014</v>
      </c>
    </row>
    <row r="91" spans="2:3" x14ac:dyDescent="0.3">
      <c r="B91">
        <f t="shared" si="3"/>
        <v>6.8000000000000016</v>
      </c>
      <c r="C91">
        <f t="shared" si="2"/>
        <v>6.8000000000000016</v>
      </c>
    </row>
    <row r="92" spans="2:3" x14ac:dyDescent="0.3">
      <c r="B92">
        <f t="shared" si="3"/>
        <v>7.0000000000000018</v>
      </c>
      <c r="C92">
        <f t="shared" si="2"/>
        <v>7.0000000000000018</v>
      </c>
    </row>
    <row r="93" spans="2:3" x14ac:dyDescent="0.3">
      <c r="B93">
        <f t="shared" si="3"/>
        <v>7.200000000000002</v>
      </c>
      <c r="C93">
        <f t="shared" si="2"/>
        <v>7.200000000000002</v>
      </c>
    </row>
    <row r="94" spans="2:3" x14ac:dyDescent="0.3">
      <c r="B94">
        <f t="shared" si="3"/>
        <v>7.4000000000000021</v>
      </c>
      <c r="C94">
        <f t="shared" si="2"/>
        <v>7.4000000000000021</v>
      </c>
    </row>
    <row r="95" spans="2:3" x14ac:dyDescent="0.3">
      <c r="B95">
        <f t="shared" si="3"/>
        <v>7.6000000000000023</v>
      </c>
      <c r="C95">
        <f t="shared" si="2"/>
        <v>7.6000000000000023</v>
      </c>
    </row>
    <row r="96" spans="2:3" x14ac:dyDescent="0.3">
      <c r="B96">
        <f t="shared" si="3"/>
        <v>7.8000000000000025</v>
      </c>
      <c r="C96">
        <f t="shared" si="2"/>
        <v>7.8000000000000025</v>
      </c>
    </row>
    <row r="97" spans="2:3" x14ac:dyDescent="0.3">
      <c r="B97">
        <f t="shared" si="3"/>
        <v>8.0000000000000018</v>
      </c>
      <c r="C97">
        <f t="shared" si="2"/>
        <v>8.0000000000000018</v>
      </c>
    </row>
    <row r="98" spans="2:3" x14ac:dyDescent="0.3">
      <c r="B98">
        <f t="shared" si="3"/>
        <v>8.2000000000000011</v>
      </c>
      <c r="C98">
        <f t="shared" si="2"/>
        <v>8.2000000000000011</v>
      </c>
    </row>
    <row r="99" spans="2:3" x14ac:dyDescent="0.3">
      <c r="B99">
        <f t="shared" si="3"/>
        <v>8.4</v>
      </c>
      <c r="C99">
        <f t="shared" si="2"/>
        <v>8.4</v>
      </c>
    </row>
    <row r="100" spans="2:3" x14ac:dyDescent="0.3">
      <c r="B100">
        <f t="shared" si="3"/>
        <v>8.6</v>
      </c>
      <c r="C100">
        <f t="shared" si="2"/>
        <v>8.6</v>
      </c>
    </row>
    <row r="101" spans="2:3" x14ac:dyDescent="0.3">
      <c r="B101">
        <f t="shared" si="3"/>
        <v>8.7999999999999989</v>
      </c>
      <c r="C101">
        <f t="shared" si="2"/>
        <v>8.7999999999999989</v>
      </c>
    </row>
    <row r="102" spans="2:3" x14ac:dyDescent="0.3">
      <c r="B102">
        <f t="shared" si="3"/>
        <v>8.9999999999999982</v>
      </c>
      <c r="C102">
        <f t="shared" si="2"/>
        <v>8.9999999999999982</v>
      </c>
    </row>
    <row r="103" spans="2:3" x14ac:dyDescent="0.3">
      <c r="B103">
        <f t="shared" si="3"/>
        <v>9.1999999999999975</v>
      </c>
      <c r="C103">
        <f t="shared" si="2"/>
        <v>9.1999999999999975</v>
      </c>
    </row>
    <row r="104" spans="2:3" x14ac:dyDescent="0.3">
      <c r="B104">
        <f t="shared" si="3"/>
        <v>9.3999999999999968</v>
      </c>
      <c r="C104">
        <f t="shared" si="2"/>
        <v>9.3999999999999968</v>
      </c>
    </row>
    <row r="105" spans="2:3" x14ac:dyDescent="0.3">
      <c r="B105">
        <f t="shared" si="3"/>
        <v>9.5999999999999961</v>
      </c>
      <c r="C105">
        <f t="shared" si="2"/>
        <v>9.5999999999999961</v>
      </c>
    </row>
    <row r="106" spans="2:3" x14ac:dyDescent="0.3">
      <c r="B106">
        <f t="shared" si="3"/>
        <v>9.7999999999999954</v>
      </c>
      <c r="C106">
        <f t="shared" si="2"/>
        <v>9.7999999999999954</v>
      </c>
    </row>
    <row r="107" spans="2:3" x14ac:dyDescent="0.3">
      <c r="B107">
        <f t="shared" si="3"/>
        <v>9.9999999999999947</v>
      </c>
      <c r="C107">
        <f t="shared" si="2"/>
        <v>9.9999999999999947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"/>
  <sheetViews>
    <sheetView workbookViewId="0">
      <selection activeCell="F7" sqref="F7"/>
    </sheetView>
  </sheetViews>
  <sheetFormatPr defaultRowHeight="14.1" x14ac:dyDescent="0.3"/>
  <cols>
    <col min="5" max="5" width="10.69921875" bestFit="1" customWidth="1"/>
    <col min="6" max="6" width="12.19921875" bestFit="1" customWidth="1"/>
  </cols>
  <sheetData>
    <row r="3" spans="1:7" x14ac:dyDescent="0.3">
      <c r="B3" t="s">
        <v>0</v>
      </c>
      <c r="C3">
        <v>-10</v>
      </c>
      <c r="E3" t="s">
        <v>10</v>
      </c>
      <c r="F3" t="s">
        <v>12</v>
      </c>
      <c r="G3">
        <f>+MAX(0.01*C3,C3)</f>
        <v>-0.1</v>
      </c>
    </row>
    <row r="5" spans="1:7" x14ac:dyDescent="0.3">
      <c r="A5" t="s">
        <v>11</v>
      </c>
      <c r="C5">
        <v>0.01</v>
      </c>
    </row>
    <row r="7" spans="1:7" x14ac:dyDescent="0.3">
      <c r="B7" t="s">
        <v>2</v>
      </c>
      <c r="C7" t="s">
        <v>9</v>
      </c>
    </row>
    <row r="8" spans="1:7" x14ac:dyDescent="0.3">
      <c r="B8">
        <v>-100</v>
      </c>
      <c r="C8">
        <f>MAX($C$5*B8,B8)</f>
        <v>-1</v>
      </c>
    </row>
    <row r="9" spans="1:7" x14ac:dyDescent="0.3">
      <c r="B9">
        <f>+B8+2</f>
        <v>-98</v>
      </c>
      <c r="C9">
        <f t="shared" ref="C9:C68" si="0">MAX($C$5*B9,B9)</f>
        <v>-0.98</v>
      </c>
    </row>
    <row r="10" spans="1:7" x14ac:dyDescent="0.3">
      <c r="B10">
        <f t="shared" ref="B10:B67" si="1">+B9+2</f>
        <v>-96</v>
      </c>
      <c r="C10">
        <f t="shared" si="0"/>
        <v>-0.96</v>
      </c>
    </row>
    <row r="11" spans="1:7" x14ac:dyDescent="0.3">
      <c r="B11">
        <f t="shared" si="1"/>
        <v>-94</v>
      </c>
      <c r="C11">
        <f t="shared" si="0"/>
        <v>-0.94000000000000006</v>
      </c>
    </row>
    <row r="12" spans="1:7" x14ac:dyDescent="0.3">
      <c r="B12">
        <f t="shared" si="1"/>
        <v>-92</v>
      </c>
      <c r="C12">
        <f t="shared" si="0"/>
        <v>-0.92</v>
      </c>
    </row>
    <row r="13" spans="1:7" x14ac:dyDescent="0.3">
      <c r="B13">
        <f t="shared" si="1"/>
        <v>-90</v>
      </c>
      <c r="C13">
        <f t="shared" si="0"/>
        <v>-0.9</v>
      </c>
    </row>
    <row r="14" spans="1:7" x14ac:dyDescent="0.3">
      <c r="B14">
        <f t="shared" si="1"/>
        <v>-88</v>
      </c>
      <c r="C14">
        <f t="shared" si="0"/>
        <v>-0.88</v>
      </c>
    </row>
    <row r="15" spans="1:7" x14ac:dyDescent="0.3">
      <c r="B15">
        <f t="shared" si="1"/>
        <v>-86</v>
      </c>
      <c r="C15">
        <f t="shared" si="0"/>
        <v>-0.86</v>
      </c>
    </row>
    <row r="16" spans="1:7" x14ac:dyDescent="0.3">
      <c r="B16">
        <f t="shared" si="1"/>
        <v>-84</v>
      </c>
      <c r="C16">
        <f t="shared" si="0"/>
        <v>-0.84</v>
      </c>
    </row>
    <row r="17" spans="2:3" x14ac:dyDescent="0.3">
      <c r="B17">
        <f t="shared" si="1"/>
        <v>-82</v>
      </c>
      <c r="C17">
        <f t="shared" si="0"/>
        <v>-0.82000000000000006</v>
      </c>
    </row>
    <row r="18" spans="2:3" x14ac:dyDescent="0.3">
      <c r="B18">
        <f t="shared" si="1"/>
        <v>-80</v>
      </c>
      <c r="C18">
        <f t="shared" si="0"/>
        <v>-0.8</v>
      </c>
    </row>
    <row r="19" spans="2:3" x14ac:dyDescent="0.3">
      <c r="B19">
        <f t="shared" si="1"/>
        <v>-78</v>
      </c>
      <c r="C19">
        <f t="shared" si="0"/>
        <v>-0.78</v>
      </c>
    </row>
    <row r="20" spans="2:3" x14ac:dyDescent="0.3">
      <c r="B20">
        <f t="shared" si="1"/>
        <v>-76</v>
      </c>
      <c r="C20">
        <f t="shared" si="0"/>
        <v>-0.76</v>
      </c>
    </row>
    <row r="21" spans="2:3" x14ac:dyDescent="0.3">
      <c r="B21">
        <f t="shared" si="1"/>
        <v>-74</v>
      </c>
      <c r="C21">
        <f t="shared" si="0"/>
        <v>-0.74</v>
      </c>
    </row>
    <row r="22" spans="2:3" x14ac:dyDescent="0.3">
      <c r="B22">
        <f t="shared" si="1"/>
        <v>-72</v>
      </c>
      <c r="C22">
        <f t="shared" si="0"/>
        <v>-0.72</v>
      </c>
    </row>
    <row r="23" spans="2:3" x14ac:dyDescent="0.3">
      <c r="B23">
        <f t="shared" si="1"/>
        <v>-70</v>
      </c>
      <c r="C23">
        <f t="shared" si="0"/>
        <v>-0.70000000000000007</v>
      </c>
    </row>
    <row r="24" spans="2:3" x14ac:dyDescent="0.3">
      <c r="B24">
        <f t="shared" si="1"/>
        <v>-68</v>
      </c>
      <c r="C24">
        <f t="shared" si="0"/>
        <v>-0.68</v>
      </c>
    </row>
    <row r="25" spans="2:3" x14ac:dyDescent="0.3">
      <c r="B25">
        <f t="shared" si="1"/>
        <v>-66</v>
      </c>
      <c r="C25">
        <f t="shared" si="0"/>
        <v>-0.66</v>
      </c>
    </row>
    <row r="26" spans="2:3" x14ac:dyDescent="0.3">
      <c r="B26">
        <f t="shared" si="1"/>
        <v>-64</v>
      </c>
      <c r="C26">
        <f t="shared" si="0"/>
        <v>-0.64</v>
      </c>
    </row>
    <row r="27" spans="2:3" x14ac:dyDescent="0.3">
      <c r="B27">
        <f t="shared" si="1"/>
        <v>-62</v>
      </c>
      <c r="C27">
        <f t="shared" si="0"/>
        <v>-0.62</v>
      </c>
    </row>
    <row r="28" spans="2:3" x14ac:dyDescent="0.3">
      <c r="B28">
        <f t="shared" si="1"/>
        <v>-60</v>
      </c>
      <c r="C28">
        <f t="shared" si="0"/>
        <v>-0.6</v>
      </c>
    </row>
    <row r="29" spans="2:3" x14ac:dyDescent="0.3">
      <c r="B29">
        <f t="shared" si="1"/>
        <v>-58</v>
      </c>
      <c r="C29">
        <f t="shared" si="0"/>
        <v>-0.57999999999999996</v>
      </c>
    </row>
    <row r="30" spans="2:3" x14ac:dyDescent="0.3">
      <c r="B30">
        <f t="shared" si="1"/>
        <v>-56</v>
      </c>
      <c r="C30">
        <f t="shared" si="0"/>
        <v>-0.56000000000000005</v>
      </c>
    </row>
    <row r="31" spans="2:3" x14ac:dyDescent="0.3">
      <c r="B31">
        <f t="shared" si="1"/>
        <v>-54</v>
      </c>
      <c r="C31">
        <f t="shared" si="0"/>
        <v>-0.54</v>
      </c>
    </row>
    <row r="32" spans="2:3" x14ac:dyDescent="0.3">
      <c r="B32">
        <f t="shared" si="1"/>
        <v>-52</v>
      </c>
      <c r="C32">
        <f t="shared" si="0"/>
        <v>-0.52</v>
      </c>
    </row>
    <row r="33" spans="2:3" x14ac:dyDescent="0.3">
      <c r="B33">
        <f t="shared" si="1"/>
        <v>-50</v>
      </c>
      <c r="C33">
        <f t="shared" si="0"/>
        <v>-0.5</v>
      </c>
    </row>
    <row r="34" spans="2:3" x14ac:dyDescent="0.3">
      <c r="B34">
        <f t="shared" si="1"/>
        <v>-48</v>
      </c>
      <c r="C34">
        <f t="shared" si="0"/>
        <v>-0.48</v>
      </c>
    </row>
    <row r="35" spans="2:3" x14ac:dyDescent="0.3">
      <c r="B35">
        <f t="shared" si="1"/>
        <v>-46</v>
      </c>
      <c r="C35">
        <f t="shared" si="0"/>
        <v>-0.46</v>
      </c>
    </row>
    <row r="36" spans="2:3" x14ac:dyDescent="0.3">
      <c r="B36">
        <f t="shared" si="1"/>
        <v>-44</v>
      </c>
      <c r="C36">
        <f t="shared" si="0"/>
        <v>-0.44</v>
      </c>
    </row>
    <row r="37" spans="2:3" x14ac:dyDescent="0.3">
      <c r="B37">
        <f t="shared" si="1"/>
        <v>-42</v>
      </c>
      <c r="C37">
        <f t="shared" si="0"/>
        <v>-0.42</v>
      </c>
    </row>
    <row r="38" spans="2:3" x14ac:dyDescent="0.3">
      <c r="B38">
        <f t="shared" si="1"/>
        <v>-40</v>
      </c>
      <c r="C38">
        <f t="shared" si="0"/>
        <v>-0.4</v>
      </c>
    </row>
    <row r="39" spans="2:3" x14ac:dyDescent="0.3">
      <c r="B39">
        <f t="shared" si="1"/>
        <v>-38</v>
      </c>
      <c r="C39">
        <f t="shared" si="0"/>
        <v>-0.38</v>
      </c>
    </row>
    <row r="40" spans="2:3" x14ac:dyDescent="0.3">
      <c r="B40">
        <f t="shared" si="1"/>
        <v>-36</v>
      </c>
      <c r="C40">
        <f t="shared" si="0"/>
        <v>-0.36</v>
      </c>
    </row>
    <row r="41" spans="2:3" x14ac:dyDescent="0.3">
      <c r="B41">
        <f t="shared" si="1"/>
        <v>-34</v>
      </c>
      <c r="C41">
        <f t="shared" si="0"/>
        <v>-0.34</v>
      </c>
    </row>
    <row r="42" spans="2:3" x14ac:dyDescent="0.3">
      <c r="B42">
        <f t="shared" si="1"/>
        <v>-32</v>
      </c>
      <c r="C42">
        <f t="shared" si="0"/>
        <v>-0.32</v>
      </c>
    </row>
    <row r="43" spans="2:3" x14ac:dyDescent="0.3">
      <c r="B43">
        <f t="shared" si="1"/>
        <v>-30</v>
      </c>
      <c r="C43">
        <f t="shared" si="0"/>
        <v>-0.3</v>
      </c>
    </row>
    <row r="44" spans="2:3" x14ac:dyDescent="0.3">
      <c r="B44">
        <f t="shared" si="1"/>
        <v>-28</v>
      </c>
      <c r="C44">
        <f t="shared" si="0"/>
        <v>-0.28000000000000003</v>
      </c>
    </row>
    <row r="45" spans="2:3" x14ac:dyDescent="0.3">
      <c r="B45">
        <f t="shared" si="1"/>
        <v>-26</v>
      </c>
      <c r="C45">
        <f t="shared" si="0"/>
        <v>-0.26</v>
      </c>
    </row>
    <row r="46" spans="2:3" x14ac:dyDescent="0.3">
      <c r="B46">
        <f t="shared" si="1"/>
        <v>-24</v>
      </c>
      <c r="C46">
        <f t="shared" si="0"/>
        <v>-0.24</v>
      </c>
    </row>
    <row r="47" spans="2:3" x14ac:dyDescent="0.3">
      <c r="B47">
        <f t="shared" si="1"/>
        <v>-22</v>
      </c>
      <c r="C47">
        <f t="shared" si="0"/>
        <v>-0.22</v>
      </c>
    </row>
    <row r="48" spans="2:3" x14ac:dyDescent="0.3">
      <c r="B48">
        <f t="shared" si="1"/>
        <v>-20</v>
      </c>
      <c r="C48">
        <f t="shared" si="0"/>
        <v>-0.2</v>
      </c>
    </row>
    <row r="49" spans="2:3" x14ac:dyDescent="0.3">
      <c r="B49">
        <f t="shared" si="1"/>
        <v>-18</v>
      </c>
      <c r="C49">
        <f t="shared" si="0"/>
        <v>-0.18</v>
      </c>
    </row>
    <row r="50" spans="2:3" x14ac:dyDescent="0.3">
      <c r="B50">
        <f t="shared" si="1"/>
        <v>-16</v>
      </c>
      <c r="C50">
        <f t="shared" si="0"/>
        <v>-0.16</v>
      </c>
    </row>
    <row r="51" spans="2:3" x14ac:dyDescent="0.3">
      <c r="B51">
        <f t="shared" si="1"/>
        <v>-14</v>
      </c>
      <c r="C51">
        <f t="shared" si="0"/>
        <v>-0.14000000000000001</v>
      </c>
    </row>
    <row r="52" spans="2:3" x14ac:dyDescent="0.3">
      <c r="B52">
        <f t="shared" si="1"/>
        <v>-12</v>
      </c>
      <c r="C52">
        <f t="shared" si="0"/>
        <v>-0.12</v>
      </c>
    </row>
    <row r="53" spans="2:3" x14ac:dyDescent="0.3">
      <c r="B53">
        <f t="shared" si="1"/>
        <v>-10</v>
      </c>
      <c r="C53">
        <f t="shared" si="0"/>
        <v>-0.1</v>
      </c>
    </row>
    <row r="54" spans="2:3" x14ac:dyDescent="0.3">
      <c r="B54">
        <f t="shared" si="1"/>
        <v>-8</v>
      </c>
      <c r="C54">
        <f t="shared" si="0"/>
        <v>-0.08</v>
      </c>
    </row>
    <row r="55" spans="2:3" x14ac:dyDescent="0.3">
      <c r="B55">
        <f t="shared" si="1"/>
        <v>-6</v>
      </c>
      <c r="C55">
        <f t="shared" si="0"/>
        <v>-0.06</v>
      </c>
    </row>
    <row r="56" spans="2:3" x14ac:dyDescent="0.3">
      <c r="B56">
        <f t="shared" si="1"/>
        <v>-4</v>
      </c>
      <c r="C56">
        <f t="shared" si="0"/>
        <v>-0.04</v>
      </c>
    </row>
    <row r="57" spans="2:3" x14ac:dyDescent="0.3">
      <c r="B57">
        <f t="shared" si="1"/>
        <v>-2</v>
      </c>
      <c r="C57">
        <f t="shared" si="0"/>
        <v>-0.02</v>
      </c>
    </row>
    <row r="58" spans="2:3" x14ac:dyDescent="0.3">
      <c r="B58">
        <f t="shared" si="1"/>
        <v>0</v>
      </c>
      <c r="C58">
        <f t="shared" si="0"/>
        <v>0</v>
      </c>
    </row>
    <row r="59" spans="2:3" x14ac:dyDescent="0.3">
      <c r="B59">
        <f t="shared" si="1"/>
        <v>2</v>
      </c>
      <c r="C59">
        <f t="shared" si="0"/>
        <v>2</v>
      </c>
    </row>
    <row r="60" spans="2:3" x14ac:dyDescent="0.3">
      <c r="B60">
        <f t="shared" si="1"/>
        <v>4</v>
      </c>
      <c r="C60">
        <f t="shared" si="0"/>
        <v>4</v>
      </c>
    </row>
    <row r="61" spans="2:3" x14ac:dyDescent="0.3">
      <c r="B61">
        <f t="shared" si="1"/>
        <v>6</v>
      </c>
      <c r="C61">
        <f t="shared" si="0"/>
        <v>6</v>
      </c>
    </row>
    <row r="62" spans="2:3" x14ac:dyDescent="0.3">
      <c r="B62">
        <f t="shared" si="1"/>
        <v>8</v>
      </c>
      <c r="C62">
        <f t="shared" si="0"/>
        <v>8</v>
      </c>
    </row>
    <row r="63" spans="2:3" x14ac:dyDescent="0.3">
      <c r="B63">
        <f t="shared" si="1"/>
        <v>10</v>
      </c>
      <c r="C63">
        <f t="shared" si="0"/>
        <v>10</v>
      </c>
    </row>
    <row r="64" spans="2:3" x14ac:dyDescent="0.3">
      <c r="B64">
        <f t="shared" si="1"/>
        <v>12</v>
      </c>
      <c r="C64">
        <f t="shared" si="0"/>
        <v>12</v>
      </c>
    </row>
    <row r="65" spans="2:3" x14ac:dyDescent="0.3">
      <c r="B65">
        <f t="shared" si="1"/>
        <v>14</v>
      </c>
      <c r="C65">
        <f t="shared" si="0"/>
        <v>14</v>
      </c>
    </row>
    <row r="66" spans="2:3" x14ac:dyDescent="0.3">
      <c r="B66">
        <f t="shared" si="1"/>
        <v>16</v>
      </c>
      <c r="C66">
        <f t="shared" si="0"/>
        <v>16</v>
      </c>
    </row>
    <row r="67" spans="2:3" x14ac:dyDescent="0.3">
      <c r="B67">
        <f t="shared" si="1"/>
        <v>18</v>
      </c>
      <c r="C67">
        <f t="shared" si="0"/>
        <v>18</v>
      </c>
    </row>
    <row r="68" spans="2:3" x14ac:dyDescent="0.3">
      <c r="B68">
        <f>+B67+2</f>
        <v>20</v>
      </c>
      <c r="C68">
        <f t="shared" si="0"/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11"/>
  <sheetViews>
    <sheetView workbookViewId="0">
      <selection activeCell="H7" sqref="H7"/>
    </sheetView>
  </sheetViews>
  <sheetFormatPr defaultRowHeight="14.1" x14ac:dyDescent="0.3"/>
  <sheetData>
    <row r="7" spans="6:10" x14ac:dyDescent="0.3">
      <c r="F7">
        <v>0.6</v>
      </c>
      <c r="G7">
        <f>+EXP(F7)</f>
        <v>1.8221188003905089</v>
      </c>
      <c r="H7">
        <f>+G7/$G$11</f>
        <v>0.16613626348762198</v>
      </c>
      <c r="J7">
        <f>+EXP(F7)/SUM(EXP($F$7),EXP($F$8),EXP($F$9))</f>
        <v>0.16613626348762198</v>
      </c>
    </row>
    <row r="8" spans="6:10" x14ac:dyDescent="0.3">
      <c r="F8">
        <v>1.9</v>
      </c>
      <c r="G8">
        <f t="shared" ref="G8:G9" si="0">+EXP(F8)</f>
        <v>6.6858944422792685</v>
      </c>
      <c r="H8">
        <f t="shared" ref="H8:H9" si="1">+G8/$G$11</f>
        <v>0.60960323798584393</v>
      </c>
      <c r="J8">
        <f>+EXP(F8)/SUM(EXP($F$7),EXP($F$8),EXP($F$9))</f>
        <v>0.60960323798584393</v>
      </c>
    </row>
    <row r="9" spans="6:10" x14ac:dyDescent="0.3">
      <c r="F9">
        <v>0.9</v>
      </c>
      <c r="G9">
        <f t="shared" si="0"/>
        <v>2.4596031111569499</v>
      </c>
      <c r="H9">
        <f t="shared" si="1"/>
        <v>0.22426049852653407</v>
      </c>
      <c r="J9">
        <f>+EXP(F9)/SUM(EXP($F$7),EXP($F$8),EXP($F$9))</f>
        <v>0.22426049852653407</v>
      </c>
    </row>
    <row r="11" spans="6:10" x14ac:dyDescent="0.3">
      <c r="G11">
        <f>SUM(G7:G10)</f>
        <v>10.967616353826728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J11" sqref="J11"/>
    </sheetView>
  </sheetViews>
  <sheetFormatPr defaultRowHeight="14.1" x14ac:dyDescent="0.3"/>
  <cols>
    <col min="8" max="8" width="8.796875" style="3"/>
    <col min="12" max="12" width="22.09765625" customWidth="1"/>
  </cols>
  <sheetData>
    <row r="1" spans="2:13" x14ac:dyDescent="0.3">
      <c r="L1" t="s">
        <v>17</v>
      </c>
    </row>
    <row r="3" spans="2:13" x14ac:dyDescent="0.3">
      <c r="H3" s="3" t="s">
        <v>19</v>
      </c>
      <c r="L3" t="s">
        <v>18</v>
      </c>
      <c r="M3">
        <v>1</v>
      </c>
    </row>
    <row r="4" spans="2:13" x14ac:dyDescent="0.3">
      <c r="C4" t="s">
        <v>16</v>
      </c>
      <c r="D4">
        <v>1</v>
      </c>
      <c r="G4" s="2" t="s">
        <v>15</v>
      </c>
      <c r="L4" t="s">
        <v>22</v>
      </c>
      <c r="M4" t="s">
        <v>23</v>
      </c>
    </row>
    <row r="5" spans="2:13" x14ac:dyDescent="0.3">
      <c r="C5" t="s">
        <v>20</v>
      </c>
      <c r="G5" s="1">
        <v>0.7</v>
      </c>
      <c r="H5" s="3">
        <f>+G5*C7+G6*C11+D4</f>
        <v>1.78</v>
      </c>
    </row>
    <row r="6" spans="2:13" x14ac:dyDescent="0.3">
      <c r="G6">
        <v>1.1000000000000001</v>
      </c>
      <c r="H6" s="3">
        <f>1/(1+EXP(-H5))</f>
        <v>0.85569686590948124</v>
      </c>
    </row>
    <row r="7" spans="2:13" x14ac:dyDescent="0.3">
      <c r="B7" t="s">
        <v>13</v>
      </c>
      <c r="C7">
        <v>0.8</v>
      </c>
    </row>
    <row r="8" spans="2:13" x14ac:dyDescent="0.3">
      <c r="J8" t="s">
        <v>21</v>
      </c>
    </row>
    <row r="9" spans="2:13" x14ac:dyDescent="0.3">
      <c r="I9">
        <v>1.5</v>
      </c>
    </row>
    <row r="10" spans="2:13" x14ac:dyDescent="0.3">
      <c r="G10">
        <v>1.4</v>
      </c>
      <c r="H10" s="3">
        <f>+G10*C7+G11*C11+D4</f>
        <v>2.2000000000000002</v>
      </c>
      <c r="J10">
        <f>+I9*H6+I11*H11+I12*H17+D4</f>
        <v>4.0684126690443652</v>
      </c>
    </row>
    <row r="11" spans="2:13" x14ac:dyDescent="0.3">
      <c r="B11" t="s">
        <v>14</v>
      </c>
      <c r="C11">
        <v>0.2</v>
      </c>
      <c r="G11">
        <v>0.4</v>
      </c>
      <c r="H11" s="3">
        <f>1/(1+EXP(-H10))</f>
        <v>0.9002495108803148</v>
      </c>
      <c r="I11">
        <v>1.1000000000000001</v>
      </c>
      <c r="J11" s="3">
        <f>1/(1+EXP(-J10))</f>
        <v>0.98318312699801391</v>
      </c>
    </row>
    <row r="12" spans="2:13" x14ac:dyDescent="0.3">
      <c r="I12">
        <v>0.9</v>
      </c>
    </row>
    <row r="14" spans="2:13" x14ac:dyDescent="0.3">
      <c r="G14">
        <v>0.8</v>
      </c>
    </row>
    <row r="15" spans="2:13" x14ac:dyDescent="0.3">
      <c r="G15">
        <v>1.9</v>
      </c>
    </row>
    <row r="16" spans="2:13" x14ac:dyDescent="0.3">
      <c r="H16" s="3">
        <f>+G14*C7+G15*C11+D4</f>
        <v>2.02</v>
      </c>
    </row>
    <row r="17" spans="8:8" x14ac:dyDescent="0.3">
      <c r="H17" s="3">
        <f>1/(1+EXP(-H16))</f>
        <v>0.88288100912421952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workbookViewId="0">
      <selection activeCell="J13" sqref="J13"/>
    </sheetView>
  </sheetViews>
  <sheetFormatPr defaultRowHeight="14.1" x14ac:dyDescent="0.3"/>
  <cols>
    <col min="6" max="6" width="8.796875" style="3"/>
    <col min="10" max="10" width="22.09765625" customWidth="1"/>
  </cols>
  <sheetData>
    <row r="3" spans="2:13" x14ac:dyDescent="0.3">
      <c r="F3" s="3" t="s">
        <v>19</v>
      </c>
    </row>
    <row r="4" spans="2:13" x14ac:dyDescent="0.3">
      <c r="C4" t="s">
        <v>16</v>
      </c>
      <c r="D4">
        <v>1</v>
      </c>
      <c r="E4" s="2" t="s">
        <v>15</v>
      </c>
    </row>
    <row r="5" spans="2:13" x14ac:dyDescent="0.3">
      <c r="C5" t="s">
        <v>20</v>
      </c>
      <c r="E5" s="1">
        <v>0.7</v>
      </c>
      <c r="F5" s="3">
        <f>+E5*C7+E6*C11+D4</f>
        <v>1.78</v>
      </c>
    </row>
    <row r="6" spans="2:13" x14ac:dyDescent="0.3">
      <c r="E6">
        <v>1.1000000000000001</v>
      </c>
      <c r="F6" s="3">
        <f>1/(1+EXP(-F5))</f>
        <v>0.85569686590948124</v>
      </c>
    </row>
    <row r="7" spans="2:13" ht="15.7" x14ac:dyDescent="0.35">
      <c r="B7" t="s">
        <v>13</v>
      </c>
      <c r="C7">
        <v>0.8</v>
      </c>
      <c r="I7" s="4"/>
      <c r="J7" s="4"/>
      <c r="K7" s="4"/>
      <c r="L7" s="4"/>
      <c r="M7" s="4"/>
    </row>
    <row r="8" spans="2:13" ht="15.7" x14ac:dyDescent="0.35">
      <c r="H8" t="s">
        <v>21</v>
      </c>
      <c r="I8" s="4"/>
      <c r="J8" s="4"/>
      <c r="K8" s="4"/>
      <c r="L8" s="4"/>
      <c r="M8" s="4"/>
    </row>
    <row r="9" spans="2:13" ht="15.7" x14ac:dyDescent="0.35">
      <c r="G9">
        <v>1.5</v>
      </c>
      <c r="I9" s="4"/>
      <c r="J9" s="4"/>
      <c r="K9" s="4"/>
      <c r="L9" s="4"/>
      <c r="M9" s="4"/>
    </row>
    <row r="10" spans="2:13" ht="15.7" x14ac:dyDescent="0.35">
      <c r="E10">
        <v>1.4</v>
      </c>
      <c r="F10" s="3">
        <f>+E10*C7+E11*C11+D4</f>
        <v>2.2000000000000002</v>
      </c>
      <c r="H10">
        <f>+G9*F6+G11*F11+G12*F17+D4</f>
        <v>4.0684126690443652</v>
      </c>
      <c r="I10" s="4" t="s">
        <v>26</v>
      </c>
      <c r="K10" s="4"/>
      <c r="L10" s="4"/>
      <c r="M10" s="4"/>
    </row>
    <row r="11" spans="2:13" ht="15.7" x14ac:dyDescent="0.35">
      <c r="B11" t="s">
        <v>14</v>
      </c>
      <c r="C11">
        <v>0.2</v>
      </c>
      <c r="E11">
        <v>0.4</v>
      </c>
      <c r="F11" s="3">
        <f>1/(1+EXP(-F10))</f>
        <v>0.9002495108803148</v>
      </c>
      <c r="G11">
        <v>1.1000000000000001</v>
      </c>
      <c r="H11" s="3">
        <f>1/(1+EXP(-H10))</f>
        <v>0.98318312699801391</v>
      </c>
      <c r="I11" s="4"/>
      <c r="J11" s="4"/>
      <c r="K11" s="4"/>
      <c r="L11" s="4"/>
      <c r="M11" s="4"/>
    </row>
    <row r="12" spans="2:13" ht="15.7" x14ac:dyDescent="0.35">
      <c r="G12">
        <v>0.9</v>
      </c>
      <c r="I12" s="4" t="s">
        <v>45</v>
      </c>
      <c r="J12" s="5">
        <f>-(J14*LOG(J15)+(1-J14)*LOG(1-J15))</f>
        <v>7.3655832486712817E-3</v>
      </c>
      <c r="L12" s="4"/>
      <c r="M12" s="4"/>
    </row>
    <row r="13" spans="2:13" ht="15.7" x14ac:dyDescent="0.35">
      <c r="I13" s="4"/>
      <c r="J13" s="4"/>
      <c r="K13" s="4"/>
      <c r="L13" s="4"/>
      <c r="M13" s="4"/>
    </row>
    <row r="14" spans="2:13" ht="15.7" x14ac:dyDescent="0.35">
      <c r="E14">
        <v>0.8</v>
      </c>
      <c r="I14" s="4" t="s">
        <v>24</v>
      </c>
      <c r="J14" s="4">
        <v>1</v>
      </c>
      <c r="K14" s="4"/>
      <c r="L14" s="4"/>
      <c r="M14" s="4"/>
    </row>
    <row r="15" spans="2:13" ht="15.7" x14ac:dyDescent="0.35">
      <c r="E15">
        <v>1.9</v>
      </c>
      <c r="I15" s="4" t="s">
        <v>25</v>
      </c>
      <c r="J15" s="4">
        <f>+H11</f>
        <v>0.98318312699801391</v>
      </c>
      <c r="K15" s="4"/>
      <c r="L15" s="4"/>
      <c r="M15" s="4"/>
    </row>
    <row r="16" spans="2:13" ht="15.7" x14ac:dyDescent="0.35">
      <c r="F16" s="3">
        <f>+E14*C7+E15*C11+D4</f>
        <v>2.02</v>
      </c>
      <c r="I16" s="4"/>
      <c r="J16" s="4"/>
      <c r="K16" s="4"/>
      <c r="L16" s="4"/>
      <c r="M16" s="4"/>
    </row>
    <row r="17" spans="6:6" x14ac:dyDescent="0.3">
      <c r="F17" s="3">
        <f>1/(1+EXP(-F16))</f>
        <v>0.88288100912421952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8"/>
  <sheetViews>
    <sheetView tabSelected="1" topLeftCell="A8" workbookViewId="0">
      <selection activeCell="F24" sqref="F24"/>
    </sheetView>
  </sheetViews>
  <sheetFormatPr defaultRowHeight="14.1" x14ac:dyDescent="0.3"/>
  <cols>
    <col min="6" max="8" width="8.796875" style="3"/>
    <col min="10" max="10" width="22.09765625" customWidth="1"/>
  </cols>
  <sheetData>
    <row r="3" spans="2:13" x14ac:dyDescent="0.3">
      <c r="F3" s="3" t="s">
        <v>19</v>
      </c>
    </row>
    <row r="4" spans="2:13" x14ac:dyDescent="0.3">
      <c r="C4" t="s">
        <v>16</v>
      </c>
      <c r="D4">
        <v>1</v>
      </c>
      <c r="E4" s="2" t="s">
        <v>15</v>
      </c>
    </row>
    <row r="5" spans="2:13" x14ac:dyDescent="0.3">
      <c r="C5" t="s">
        <v>20</v>
      </c>
      <c r="E5" s="1">
        <v>0.7</v>
      </c>
      <c r="F5" s="3">
        <f>+E5*C7+E6*C11+D4</f>
        <v>1.78</v>
      </c>
    </row>
    <row r="6" spans="2:13" x14ac:dyDescent="0.3">
      <c r="E6">
        <v>1.1000000000000001</v>
      </c>
      <c r="F6" s="3">
        <f>1/(1+EXP(-F5))</f>
        <v>0.85569686590948124</v>
      </c>
      <c r="G6"/>
      <c r="H6"/>
    </row>
    <row r="7" spans="2:13" ht="15.7" x14ac:dyDescent="0.35">
      <c r="B7" t="s">
        <v>13</v>
      </c>
      <c r="C7">
        <v>0.8</v>
      </c>
      <c r="G7"/>
      <c r="H7"/>
      <c r="I7" s="4"/>
      <c r="J7" s="4"/>
      <c r="K7" s="4"/>
      <c r="L7" s="4"/>
      <c r="M7" s="4"/>
    </row>
    <row r="8" spans="2:13" ht="15.7" x14ac:dyDescent="0.35">
      <c r="G8"/>
      <c r="H8" t="s">
        <v>21</v>
      </c>
      <c r="I8" s="4"/>
      <c r="J8" s="4"/>
      <c r="K8" s="4"/>
      <c r="L8" s="4"/>
      <c r="M8" s="4"/>
    </row>
    <row r="9" spans="2:13" ht="15.7" x14ac:dyDescent="0.35">
      <c r="G9">
        <v>1.5</v>
      </c>
      <c r="H9"/>
      <c r="I9" s="4"/>
      <c r="J9" s="4"/>
      <c r="K9" s="4"/>
      <c r="L9" s="4"/>
      <c r="M9" s="4"/>
    </row>
    <row r="10" spans="2:13" ht="15.7" x14ac:dyDescent="0.35">
      <c r="E10">
        <v>1.4</v>
      </c>
      <c r="F10" s="3">
        <f>+E10*C7+E11*C11+D4</f>
        <v>2.2000000000000002</v>
      </c>
      <c r="G10"/>
      <c r="H10">
        <f>+G9*F6+G11*F11+G12*F17+D4</f>
        <v>4.0684126690443652</v>
      </c>
      <c r="I10" s="4" t="s">
        <v>26</v>
      </c>
      <c r="K10" s="4"/>
      <c r="L10" s="4"/>
      <c r="M10" s="4"/>
    </row>
    <row r="11" spans="2:13" ht="15.7" x14ac:dyDescent="0.35">
      <c r="B11" t="s">
        <v>14</v>
      </c>
      <c r="C11">
        <v>0.2</v>
      </c>
      <c r="E11">
        <v>0.4</v>
      </c>
      <c r="F11" s="3">
        <f>1/(1+EXP(-F10))</f>
        <v>0.9002495108803148</v>
      </c>
      <c r="G11">
        <v>1.1000000000000001</v>
      </c>
      <c r="H11" s="3">
        <f>1/(1+EXP(-H10))</f>
        <v>0.98318312699801391</v>
      </c>
      <c r="I11" s="4"/>
      <c r="J11" s="4"/>
      <c r="K11" s="4"/>
      <c r="L11" s="4"/>
      <c r="M11" s="4"/>
    </row>
    <row r="12" spans="2:13" ht="15.7" x14ac:dyDescent="0.35">
      <c r="G12">
        <v>0.9</v>
      </c>
      <c r="H12"/>
      <c r="I12" s="4" t="s">
        <v>45</v>
      </c>
      <c r="J12" s="5">
        <f>-(J14*LOG(J15)+(1-J14)*LOG(1-J15))</f>
        <v>7.3655832486712817E-3</v>
      </c>
      <c r="L12" s="4"/>
      <c r="M12" s="4"/>
    </row>
    <row r="13" spans="2:13" ht="15.7" x14ac:dyDescent="0.35">
      <c r="G13"/>
      <c r="H13"/>
      <c r="I13" s="4"/>
      <c r="J13" s="4"/>
      <c r="K13" s="4"/>
      <c r="L13" s="4"/>
      <c r="M13" s="4"/>
    </row>
    <row r="14" spans="2:13" ht="15.7" x14ac:dyDescent="0.35">
      <c r="E14">
        <v>0.8</v>
      </c>
      <c r="G14"/>
      <c r="H14"/>
      <c r="I14" s="4" t="s">
        <v>24</v>
      </c>
      <c r="J14" s="4">
        <v>1</v>
      </c>
      <c r="K14" s="4"/>
      <c r="L14" s="4"/>
      <c r="M14" s="4"/>
    </row>
    <row r="15" spans="2:13" ht="15.7" x14ac:dyDescent="0.35">
      <c r="E15">
        <v>1.9</v>
      </c>
      <c r="G15"/>
      <c r="H15"/>
      <c r="I15" s="4" t="s">
        <v>25</v>
      </c>
      <c r="J15" s="4">
        <f>+H11</f>
        <v>0.98318312699801391</v>
      </c>
      <c r="K15" s="4"/>
      <c r="L15" s="4"/>
      <c r="M15" s="4"/>
    </row>
    <row r="16" spans="2:13" ht="15.7" x14ac:dyDescent="0.35">
      <c r="F16" s="3">
        <f>+E14*C7+E15*C11+D4</f>
        <v>2.02</v>
      </c>
      <c r="G16"/>
      <c r="H16"/>
      <c r="I16" s="4"/>
      <c r="J16" s="4"/>
      <c r="K16" s="4"/>
      <c r="L16" s="4"/>
      <c r="M16" s="4"/>
    </row>
    <row r="17" spans="5:8" x14ac:dyDescent="0.3">
      <c r="F17" s="3">
        <f>1/(1+EXP(-F16))</f>
        <v>0.88288100912421952</v>
      </c>
    </row>
    <row r="19" spans="5:8" x14ac:dyDescent="0.3">
      <c r="E19" t="s">
        <v>48</v>
      </c>
      <c r="F19">
        <f>H11-J14</f>
        <v>-1.6816873001986088E-2</v>
      </c>
      <c r="G19"/>
      <c r="H19"/>
    </row>
    <row r="20" spans="5:8" x14ac:dyDescent="0.3">
      <c r="F20"/>
      <c r="G20"/>
      <c r="H20"/>
    </row>
    <row r="21" spans="5:8" x14ac:dyDescent="0.3">
      <c r="F21"/>
      <c r="G21"/>
      <c r="H21"/>
    </row>
    <row r="22" spans="5:8" x14ac:dyDescent="0.3">
      <c r="E22" t="s">
        <v>46</v>
      </c>
      <c r="F22">
        <f>+F19*F6</f>
        <v>-1.4390145522197265E-2</v>
      </c>
      <c r="G22">
        <f>+F19*F11</f>
        <v>-1.5139381694574346E-2</v>
      </c>
      <c r="H22">
        <f>+F19*F17</f>
        <v>-1.484729780630732E-2</v>
      </c>
    </row>
    <row r="23" spans="5:8" x14ac:dyDescent="0.3">
      <c r="F23"/>
      <c r="G23"/>
      <c r="H23"/>
    </row>
    <row r="24" spans="5:8" x14ac:dyDescent="0.3">
      <c r="F24"/>
      <c r="G24"/>
      <c r="H24"/>
    </row>
    <row r="25" spans="5:8" x14ac:dyDescent="0.3">
      <c r="E25" t="s">
        <v>47</v>
      </c>
      <c r="F25">
        <f>+F19</f>
        <v>-1.6816873001986088E-2</v>
      </c>
      <c r="G25"/>
      <c r="H25"/>
    </row>
    <row r="26" spans="5:8" x14ac:dyDescent="0.3">
      <c r="F26"/>
      <c r="G26"/>
      <c r="H26"/>
    </row>
    <row r="27" spans="5:8" x14ac:dyDescent="0.3">
      <c r="F27"/>
      <c r="G27"/>
      <c r="H27"/>
    </row>
    <row r="28" spans="5:8" x14ac:dyDescent="0.3">
      <c r="E28" t="s">
        <v>27</v>
      </c>
      <c r="F28">
        <f>+($G$9*$F$19+$G$11*$F$19+$G$12*$F$19)*(F6*(1-F6))</f>
        <v>-7.2679008460509852E-3</v>
      </c>
      <c r="G28"/>
      <c r="H28"/>
    </row>
    <row r="29" spans="5:8" x14ac:dyDescent="0.3">
      <c r="E29" t="s">
        <v>28</v>
      </c>
      <c r="F29">
        <f>+($G$9*$F$19+$G$11*$F$19+$G$12*$F$19)*(F11*(1-F11))</f>
        <v>-5.2855625515118992E-3</v>
      </c>
      <c r="G29"/>
      <c r="H29"/>
    </row>
    <row r="30" spans="5:8" x14ac:dyDescent="0.3">
      <c r="E30" t="s">
        <v>30</v>
      </c>
      <c r="F30">
        <f>+($G$9*$F$19+$G$11*$F$19+$G$12*$F$19)*(F17*(1-F17))</f>
        <v>-6.0861518770741587E-3</v>
      </c>
      <c r="G30"/>
      <c r="H30"/>
    </row>
    <row r="31" spans="5:8" x14ac:dyDescent="0.3">
      <c r="F31"/>
      <c r="G31"/>
      <c r="H31"/>
    </row>
    <row r="32" spans="5:8" x14ac:dyDescent="0.3">
      <c r="E32" t="s">
        <v>31</v>
      </c>
      <c r="F32">
        <f>+F28*$C$7</f>
        <v>-5.8143206768407887E-3</v>
      </c>
      <c r="G32">
        <f>+F28*$C$11</f>
        <v>-1.4535801692101972E-3</v>
      </c>
      <c r="H32"/>
    </row>
    <row r="33" spans="5:9" x14ac:dyDescent="0.3">
      <c r="E33" t="s">
        <v>32</v>
      </c>
      <c r="F33">
        <f>+F29*$C$7</f>
        <v>-4.2284500412095192E-3</v>
      </c>
      <c r="G33">
        <f>+F29*$C$11</f>
        <v>-1.0571125103023798E-3</v>
      </c>
      <c r="H33"/>
    </row>
    <row r="34" spans="5:9" x14ac:dyDescent="0.3">
      <c r="E34" t="s">
        <v>33</v>
      </c>
      <c r="F34">
        <f>+F30*$C$7</f>
        <v>-4.8689215016593269E-3</v>
      </c>
      <c r="G34">
        <f>+F30*$C$11</f>
        <v>-1.2172303754148317E-3</v>
      </c>
      <c r="H34"/>
    </row>
    <row r="35" spans="5:9" x14ac:dyDescent="0.3">
      <c r="F35"/>
      <c r="G35"/>
      <c r="H35"/>
    </row>
    <row r="36" spans="5:9" x14ac:dyDescent="0.3">
      <c r="E36" t="s">
        <v>34</v>
      </c>
      <c r="F36">
        <f>+F28</f>
        <v>-7.2679008460509852E-3</v>
      </c>
      <c r="G36"/>
      <c r="H36"/>
    </row>
    <row r="37" spans="5:9" x14ac:dyDescent="0.3">
      <c r="E37" t="s">
        <v>35</v>
      </c>
      <c r="F37">
        <f t="shared" ref="F37:F38" si="0">+F29</f>
        <v>-5.2855625515118992E-3</v>
      </c>
      <c r="G37"/>
      <c r="H37"/>
      <c r="I37" t="s">
        <v>29</v>
      </c>
    </row>
    <row r="38" spans="5:9" x14ac:dyDescent="0.3">
      <c r="E38" t="s">
        <v>36</v>
      </c>
      <c r="F38">
        <f t="shared" si="0"/>
        <v>-6.0861518770741587E-3</v>
      </c>
      <c r="G38"/>
      <c r="H3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6"/>
  <sheetViews>
    <sheetView topLeftCell="A13" workbookViewId="0">
      <selection activeCell="K18" sqref="K18"/>
    </sheetView>
  </sheetViews>
  <sheetFormatPr defaultRowHeight="14.1" x14ac:dyDescent="0.3"/>
  <cols>
    <col min="4" max="4" width="12.5" bestFit="1" customWidth="1"/>
    <col min="6" max="8" width="8.796875" style="3"/>
    <col min="10" max="10" width="22.09765625" customWidth="1"/>
  </cols>
  <sheetData>
    <row r="3" spans="2:13" x14ac:dyDescent="0.3">
      <c r="F3" s="3" t="s">
        <v>19</v>
      </c>
    </row>
    <row r="4" spans="2:13" x14ac:dyDescent="0.3">
      <c r="C4" t="s">
        <v>16</v>
      </c>
      <c r="D4">
        <v>1</v>
      </c>
      <c r="E4" s="2" t="s">
        <v>15</v>
      </c>
    </row>
    <row r="5" spans="2:13" x14ac:dyDescent="0.3">
      <c r="C5" t="s">
        <v>20</v>
      </c>
      <c r="E5" s="1">
        <v>0.7</v>
      </c>
      <c r="F5" s="3">
        <f>+E5*C7+E6*C11+D4</f>
        <v>1.78</v>
      </c>
    </row>
    <row r="6" spans="2:13" x14ac:dyDescent="0.3">
      <c r="E6">
        <v>1.1000000000000001</v>
      </c>
      <c r="F6" s="3">
        <f>1/(1+EXP(-F5))</f>
        <v>0.85569686590948124</v>
      </c>
      <c r="G6"/>
      <c r="H6"/>
    </row>
    <row r="7" spans="2:13" ht="15.7" x14ac:dyDescent="0.35">
      <c r="B7" t="s">
        <v>13</v>
      </c>
      <c r="C7">
        <v>0.8</v>
      </c>
      <c r="G7"/>
      <c r="H7"/>
      <c r="I7" s="4"/>
      <c r="J7" s="4"/>
      <c r="K7" s="4"/>
      <c r="L7" s="4"/>
      <c r="M7" s="4"/>
    </row>
    <row r="8" spans="2:13" ht="15.7" x14ac:dyDescent="0.35">
      <c r="G8"/>
      <c r="H8" t="s">
        <v>21</v>
      </c>
      <c r="I8" s="4"/>
      <c r="J8" s="4"/>
      <c r="K8" s="4"/>
      <c r="L8" s="4"/>
      <c r="M8" s="4"/>
    </row>
    <row r="9" spans="2:13" ht="15.7" x14ac:dyDescent="0.35">
      <c r="G9">
        <v>1.5</v>
      </c>
      <c r="H9"/>
      <c r="I9" s="4"/>
      <c r="J9" s="4"/>
      <c r="K9" s="4"/>
      <c r="L9" s="4"/>
      <c r="M9" s="4"/>
    </row>
    <row r="10" spans="2:13" ht="15.7" x14ac:dyDescent="0.35">
      <c r="E10">
        <v>1.4</v>
      </c>
      <c r="F10" s="3">
        <f>+E10*C7+E11*C11+D4</f>
        <v>2.2000000000000002</v>
      </c>
      <c r="G10"/>
      <c r="H10">
        <f>+G9*F6+G11*F11+G12*F17+D4</f>
        <v>4.0684126690443652</v>
      </c>
      <c r="I10" s="4" t="s">
        <v>26</v>
      </c>
      <c r="K10" s="4"/>
      <c r="L10" s="4"/>
      <c r="M10" s="4"/>
    </row>
    <row r="11" spans="2:13" ht="15.7" x14ac:dyDescent="0.35">
      <c r="B11" t="s">
        <v>14</v>
      </c>
      <c r="C11">
        <v>0.2</v>
      </c>
      <c r="E11">
        <v>0.4</v>
      </c>
      <c r="F11" s="3">
        <f>1/(1+EXP(-F10))</f>
        <v>0.9002495108803148</v>
      </c>
      <c r="G11">
        <v>1.1000000000000001</v>
      </c>
      <c r="H11" s="3">
        <f>1/(1+EXP(-H10))</f>
        <v>0.98318312699801391</v>
      </c>
      <c r="I11" s="4"/>
      <c r="J11" s="4"/>
      <c r="K11" s="4"/>
      <c r="L11" s="4"/>
      <c r="M11" s="4"/>
    </row>
    <row r="12" spans="2:13" ht="15.7" x14ac:dyDescent="0.35">
      <c r="G12">
        <v>0.9</v>
      </c>
      <c r="H12"/>
      <c r="I12" s="4" t="s">
        <v>45</v>
      </c>
      <c r="J12" s="5">
        <f>-(J14*LOG(J15)+(1-J14)*LOG(1-J15))</f>
        <v>7.3655832486712817E-3</v>
      </c>
      <c r="L12" s="4"/>
      <c r="M12" s="4"/>
    </row>
    <row r="13" spans="2:13" ht="15.7" x14ac:dyDescent="0.35">
      <c r="G13"/>
      <c r="H13"/>
      <c r="I13" s="4"/>
      <c r="J13" s="4"/>
      <c r="K13" s="4"/>
      <c r="L13" s="4"/>
      <c r="M13" s="4"/>
    </row>
    <row r="14" spans="2:13" ht="15.7" x14ac:dyDescent="0.35">
      <c r="E14">
        <v>0.8</v>
      </c>
      <c r="G14"/>
      <c r="H14"/>
      <c r="I14" s="4" t="s">
        <v>24</v>
      </c>
      <c r="J14" s="4">
        <v>1</v>
      </c>
      <c r="K14" s="4"/>
      <c r="L14" s="4"/>
      <c r="M14" s="4"/>
    </row>
    <row r="15" spans="2:13" ht="15.7" x14ac:dyDescent="0.35">
      <c r="E15">
        <v>1.9</v>
      </c>
      <c r="G15"/>
      <c r="H15"/>
      <c r="I15" s="4" t="s">
        <v>25</v>
      </c>
      <c r="J15" s="4">
        <f>+H11</f>
        <v>0.98318312699801391</v>
      </c>
      <c r="K15" s="4"/>
      <c r="L15" s="4"/>
      <c r="M15" s="4"/>
    </row>
    <row r="16" spans="2:13" ht="15.7" x14ac:dyDescent="0.35">
      <c r="F16" s="3">
        <f>+E14*C7+E15*C11+D4</f>
        <v>2.02</v>
      </c>
      <c r="G16"/>
      <c r="H16"/>
      <c r="I16" s="4"/>
      <c r="J16" s="4"/>
      <c r="K16" s="4"/>
      <c r="L16" s="4"/>
      <c r="M16" s="4"/>
    </row>
    <row r="17" spans="1:10" x14ac:dyDescent="0.3">
      <c r="F17" s="3">
        <f>1/(1+EXP(-F16))</f>
        <v>0.88288100912421952</v>
      </c>
    </row>
    <row r="18" spans="1:10" x14ac:dyDescent="0.3">
      <c r="A18" t="s">
        <v>37</v>
      </c>
    </row>
    <row r="19" spans="1:10" x14ac:dyDescent="0.3">
      <c r="A19" s="6" t="s">
        <v>52</v>
      </c>
      <c r="B19">
        <v>0.1</v>
      </c>
      <c r="G19" t="s">
        <v>48</v>
      </c>
      <c r="H19">
        <f>H11-J14</f>
        <v>-1.6816873001986088E-2</v>
      </c>
    </row>
    <row r="20" spans="1:10" x14ac:dyDescent="0.3">
      <c r="G20"/>
      <c r="H20"/>
    </row>
    <row r="21" spans="1:10" x14ac:dyDescent="0.3">
      <c r="G21"/>
      <c r="H21"/>
    </row>
    <row r="22" spans="1:10" x14ac:dyDescent="0.3">
      <c r="A22" t="s">
        <v>40</v>
      </c>
      <c r="B22" t="s">
        <v>49</v>
      </c>
      <c r="C22" t="s">
        <v>39</v>
      </c>
      <c r="D22" s="6" t="s">
        <v>50</v>
      </c>
      <c r="G22" t="s">
        <v>46</v>
      </c>
      <c r="H22">
        <f>+H19*F6</f>
        <v>-1.4390145522197265E-2</v>
      </c>
      <c r="I22">
        <f>+H19*F11</f>
        <v>-1.5139381694574346E-2</v>
      </c>
      <c r="J22">
        <f>+H19*F17</f>
        <v>-1.484729780630732E-2</v>
      </c>
    </row>
    <row r="23" spans="1:10" x14ac:dyDescent="0.3">
      <c r="G23"/>
      <c r="H23"/>
    </row>
    <row r="24" spans="1:10" x14ac:dyDescent="0.3">
      <c r="A24" t="s">
        <v>38</v>
      </c>
      <c r="B24" t="s">
        <v>51</v>
      </c>
      <c r="C24" t="s">
        <v>39</v>
      </c>
      <c r="D24">
        <f>$B$19*H22</f>
        <v>-1.4390145522197265E-3</v>
      </c>
      <c r="E24">
        <f>$B$19*I22</f>
        <v>-1.5139381694574347E-3</v>
      </c>
      <c r="F24">
        <f>$B$19*J22</f>
        <v>-1.4847297806307321E-3</v>
      </c>
      <c r="G24"/>
      <c r="H24"/>
    </row>
    <row r="26" spans="1:10" x14ac:dyDescent="0.3">
      <c r="A26" t="s">
        <v>38</v>
      </c>
      <c r="B26">
        <f>+G9-D24</f>
        <v>1.5014390145522196</v>
      </c>
      <c r="C26">
        <f>+G11-E24</f>
        <v>1.1015139381694574</v>
      </c>
      <c r="D26">
        <f>+G12-F24</f>
        <v>0.90148472978063077</v>
      </c>
    </row>
    <row r="28" spans="1:10" x14ac:dyDescent="0.3">
      <c r="A28" t="s">
        <v>53</v>
      </c>
      <c r="B28">
        <f>+D4</f>
        <v>1</v>
      </c>
      <c r="C28" t="s">
        <v>39</v>
      </c>
      <c r="D28">
        <f>+B19*H28</f>
        <v>-1.6816873001986089E-3</v>
      </c>
      <c r="E28" t="s">
        <v>38</v>
      </c>
      <c r="G28" t="s">
        <v>47</v>
      </c>
      <c r="H28">
        <f>+H19</f>
        <v>-1.6816873001986088E-2</v>
      </c>
    </row>
    <row r="29" spans="1:10" x14ac:dyDescent="0.3">
      <c r="G29"/>
      <c r="H29"/>
    </row>
    <row r="30" spans="1:10" x14ac:dyDescent="0.3">
      <c r="A30" t="s">
        <v>38</v>
      </c>
      <c r="B30">
        <f>+B28-D28</f>
        <v>1.0016816873001986</v>
      </c>
      <c r="G30"/>
      <c r="H30"/>
    </row>
    <row r="31" spans="1:10" x14ac:dyDescent="0.3">
      <c r="G31" t="s">
        <v>27</v>
      </c>
      <c r="H31">
        <f>+($G$9*$H$19+$G$11*$H$19+$G$12*$H$19)*(F6*(1-F6))</f>
        <v>-7.2679008460509852E-3</v>
      </c>
    </row>
    <row r="32" spans="1:10" x14ac:dyDescent="0.3">
      <c r="G32" t="s">
        <v>28</v>
      </c>
      <c r="H32">
        <f>+($G$9*$H$19+$G$11*$H$19+$G$12*$H$19)*(F11*(1-F11))</f>
        <v>-5.2855625515118992E-3</v>
      </c>
    </row>
    <row r="33" spans="1:12" x14ac:dyDescent="0.3">
      <c r="G33" t="s">
        <v>30</v>
      </c>
      <c r="H33">
        <f>+($G$9*$H$19+$G$11*$H$19+$G$12*$H$19)*(F17*(1-F17))</f>
        <v>-6.0861518770741587E-3</v>
      </c>
    </row>
    <row r="35" spans="1:12" x14ac:dyDescent="0.3">
      <c r="B35" t="s">
        <v>42</v>
      </c>
      <c r="D35">
        <f t="shared" ref="D35:E37" si="0">+$B$19*H35</f>
        <v>-5.8143206768407894E-4</v>
      </c>
      <c r="E35">
        <f t="shared" si="0"/>
        <v>-1.4535801692101973E-4</v>
      </c>
      <c r="G35" t="s">
        <v>31</v>
      </c>
      <c r="H35">
        <f>+H31*$C$7</f>
        <v>-5.8143206768407887E-3</v>
      </c>
      <c r="I35">
        <f>+H31*$C$11</f>
        <v>-1.4535801692101972E-3</v>
      </c>
    </row>
    <row r="36" spans="1:12" x14ac:dyDescent="0.3">
      <c r="A36" t="s">
        <v>41</v>
      </c>
      <c r="B36" t="s">
        <v>43</v>
      </c>
      <c r="C36" t="s">
        <v>39</v>
      </c>
      <c r="D36">
        <f t="shared" si="0"/>
        <v>-4.2284500412095193E-4</v>
      </c>
      <c r="E36">
        <f t="shared" si="0"/>
        <v>-1.0571125103023798E-4</v>
      </c>
      <c r="F36" s="3" t="s">
        <v>38</v>
      </c>
      <c r="G36" t="s">
        <v>32</v>
      </c>
      <c r="H36">
        <f>+H32*$C$7</f>
        <v>-4.2284500412095192E-3</v>
      </c>
      <c r="I36">
        <f>+H32*$C$11</f>
        <v>-1.0571125103023798E-3</v>
      </c>
    </row>
    <row r="37" spans="1:12" x14ac:dyDescent="0.3">
      <c r="B37" t="s">
        <v>44</v>
      </c>
      <c r="D37">
        <f t="shared" si="0"/>
        <v>-4.8689215016593269E-4</v>
      </c>
      <c r="E37">
        <f t="shared" si="0"/>
        <v>-1.2172303754148317E-4</v>
      </c>
      <c r="G37" t="s">
        <v>33</v>
      </c>
      <c r="H37">
        <f>+H33*$C$7</f>
        <v>-4.8689215016593269E-3</v>
      </c>
      <c r="I37">
        <f>+H33*$C$11</f>
        <v>-1.2172303754148317E-3</v>
      </c>
      <c r="L37" t="s">
        <v>29</v>
      </c>
    </row>
    <row r="38" spans="1:12" x14ac:dyDescent="0.3">
      <c r="G38"/>
      <c r="H38"/>
    </row>
    <row r="39" spans="1:12" x14ac:dyDescent="0.3">
      <c r="B39">
        <f>+E5-D35</f>
        <v>0.70058143206768408</v>
      </c>
      <c r="C39">
        <f>+E6-E35</f>
        <v>1.1001453580169211</v>
      </c>
      <c r="J39" s="3"/>
    </row>
    <row r="40" spans="1:12" x14ac:dyDescent="0.3">
      <c r="A40" t="s">
        <v>38</v>
      </c>
      <c r="B40">
        <f>+E10-D36</f>
        <v>1.400422845004121</v>
      </c>
      <c r="C40">
        <f>+E11-E36</f>
        <v>0.40010571125103028</v>
      </c>
      <c r="J40" s="3"/>
    </row>
    <row r="41" spans="1:12" x14ac:dyDescent="0.3">
      <c r="B41">
        <f>+E14-D37</f>
        <v>0.800486892150166</v>
      </c>
      <c r="C41">
        <f>+E15-E37</f>
        <v>1.9001217230375413</v>
      </c>
      <c r="J41" s="3"/>
    </row>
    <row r="42" spans="1:12" x14ac:dyDescent="0.3">
      <c r="G42"/>
      <c r="I42" s="3"/>
    </row>
    <row r="43" spans="1:12" x14ac:dyDescent="0.3">
      <c r="G43" t="s">
        <v>34</v>
      </c>
      <c r="H43">
        <f>+H31</f>
        <v>-7.2679008460509852E-3</v>
      </c>
      <c r="I43" s="3"/>
    </row>
    <row r="44" spans="1:12" x14ac:dyDescent="0.3">
      <c r="A44" t="s">
        <v>54</v>
      </c>
      <c r="B44" t="s">
        <v>55</v>
      </c>
      <c r="C44">
        <f>+B19*H43</f>
        <v>-7.2679008460509859E-4</v>
      </c>
      <c r="D44">
        <f>+B19*H44</f>
        <v>-5.285562551511899E-4</v>
      </c>
      <c r="E44" s="3">
        <f>+B19*H45</f>
        <v>-6.0861518770741587E-4</v>
      </c>
      <c r="F44" s="3" t="s">
        <v>38</v>
      </c>
      <c r="G44" t="s">
        <v>35</v>
      </c>
      <c r="H44">
        <f>+H32</f>
        <v>-5.2855625515118992E-3</v>
      </c>
      <c r="I44" s="3"/>
    </row>
    <row r="45" spans="1:12" x14ac:dyDescent="0.3">
      <c r="G45" t="s">
        <v>36</v>
      </c>
      <c r="H45">
        <f>+H33</f>
        <v>-6.0861518770741587E-3</v>
      </c>
    </row>
    <row r="46" spans="1:12" x14ac:dyDescent="0.3">
      <c r="A46" t="s">
        <v>38</v>
      </c>
      <c r="B46">
        <f>1-C44</f>
        <v>1.0007267900846051</v>
      </c>
      <c r="C46">
        <f>1-D44</f>
        <v>1.0005285562551511</v>
      </c>
      <c r="D46">
        <f>1-E44</f>
        <v>1.0006086151877074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Sigmoid</vt:lpstr>
      <vt:lpstr>Tanh</vt:lpstr>
      <vt:lpstr>Relu</vt:lpstr>
      <vt:lpstr>Leaky Relu</vt:lpstr>
      <vt:lpstr>Softmax</vt:lpstr>
      <vt:lpstr>Forward Propagation</vt:lpstr>
      <vt:lpstr>Calcualtion of error</vt:lpstr>
      <vt:lpstr>Backward Propagation</vt:lpstr>
      <vt:lpstr>Update of weights</vt:lpstr>
      <vt:lpstr>Updated weights!!!!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Gadyan David</dc:creator>
  <cp:lastModifiedBy>Gadyan David</cp:lastModifiedBy>
  <dcterms:created xsi:type="dcterms:W3CDTF">2019-04-09T16:14:59Z</dcterms:created>
  <dcterms:modified xsi:type="dcterms:W3CDTF">2019-04-12T13:03:02Z</dcterms:modified>
</cp:coreProperties>
</file>