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activeTab="1"/>
  </bookViews>
  <sheets>
    <sheet name="Data key" sheetId="2" r:id="rId1"/>
    <sheet name="Strategy matrix" sheetId="5" r:id="rId2"/>
    <sheet name="Baseline matrix" sheetId="6" r:id="rId3"/>
  </sheets>
  <calcPr calcId="145621"/>
</workbook>
</file>

<file path=xl/calcChain.xml><?xml version="1.0" encoding="utf-8"?>
<calcChain xmlns="http://schemas.openxmlformats.org/spreadsheetml/2006/main">
  <c r="K38" i="5" l="1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V53" i="5" l="1"/>
  <c r="V52" i="5"/>
  <c r="U53" i="5"/>
  <c r="T53" i="5"/>
  <c r="X34" i="5" l="1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U37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</calcChain>
</file>

<file path=xl/sharedStrings.xml><?xml version="1.0" encoding="utf-8"?>
<sst xmlns="http://schemas.openxmlformats.org/spreadsheetml/2006/main" count="253" uniqueCount="79">
  <si>
    <t>p.sus</t>
  </si>
  <si>
    <t>p.ltbi</t>
  </si>
  <si>
    <t>p.death</t>
  </si>
  <si>
    <t>Key</t>
  </si>
  <si>
    <t>Description</t>
  </si>
  <si>
    <t>State names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</si>
  <si>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</si>
  <si>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</si>
  <si>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</si>
  <si>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</si>
  <si>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</si>
  <si>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</si>
  <si>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</si>
  <si>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</si>
  <si>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</si>
  <si>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</si>
  <si>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</si>
  <si>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</si>
  <si>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</si>
  <si>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</si>
  <si>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</si>
  <si>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</si>
  <si>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</si>
  <si>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</si>
  <si>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</si>
  <si>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</si>
  <si>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</si>
  <si>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</si>
  <si>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</si>
  <si>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</si>
  <si>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</si>
  <si>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p.sus.notest</t>
  </si>
  <si>
    <t>p.ltbi.notest</t>
  </si>
  <si>
    <t xml:space="preserve">  </t>
  </si>
  <si>
    <t>p.sus.no.risk</t>
  </si>
  <si>
    <t>p.ltbi.no.risk</t>
  </si>
  <si>
    <t>p.ltbi.ongoing.risk</t>
  </si>
  <si>
    <t>p.ltbi.ongoing risk</t>
  </si>
  <si>
    <t>1 - (param$POP * param$ATTENDSCREEN)</t>
  </si>
  <si>
    <t>(param$POP * param$ATTENDSCREEN) * (1 - (1-param$TESTSP) * param$ATTEND)</t>
  </si>
  <si>
    <t>(param$POP * param$ATTENDSCREEN) * (1 - param$TESTSP) * param$ATTEND * (1 - param$BEGINTREAT)</t>
  </si>
  <si>
    <t>(param$POP * param$ATTENDSCREEN) * (1 - param$TESTSP) * param$ATTEND * param$BEGINTREAT * param$SAE</t>
  </si>
  <si>
    <t>(1 - (param$POP * param$ATTENDSCREEN)) * (1 - (param$RR * param$RRADJUST))</t>
  </si>
  <si>
    <t>(param$POP * param$ATTENDSCREEN) * (1 - (param$TESTSN * param$ATTEND) - (param$RR * param$RRADJUST * (1 - ((param$TESTSN * param$ATTEND * param$BEGINTREAT * param$TREATR) * (1 - param$TIMETOTREAT)))))</t>
  </si>
  <si>
    <t>(param$POP * param$ATTENDSCREEN) * param$TESTSN * param$ATTEND * param$BEGINTREAT * param$SAE</t>
  </si>
  <si>
    <t>((1 - (param$POP * param$ATTENDSCREEN)) * param$RR * param$RRADJUST) + ((param$POP * param$ATTENDSCREEN) * param$RR * param$RRADJUST * (1 - ((param$TESTSN * param$ATTEND * param$BEGINTREAT * param$TREATR) * (1 - param$TIMETOTREAT))))</t>
  </si>
  <si>
    <t>(param$POP * param$ATTENDSCREEN) * (1 - param$TESTSP) * param$ATTEND * param$BEGINTREAT * (1 - param$TREATCOMPLETE - param$SAE)</t>
  </si>
  <si>
    <t>(param$POP * param$ATTENDSCREEN) * (1 - param$TESTSP) * param$ATTEND * param$BEGINTREAT * param$TREATCOMPLETE</t>
  </si>
  <si>
    <t>param$PART.TREAT.EFFICACY</t>
  </si>
  <si>
    <t>param$POP * param$ATTENDSCREEN * param$TESTSN * param$ATTEND * param$BEGINTREAT * param$TREATCOMPLETE</t>
  </si>
  <si>
    <t>param$POP * param$ATTENDSCREEN * param$TESTSN * param$ATTEND * param$BEGINTREAT * (1 - param$TREATCOMPLETE - param$SAE)</t>
  </si>
  <si>
    <t>param$POP * param$ATTENDSCREEN * param$TESTSN * param$ATTEND * (1 - param$BEGINTREAT)</t>
  </si>
  <si>
    <t>(1-param$PART.TREAT.EFFICACY)*param$RR*param$RRADJUST</t>
  </si>
  <si>
    <t>param$FULL.TREAT.EFFICACY - (param$MR*param$FULL.TREAT.EFFICACY)</t>
  </si>
  <si>
    <t>((1- param$FULL.TREAT.EFFICACY) - (param$MR*(1-param$FULL.TREAT.EFFICACY))) *param$RR*param$RRADJUST</t>
  </si>
  <si>
    <t>population of susceptible who weren't screened</t>
  </si>
  <si>
    <t>population of susceptible who received a screen and attended one follow-up appointment, but never began treatment</t>
  </si>
  <si>
    <t>population of susceptible who received a screen, attended one follow-up appointment, and received partial treatment</t>
  </si>
  <si>
    <t>population of susceptible who received a screen, attended one follow-up appointment, and received  full treatment</t>
  </si>
  <si>
    <t>population of susceptible who received a screen, attended one follow-up appointment, began treatment, but were hospitalised with a severe adverse event as a result of the treatment</t>
  </si>
  <si>
    <t>population of susceptible who received a screen, attended one follow-up appointment, began treatment, and died from a severe adverse event as a result of the treatment</t>
  </si>
  <si>
    <t>population of susceptible (i.e. no latent TB)</t>
  </si>
  <si>
    <t>population of susceptible, i.e. with no latent TB and no ongoing risk of reactivation.</t>
  </si>
  <si>
    <t>population with latent TB who weren't screened</t>
  </si>
  <si>
    <t>population with latent TB who received a screen and attended one follow-up appointment, but never began treatment</t>
  </si>
  <si>
    <t>population with latent TB who received a screen, attended one follow-up appointment, and received partial treatment</t>
  </si>
  <si>
    <t>population with latent TB who received a screen, attended one follow-up appointment, and received  full treatment</t>
  </si>
  <si>
    <t>population with latent TB who received a screen, attended one follow-up appointment, began treatment, but were hospitalised with a severe adverse event as a result of the treatment</t>
  </si>
  <si>
    <t>population with latent TB who received a screen, attended one follow-up appointment, began treatment, and died from a severe adverse event as a result of the treatment</t>
  </si>
  <si>
    <t>population with latent TB</t>
  </si>
  <si>
    <t>population of susceptible who received a screen but weren't followed up (they were either a true negative, or false positive but didn't attend follow-up)</t>
  </si>
  <si>
    <t>population with latent TB who received a screen but weren't followed up (they were either a false negative, or a true positive but didn't attend follow-up)</t>
  </si>
  <si>
    <t>population effectively treated for latent TB, i.e. with no ongoing risk of reactivation.</t>
  </si>
  <si>
    <t>population with latent TB, i.e. with an ongoing risk of reactivation.</t>
  </si>
  <si>
    <t>population with active TB</t>
  </si>
  <si>
    <t>population with that has recovered from active TB (with no further risk of reactivation)</t>
  </si>
  <si>
    <t>population who died before or during treatment for active TB</t>
  </si>
  <si>
    <t>population that have died from causes other than TB</t>
  </si>
  <si>
    <t>population that have emigrated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</si>
</sst>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C27" sqref="C27"/>
    </sheetView>
  </sheetViews>
  <sheetFormatPr defaultRowHeight="15" x14ac:dyDescent="0.25"/>
  <cols>
    <col min="1" max="1" width="17" customWidth="1"/>
    <col min="2" max="2" width="18.7109375" customWidth="1"/>
    <col min="3" max="3" width="94.85546875" bestFit="1" customWidth="1"/>
  </cols>
  <sheetData>
    <row r="3" spans="1:3" x14ac:dyDescent="0.25">
      <c r="A3" s="1" t="s">
        <v>5</v>
      </c>
    </row>
    <row r="4" spans="1:3" x14ac:dyDescent="0.25">
      <c r="B4" s="1" t="s">
        <v>3</v>
      </c>
      <c r="C4" s="1" t="s">
        <v>4</v>
      </c>
    </row>
    <row r="5" spans="1:3" x14ac:dyDescent="0.25">
      <c r="B5" s="2" t="s">
        <v>0</v>
      </c>
      <c r="C5" t="s">
        <v>61</v>
      </c>
    </row>
    <row r="6" spans="1:3" x14ac:dyDescent="0.25">
      <c r="B6" s="2" t="s">
        <v>31</v>
      </c>
      <c r="C6" t="s">
        <v>55</v>
      </c>
    </row>
    <row r="7" spans="1:3" x14ac:dyDescent="0.25">
      <c r="B7" s="2" t="s">
        <v>26</v>
      </c>
      <c r="C7" t="s">
        <v>70</v>
      </c>
    </row>
    <row r="8" spans="1:3" x14ac:dyDescent="0.25">
      <c r="B8" s="2" t="s">
        <v>24</v>
      </c>
      <c r="C8" s="2" t="s">
        <v>56</v>
      </c>
    </row>
    <row r="9" spans="1:3" x14ac:dyDescent="0.25">
      <c r="B9" s="2" t="s">
        <v>27</v>
      </c>
      <c r="C9" s="2" t="s">
        <v>57</v>
      </c>
    </row>
    <row r="10" spans="1:3" x14ac:dyDescent="0.25">
      <c r="B10" s="2" t="s">
        <v>17</v>
      </c>
      <c r="C10" s="2" t="s">
        <v>58</v>
      </c>
    </row>
    <row r="11" spans="1:3" x14ac:dyDescent="0.25">
      <c r="B11" s="2" t="s">
        <v>18</v>
      </c>
      <c r="C11" s="2" t="s">
        <v>59</v>
      </c>
    </row>
    <row r="12" spans="1:3" x14ac:dyDescent="0.25">
      <c r="B12" s="2" t="s">
        <v>16</v>
      </c>
      <c r="C12" s="2" t="s">
        <v>60</v>
      </c>
    </row>
    <row r="13" spans="1:3" x14ac:dyDescent="0.25">
      <c r="B13" s="2" t="s">
        <v>34</v>
      </c>
      <c r="C13" s="2" t="s">
        <v>62</v>
      </c>
    </row>
    <row r="14" spans="1:3" x14ac:dyDescent="0.25">
      <c r="B14" s="2" t="s">
        <v>1</v>
      </c>
      <c r="C14" s="2" t="s">
        <v>69</v>
      </c>
    </row>
    <row r="15" spans="1:3" x14ac:dyDescent="0.25">
      <c r="B15" s="2" t="s">
        <v>32</v>
      </c>
      <c r="C15" s="2" t="s">
        <v>63</v>
      </c>
    </row>
    <row r="16" spans="1:3" x14ac:dyDescent="0.25">
      <c r="B16" s="2" t="s">
        <v>28</v>
      </c>
      <c r="C16" s="2" t="s">
        <v>71</v>
      </c>
    </row>
    <row r="17" spans="2:3" x14ac:dyDescent="0.25">
      <c r="B17" s="2" t="s">
        <v>25</v>
      </c>
      <c r="C17" s="2" t="s">
        <v>64</v>
      </c>
    </row>
    <row r="18" spans="2:3" x14ac:dyDescent="0.25">
      <c r="B18" s="2" t="s">
        <v>29</v>
      </c>
      <c r="C18" s="2" t="s">
        <v>65</v>
      </c>
    </row>
    <row r="19" spans="2:3" x14ac:dyDescent="0.25">
      <c r="B19" s="2" t="s">
        <v>19</v>
      </c>
      <c r="C19" s="2" t="s">
        <v>66</v>
      </c>
    </row>
    <row r="20" spans="2:3" x14ac:dyDescent="0.25">
      <c r="B20" s="2" t="s">
        <v>20</v>
      </c>
      <c r="C20" s="2" t="s">
        <v>67</v>
      </c>
    </row>
    <row r="21" spans="2:3" x14ac:dyDescent="0.25">
      <c r="B21" s="2" t="s">
        <v>21</v>
      </c>
      <c r="C21" s="2" t="s">
        <v>68</v>
      </c>
    </row>
    <row r="22" spans="2:3" x14ac:dyDescent="0.25">
      <c r="B22" s="2" t="s">
        <v>36</v>
      </c>
      <c r="C22" s="2" t="s">
        <v>73</v>
      </c>
    </row>
    <row r="23" spans="2:3" x14ac:dyDescent="0.25">
      <c r="B23" s="2" t="s">
        <v>35</v>
      </c>
      <c r="C23" s="2" t="s">
        <v>72</v>
      </c>
    </row>
    <row r="24" spans="2:3" x14ac:dyDescent="0.25">
      <c r="B24" s="2" t="s">
        <v>7</v>
      </c>
      <c r="C24" t="s">
        <v>74</v>
      </c>
    </row>
    <row r="25" spans="2:3" x14ac:dyDescent="0.25">
      <c r="B25" s="2" t="s">
        <v>8</v>
      </c>
      <c r="C25" s="2" t="s">
        <v>75</v>
      </c>
    </row>
    <row r="26" spans="2:3" x14ac:dyDescent="0.25">
      <c r="B26" s="2" t="s">
        <v>9</v>
      </c>
      <c r="C26" s="2" t="s">
        <v>76</v>
      </c>
    </row>
    <row r="27" spans="2:3" x14ac:dyDescent="0.25">
      <c r="B27" s="2" t="s">
        <v>2</v>
      </c>
      <c r="C27" s="2" t="s">
        <v>77</v>
      </c>
    </row>
    <row r="28" spans="2:3" x14ac:dyDescent="0.25">
      <c r="B28" s="2" t="s">
        <v>14</v>
      </c>
      <c r="C28" s="2" t="s">
        <v>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Y20" sqref="Y20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27.42578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18" width="21.42578125" style="2" customWidth="1"/>
    <col min="19" max="19" width="31.28515625" style="2" customWidth="1"/>
    <col min="20" max="20" width="38.28515625" style="2" customWidth="1"/>
    <col min="21" max="21" width="67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41.28515625" style="2" customWidth="1"/>
    <col min="26" max="26" width="9.140625" style="3"/>
    <col min="27" max="27" width="9.140625" style="2" customWidth="1"/>
    <col min="28" max="16384" width="9.140625" style="2"/>
  </cols>
  <sheetData>
    <row r="1" spans="1:26" x14ac:dyDescent="0.25">
      <c r="B1" s="2" t="s">
        <v>0</v>
      </c>
      <c r="C1" s="2" t="s">
        <v>31</v>
      </c>
      <c r="D1" s="2" t="s">
        <v>26</v>
      </c>
      <c r="E1" s="2" t="s">
        <v>24</v>
      </c>
      <c r="F1" s="2" t="s">
        <v>27</v>
      </c>
      <c r="G1" s="2" t="s">
        <v>17</v>
      </c>
      <c r="H1" s="2" t="s">
        <v>18</v>
      </c>
      <c r="I1" s="2" t="s">
        <v>16</v>
      </c>
      <c r="J1" s="2" t="s">
        <v>34</v>
      </c>
      <c r="K1" s="2" t="s">
        <v>1</v>
      </c>
      <c r="L1" s="2" t="s">
        <v>32</v>
      </c>
      <c r="M1" s="2" t="s">
        <v>28</v>
      </c>
      <c r="N1" s="2" t="s">
        <v>25</v>
      </c>
      <c r="O1" s="2" t="s">
        <v>29</v>
      </c>
      <c r="P1" s="2" t="s">
        <v>19</v>
      </c>
      <c r="Q1" s="2" t="s">
        <v>20</v>
      </c>
      <c r="R1" s="2" t="s">
        <v>21</v>
      </c>
      <c r="S1" s="2" t="s">
        <v>36</v>
      </c>
      <c r="T1" s="2" t="s">
        <v>35</v>
      </c>
      <c r="U1" s="2" t="s">
        <v>7</v>
      </c>
      <c r="V1" s="2" t="s">
        <v>8</v>
      </c>
      <c r="W1" s="2" t="s">
        <v>9</v>
      </c>
      <c r="X1" s="2" t="s">
        <v>2</v>
      </c>
      <c r="Y1" s="2" t="s">
        <v>14</v>
      </c>
    </row>
    <row r="2" spans="1:26" x14ac:dyDescent="0.25">
      <c r="A2" s="2" t="s">
        <v>0</v>
      </c>
      <c r="B2" s="4">
        <v>0</v>
      </c>
      <c r="C2" s="4" t="s">
        <v>38</v>
      </c>
      <c r="D2" s="4" t="s">
        <v>39</v>
      </c>
      <c r="E2" s="4" t="s">
        <v>40</v>
      </c>
      <c r="F2" s="4" t="s">
        <v>46</v>
      </c>
      <c r="G2" s="4" t="s">
        <v>47</v>
      </c>
      <c r="H2" s="4" t="s">
        <v>41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31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5" t="s">
        <v>11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10</v>
      </c>
      <c r="Y3" s="4" t="s">
        <v>15</v>
      </c>
      <c r="Z3" s="3">
        <v>2</v>
      </c>
    </row>
    <row r="4" spans="1:26" x14ac:dyDescent="0.25">
      <c r="A4" s="2" t="s">
        <v>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 t="s">
        <v>11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10</v>
      </c>
      <c r="Y4" s="4" t="s">
        <v>15</v>
      </c>
      <c r="Z4" s="3">
        <v>3</v>
      </c>
    </row>
    <row r="5" spans="1:26" x14ac:dyDescent="0.25">
      <c r="A5" s="2" t="s">
        <v>24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 t="s">
        <v>11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10</v>
      </c>
      <c r="Y5" s="4" t="s">
        <v>15</v>
      </c>
      <c r="Z5" s="3">
        <v>4</v>
      </c>
    </row>
    <row r="6" spans="1:26" x14ac:dyDescent="0.25">
      <c r="A6" s="2" t="s">
        <v>27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 t="s">
        <v>11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10</v>
      </c>
      <c r="Y6" s="4" t="s">
        <v>15</v>
      </c>
      <c r="Z6" s="3">
        <v>5</v>
      </c>
    </row>
    <row r="7" spans="1:26" x14ac:dyDescent="0.25">
      <c r="A7" s="2" t="s">
        <v>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11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10</v>
      </c>
      <c r="Y7" s="4" t="s">
        <v>15</v>
      </c>
      <c r="Z7" s="3">
        <v>6</v>
      </c>
    </row>
    <row r="8" spans="1:26" x14ac:dyDescent="0.25">
      <c r="A8" s="2" t="s">
        <v>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13</v>
      </c>
      <c r="J8" s="4" t="s">
        <v>11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10</v>
      </c>
      <c r="Y8" s="4" t="s">
        <v>15</v>
      </c>
      <c r="Z8" s="3">
        <v>7</v>
      </c>
    </row>
    <row r="9" spans="1:26" x14ac:dyDescent="0.25">
      <c r="A9" s="2" t="s">
        <v>16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34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11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10</v>
      </c>
      <c r="Y10" s="4" t="s">
        <v>15</v>
      </c>
      <c r="Z10" s="3">
        <v>9</v>
      </c>
    </row>
    <row r="11" spans="1:26" x14ac:dyDescent="0.25">
      <c r="A11" s="2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 t="s">
        <v>42</v>
      </c>
      <c r="M11" s="4" t="s">
        <v>43</v>
      </c>
      <c r="N11" s="4" t="s">
        <v>51</v>
      </c>
      <c r="O11" s="4" t="s">
        <v>50</v>
      </c>
      <c r="P11" s="4" t="s">
        <v>49</v>
      </c>
      <c r="Q11" s="4" t="s">
        <v>44</v>
      </c>
      <c r="R11" s="4">
        <v>0</v>
      </c>
      <c r="S11" s="4">
        <v>0</v>
      </c>
      <c r="T11" s="4">
        <v>0</v>
      </c>
      <c r="U11" s="4" t="s">
        <v>45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11</v>
      </c>
      <c r="T12" s="4">
        <v>0</v>
      </c>
      <c r="U12" s="4" t="s">
        <v>23</v>
      </c>
      <c r="V12" s="4">
        <v>0</v>
      </c>
      <c r="W12" s="4">
        <v>0</v>
      </c>
      <c r="X12" s="4" t="s">
        <v>10</v>
      </c>
      <c r="Y12" s="4" t="s">
        <v>15</v>
      </c>
      <c r="Z12" s="3">
        <v>11</v>
      </c>
    </row>
    <row r="13" spans="1:26" x14ac:dyDescent="0.25">
      <c r="A13" s="2" t="s">
        <v>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11</v>
      </c>
      <c r="T13" s="4">
        <v>0</v>
      </c>
      <c r="U13" s="4" t="s">
        <v>23</v>
      </c>
      <c r="V13" s="4">
        <v>0</v>
      </c>
      <c r="W13" s="4">
        <v>0</v>
      </c>
      <c r="X13" s="4" t="s">
        <v>10</v>
      </c>
      <c r="Y13" s="4" t="s">
        <v>15</v>
      </c>
      <c r="Z13" s="3">
        <v>12</v>
      </c>
    </row>
    <row r="14" spans="1:26" x14ac:dyDescent="0.25">
      <c r="A14" s="2" t="s">
        <v>25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11</v>
      </c>
      <c r="T14" s="4">
        <v>0</v>
      </c>
      <c r="U14" s="4" t="s">
        <v>23</v>
      </c>
      <c r="V14" s="4">
        <v>0</v>
      </c>
      <c r="W14" s="4">
        <v>0</v>
      </c>
      <c r="X14" s="4" t="s">
        <v>10</v>
      </c>
      <c r="Y14" s="4" t="s">
        <v>15</v>
      </c>
      <c r="Z14" s="3">
        <v>13</v>
      </c>
    </row>
    <row r="15" spans="1:26" x14ac:dyDescent="0.25">
      <c r="A15" s="2" t="s">
        <v>29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11</v>
      </c>
      <c r="T15" s="4" t="s">
        <v>48</v>
      </c>
      <c r="U15" s="4" t="s">
        <v>52</v>
      </c>
      <c r="V15" s="4">
        <v>0</v>
      </c>
      <c r="W15" s="4">
        <v>0</v>
      </c>
      <c r="X15" s="4" t="s">
        <v>10</v>
      </c>
      <c r="Y15" s="4" t="s">
        <v>15</v>
      </c>
      <c r="Z15" s="3">
        <v>14</v>
      </c>
    </row>
    <row r="16" spans="1:26" x14ac:dyDescent="0.25">
      <c r="A16" s="2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 t="s">
        <v>11</v>
      </c>
      <c r="T16" s="4" t="s">
        <v>53</v>
      </c>
      <c r="U16" s="4" t="s">
        <v>54</v>
      </c>
      <c r="V16" s="4">
        <v>0</v>
      </c>
      <c r="W16" s="4">
        <v>0</v>
      </c>
      <c r="X16" s="4" t="s">
        <v>10</v>
      </c>
      <c r="Y16" s="4" t="s">
        <v>15</v>
      </c>
      <c r="Z16" s="3">
        <v>15</v>
      </c>
    </row>
    <row r="17" spans="1:26" x14ac:dyDescent="0.25">
      <c r="A17" s="2" t="s">
        <v>20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13</v>
      </c>
      <c r="S17" s="4" t="s">
        <v>11</v>
      </c>
      <c r="T17" s="4">
        <v>0</v>
      </c>
      <c r="U17" s="4" t="s">
        <v>23</v>
      </c>
      <c r="V17" s="4">
        <v>0</v>
      </c>
      <c r="W17" s="4">
        <v>0</v>
      </c>
      <c r="X17" s="4" t="s">
        <v>10</v>
      </c>
      <c r="Y17" s="4" t="s">
        <v>15</v>
      </c>
      <c r="Z17" s="3">
        <v>16</v>
      </c>
    </row>
    <row r="18" spans="1:26" x14ac:dyDescent="0.25">
      <c r="A18" s="2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36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11</v>
      </c>
      <c r="T19" s="4">
        <v>0</v>
      </c>
      <c r="U19" s="4" t="s">
        <v>23</v>
      </c>
      <c r="V19" s="4">
        <v>0</v>
      </c>
      <c r="W19" s="4">
        <v>0</v>
      </c>
      <c r="X19" s="4" t="s">
        <v>10</v>
      </c>
      <c r="Y19" s="4" t="s">
        <v>15</v>
      </c>
      <c r="Z19" s="3">
        <v>18</v>
      </c>
    </row>
    <row r="20" spans="1:26" x14ac:dyDescent="0.25">
      <c r="A20" s="2" t="s">
        <v>35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11</v>
      </c>
      <c r="U20" s="4">
        <v>0</v>
      </c>
      <c r="V20" s="4">
        <v>0</v>
      </c>
      <c r="W20" s="4">
        <v>0</v>
      </c>
      <c r="X20" s="4" t="s">
        <v>10</v>
      </c>
      <c r="Y20" s="4" t="s">
        <v>15</v>
      </c>
      <c r="Z20" s="3">
        <v>19</v>
      </c>
    </row>
    <row r="21" spans="1:26" x14ac:dyDescent="0.25">
      <c r="A21" s="2" t="s">
        <v>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11</v>
      </c>
      <c r="W21" s="4" t="s">
        <v>12</v>
      </c>
      <c r="X21" s="4">
        <v>0</v>
      </c>
      <c r="Y21" s="4" t="s">
        <v>15</v>
      </c>
      <c r="Z21" s="3">
        <v>20</v>
      </c>
    </row>
    <row r="22" spans="1:26" x14ac:dyDescent="0.25">
      <c r="A22" s="2" t="s">
        <v>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11</v>
      </c>
      <c r="W22" s="4">
        <v>0</v>
      </c>
      <c r="X22" s="4" t="s">
        <v>10</v>
      </c>
      <c r="Y22" s="4" t="s">
        <v>15</v>
      </c>
      <c r="Z22" s="3">
        <v>21</v>
      </c>
    </row>
    <row r="23" spans="1:26" x14ac:dyDescent="0.25">
      <c r="A23" s="2" t="s">
        <v>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G26" s="2" t="s">
        <v>22</v>
      </c>
      <c r="J26" s="4">
        <v>0</v>
      </c>
      <c r="S26" s="4">
        <v>0</v>
      </c>
      <c r="T26" s="4">
        <v>0</v>
      </c>
    </row>
    <row r="27" spans="1:26" x14ac:dyDescent="0.25">
      <c r="B27" s="2" t="s">
        <v>6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 t="shared" ref="C28:H28" si="0">"quote("&amp;C2&amp;"),"</f>
        <v>quote(1 - (param$POP * param$ATTENDSCREEN)),</v>
      </c>
      <c r="D28" s="4" t="str">
        <f t="shared" si="0"/>
        <v>quote((param$POP * param$ATTENDSCREEN) * (1 - (1-param$TESTSP) * param$ATTEND)),</v>
      </c>
      <c r="E28" s="4" t="str">
        <f t="shared" si="0"/>
        <v>quote((param$POP * param$ATTENDSCREEN) * (1 - param$TESTSP) * param$ATTEND * (1 - param$BEGINTREAT)),</v>
      </c>
      <c r="F28" s="4" t="str">
        <f t="shared" si="0"/>
        <v>quote((param$POP * param$ATTENDSCREEN) * (1 - param$TESTSP) * param$ATTEND * param$BEGINTREAT * (1 - param$TREATCOMPLETE - param$SAE)),</v>
      </c>
      <c r="G28" s="4" t="str">
        <f t="shared" si="0"/>
        <v>quote((param$POP * param$ATTENDSCREEN) * (1 - param$TESTSP) * param$ATTEND * param$BEGINTREAT * param$TREATCOMPLETE),</v>
      </c>
      <c r="H28" s="4" t="str">
        <f t="shared" si="0"/>
        <v>quote((param$POP * param$ATTENDSCREEN)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26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26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26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26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(param$POP * param$ATTENDSCREEN)) * (1 - (param$RR * param$RRADJUST))),</v>
      </c>
      <c r="M37" s="4" t="str">
        <f t="shared" si="15"/>
        <v>quote((param$POP * param$ATTENDSCREEN) * (1 - (param$TESTSN * param$ATTEND) - (param$RR * param$RRADJUST * (1 - ((param$TESTSN * param$ATTEND * param$BEGINTREAT * param$TREATR) * (1 - param$TIMETOTREAT)))))),</v>
      </c>
      <c r="N37" s="4" t="str">
        <f t="shared" si="15"/>
        <v>quote(param$POP * param$ATTENDSCREEN * param$TESTSN * param$ATTEND * (1 - param$BEGINTREAT)),</v>
      </c>
      <c r="O37" s="4" t="str">
        <f t="shared" si="15"/>
        <v>quote(param$POP * param$ATTENDSCREEN * param$TESTSN * param$ATTEND * param$BEGINTREAT * (1 - param$TREATCOMPLETE - param$SAE)),</v>
      </c>
      <c r="P37" s="4" t="str">
        <f t="shared" si="15"/>
        <v>quote(param$POP * param$ATTENDSCREEN * param$TESTSN * param$ATTEND * param$BEGINTREAT * param$TREATCOMPLETE),</v>
      </c>
      <c r="Q37" s="4" t="str">
        <f t="shared" si="15"/>
        <v>quote((param$POP * param$ATTENDSCREEN)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 t="shared" ref="U37:U43" si="17">"quote("&amp;U11&amp;"),"</f>
        <v>quote(((1 - (param$POP * param$ATTENDSCREEN)) * param$RR * param$RRADJUST) + ((param$POP * param$ATTENDSCREEN)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ref="S38:S43" si="18">"quote("&amp;S12&amp;"),"</f>
        <v>quote(CMP),</v>
      </c>
      <c r="T38" s="4" t="str">
        <f t="shared" ref="T38:W38" si="19">T12&amp;","</f>
        <v>0,</v>
      </c>
      <c r="U38" s="4" t="str">
        <f t="shared" si="17"/>
        <v>quote(param$RR*param$RRADJUST),</v>
      </c>
      <c r="V38" s="4" t="str">
        <f t="shared" si="19"/>
        <v>0,</v>
      </c>
      <c r="W38" s="4" t="str">
        <f t="shared" si="19"/>
        <v>0,</v>
      </c>
      <c r="X38" s="4" t="str">
        <f t="shared" ref="X38:Y43" si="20">"quote("&amp;X12&amp;"),"</f>
        <v>quote(param$MR),</v>
      </c>
      <c r="Y38" s="4" t="str">
        <f t="shared" si="20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 t="shared" si="18"/>
        <v>quote(CMP),</v>
      </c>
      <c r="T39" s="4" t="str">
        <f t="shared" ref="T39:W39" si="21">T13&amp;","</f>
        <v>0,</v>
      </c>
      <c r="U39" s="4" t="str">
        <f t="shared" si="17"/>
        <v>quote(param$RR*param$RRADJUST),</v>
      </c>
      <c r="V39" s="4" t="str">
        <f t="shared" si="21"/>
        <v>0,</v>
      </c>
      <c r="W39" s="4" t="str">
        <f t="shared" si="21"/>
        <v>0,</v>
      </c>
      <c r="X39" s="4" t="str">
        <f t="shared" si="20"/>
        <v>quote(param$MR),</v>
      </c>
      <c r="Y39" s="4" t="str">
        <f t="shared" si="20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 t="shared" si="18"/>
        <v>quote(CMP),</v>
      </c>
      <c r="T40" s="4" t="str">
        <f t="shared" ref="T40:W40" si="22">T14&amp;","</f>
        <v>0,</v>
      </c>
      <c r="U40" s="4" t="str">
        <f t="shared" si="17"/>
        <v>quote(param$RR*param$RRADJUST),</v>
      </c>
      <c r="V40" s="4" t="str">
        <f t="shared" si="22"/>
        <v>0,</v>
      </c>
      <c r="W40" s="4" t="str">
        <f t="shared" si="22"/>
        <v>0,</v>
      </c>
      <c r="X40" s="4" t="str">
        <f t="shared" si="20"/>
        <v>quote(param$MR),</v>
      </c>
      <c r="Y40" s="4" t="str">
        <f t="shared" si="20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 t="shared" si="18"/>
        <v>quote(CMP),</v>
      </c>
      <c r="T41" s="4" t="str">
        <f>"quote("&amp;T15&amp;"),"</f>
        <v>quote(param$PART.TREAT.EFFICACY),</v>
      </c>
      <c r="U41" s="4" t="str">
        <f t="shared" si="17"/>
        <v>quote((1-param$PART.TREAT.EFFICACY)*param$RR*param$RRADJUST),</v>
      </c>
      <c r="V41" s="4" t="str">
        <f t="shared" ref="V41:W41" si="23">V15&amp;","</f>
        <v>0,</v>
      </c>
      <c r="W41" s="4" t="str">
        <f t="shared" si="23"/>
        <v>0,</v>
      </c>
      <c r="X41" s="4" t="str">
        <f t="shared" si="20"/>
        <v>quote(param$MR),</v>
      </c>
      <c r="Y41" s="4" t="str">
        <f t="shared" si="20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0,</v>
      </c>
      <c r="S42" s="4" t="str">
        <f t="shared" si="18"/>
        <v>quote(CMP),</v>
      </c>
      <c r="T42" s="4" t="str">
        <f>"quote("&amp;T16&amp;"),"</f>
        <v>quote(param$FULL.TREAT.EFFICACY - (param$MR*param$FULL.TREAT.EFFICACY)),</v>
      </c>
      <c r="U42" s="4" t="str">
        <f t="shared" si="17"/>
        <v>quote(((1- param$FULL.TREAT.EFFICACY) - (param$MR*(1-param$FULL.TREAT.EFFICACY))) *param$RR*param$RRADJUST),</v>
      </c>
      <c r="V42" s="4" t="str">
        <f t="shared" ref="V42:W42" si="24">V16&amp;","</f>
        <v>0,</v>
      </c>
      <c r="W42" s="4" t="str">
        <f t="shared" si="24"/>
        <v>0,</v>
      </c>
      <c r="X42" s="4" t="str">
        <f t="shared" si="20"/>
        <v>quote(param$MR),</v>
      </c>
      <c r="Y42" s="4" t="str">
        <f t="shared" si="20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 t="shared" si="18"/>
        <v>quote(CMP),</v>
      </c>
      <c r="T43" s="4" t="str">
        <f t="shared" ref="T43:W43" si="25">T17&amp;","</f>
        <v>0,</v>
      </c>
      <c r="U43" s="4" t="str">
        <f t="shared" si="17"/>
        <v>quote(param$RR*param$RRADJUST),</v>
      </c>
      <c r="V43" s="4" t="str">
        <f t="shared" si="25"/>
        <v>0,</v>
      </c>
      <c r="W43" s="4" t="str">
        <f t="shared" si="25"/>
        <v>0,</v>
      </c>
      <c r="X43" s="4" t="str">
        <f t="shared" si="20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6">C18&amp;","</f>
        <v>0,</v>
      </c>
      <c r="D44" s="4" t="str">
        <f t="shared" si="26"/>
        <v>0,</v>
      </c>
      <c r="E44" s="4" t="str">
        <f t="shared" si="26"/>
        <v>0,</v>
      </c>
      <c r="F44" s="4" t="str">
        <f t="shared" si="26"/>
        <v>0,</v>
      </c>
      <c r="G44" s="4" t="str">
        <f t="shared" si="26"/>
        <v>0,</v>
      </c>
      <c r="H44" s="4" t="str">
        <f t="shared" si="26"/>
        <v>0,</v>
      </c>
      <c r="I44" s="4" t="str">
        <f t="shared" si="26"/>
        <v>0,</v>
      </c>
      <c r="J44" s="4" t="str">
        <f t="shared" si="26"/>
        <v>0,</v>
      </c>
      <c r="K44" s="4" t="str">
        <f t="shared" si="26"/>
        <v>0,</v>
      </c>
      <c r="L44" s="4" t="str">
        <f t="shared" si="26"/>
        <v>0,</v>
      </c>
      <c r="M44" s="4" t="str">
        <f t="shared" si="26"/>
        <v>0,</v>
      </c>
      <c r="N44" s="4" t="str">
        <f t="shared" si="26"/>
        <v>0,</v>
      </c>
      <c r="O44" s="4" t="str">
        <f t="shared" si="26"/>
        <v>0,</v>
      </c>
      <c r="P44" s="4" t="str">
        <f t="shared" si="26"/>
        <v>0,</v>
      </c>
      <c r="Q44" s="4" t="str">
        <f t="shared" si="26"/>
        <v>0,</v>
      </c>
      <c r="R44" s="4" t="str">
        <f t="shared" si="26"/>
        <v>1,</v>
      </c>
      <c r="S44" s="4" t="str">
        <f t="shared" ref="S44:Y44" si="27">S18&amp;","</f>
        <v>0,</v>
      </c>
      <c r="T44" s="4" t="str">
        <f t="shared" si="27"/>
        <v>0,</v>
      </c>
      <c r="U44" s="4" t="str">
        <f t="shared" si="27"/>
        <v>0,</v>
      </c>
      <c r="V44" s="4" t="str">
        <f t="shared" si="27"/>
        <v>0,</v>
      </c>
      <c r="W44" s="4" t="str">
        <f t="shared" si="27"/>
        <v>0,</v>
      </c>
      <c r="X44" s="4" t="str">
        <f t="shared" si="27"/>
        <v>0,</v>
      </c>
      <c r="Y44" s="4" t="str">
        <f t="shared" si="27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6"/>
        <v>0,</v>
      </c>
      <c r="D45" s="4" t="str">
        <f t="shared" si="26"/>
        <v>0,</v>
      </c>
      <c r="E45" s="4" t="str">
        <f t="shared" si="26"/>
        <v>0,</v>
      </c>
      <c r="F45" s="4" t="str">
        <f t="shared" si="26"/>
        <v>0,</v>
      </c>
      <c r="G45" s="4" t="str">
        <f t="shared" si="26"/>
        <v>0,</v>
      </c>
      <c r="H45" s="4" t="str">
        <f t="shared" si="26"/>
        <v>0,</v>
      </c>
      <c r="I45" s="4" t="str">
        <f t="shared" si="26"/>
        <v>0,</v>
      </c>
      <c r="J45" s="4" t="str">
        <f t="shared" si="26"/>
        <v>0,</v>
      </c>
      <c r="K45" s="4" t="str">
        <f t="shared" si="26"/>
        <v>0,</v>
      </c>
      <c r="L45" s="4" t="str">
        <f t="shared" si="26"/>
        <v>0,</v>
      </c>
      <c r="M45" s="4" t="str">
        <f t="shared" si="26"/>
        <v>0,</v>
      </c>
      <c r="N45" s="4" t="str">
        <f t="shared" si="26"/>
        <v>0,</v>
      </c>
      <c r="O45" s="4" t="str">
        <f t="shared" si="26"/>
        <v>0,</v>
      </c>
      <c r="P45" s="4" t="str">
        <f t="shared" si="26"/>
        <v>0,</v>
      </c>
      <c r="Q45" s="4" t="str">
        <f t="shared" si="26"/>
        <v>0,</v>
      </c>
      <c r="R45" s="4" t="str">
        <f t="shared" si="26"/>
        <v>0,</v>
      </c>
      <c r="S45" s="4" t="str">
        <f>"quote("&amp;S19&amp;"),"</f>
        <v>quote(CMP),</v>
      </c>
      <c r="T45" s="4" t="str">
        <f t="shared" ref="T45:W45" si="28">T19&amp;","</f>
        <v>0,</v>
      </c>
      <c r="U45" s="4" t="str">
        <f>"quote("&amp;U19&amp;"),"</f>
        <v>quote(param$RR*param$RRADJUST),</v>
      </c>
      <c r="V45" s="4" t="str">
        <f t="shared" si="28"/>
        <v>0,</v>
      </c>
      <c r="W45" s="4" t="str">
        <f t="shared" si="28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6"/>
        <v>0,</v>
      </c>
      <c r="D46" s="4" t="str">
        <f t="shared" si="26"/>
        <v>0,</v>
      </c>
      <c r="E46" s="4" t="str">
        <f t="shared" si="26"/>
        <v>0,</v>
      </c>
      <c r="F46" s="4" t="str">
        <f t="shared" si="26"/>
        <v>0,</v>
      </c>
      <c r="G46" s="4" t="str">
        <f t="shared" si="26"/>
        <v>0,</v>
      </c>
      <c r="H46" s="4" t="str">
        <f t="shared" si="26"/>
        <v>0,</v>
      </c>
      <c r="I46" s="4" t="str">
        <f t="shared" si="26"/>
        <v>0,</v>
      </c>
      <c r="J46" s="4" t="str">
        <f t="shared" si="26"/>
        <v>0,</v>
      </c>
      <c r="K46" s="4" t="str">
        <f t="shared" si="26"/>
        <v>0,</v>
      </c>
      <c r="L46" s="4" t="str">
        <f t="shared" si="26"/>
        <v>0,</v>
      </c>
      <c r="M46" s="4" t="str">
        <f t="shared" si="26"/>
        <v>0,</v>
      </c>
      <c r="N46" s="4" t="str">
        <f t="shared" si="26"/>
        <v>0,</v>
      </c>
      <c r="O46" s="4" t="str">
        <f t="shared" si="26"/>
        <v>0,</v>
      </c>
      <c r="P46" s="4" t="str">
        <f t="shared" si="26"/>
        <v>0,</v>
      </c>
      <c r="Q46" s="4" t="str">
        <f t="shared" si="26"/>
        <v>0,</v>
      </c>
      <c r="R46" s="4" t="str">
        <f t="shared" si="26"/>
        <v>0,</v>
      </c>
      <c r="S46" s="4" t="str">
        <f t="shared" ref="S46:W46" si="29">S20&amp;","</f>
        <v>0,</v>
      </c>
      <c r="T46" s="4" t="str">
        <f>"quote("&amp;T20&amp;"),"</f>
        <v>quote(CMP),</v>
      </c>
      <c r="U46" s="4" t="str">
        <f t="shared" si="29"/>
        <v>0,</v>
      </c>
      <c r="V46" s="4" t="str">
        <f t="shared" si="29"/>
        <v>0,</v>
      </c>
      <c r="W46" s="4" t="str">
        <f t="shared" si="29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6"/>
        <v>0,</v>
      </c>
      <c r="D47" s="4" t="str">
        <f t="shared" si="26"/>
        <v>0,</v>
      </c>
      <c r="E47" s="4" t="str">
        <f t="shared" si="26"/>
        <v>0,</v>
      </c>
      <c r="F47" s="4" t="str">
        <f t="shared" si="26"/>
        <v>0,</v>
      </c>
      <c r="G47" s="4" t="str">
        <f t="shared" si="26"/>
        <v>0,</v>
      </c>
      <c r="H47" s="4" t="str">
        <f t="shared" si="26"/>
        <v>0,</v>
      </c>
      <c r="I47" s="4" t="str">
        <f t="shared" si="26"/>
        <v>0,</v>
      </c>
      <c r="J47" s="4" t="str">
        <f t="shared" si="26"/>
        <v>0,</v>
      </c>
      <c r="K47" s="4" t="str">
        <f t="shared" si="26"/>
        <v>0,</v>
      </c>
      <c r="L47" s="4" t="str">
        <f t="shared" si="26"/>
        <v>0,</v>
      </c>
      <c r="M47" s="4" t="str">
        <f t="shared" si="26"/>
        <v>0,</v>
      </c>
      <c r="N47" s="4" t="str">
        <f t="shared" si="26"/>
        <v>0,</v>
      </c>
      <c r="O47" s="4" t="str">
        <f t="shared" si="26"/>
        <v>0,</v>
      </c>
      <c r="P47" s="4" t="str">
        <f t="shared" si="26"/>
        <v>0,</v>
      </c>
      <c r="Q47" s="4" t="str">
        <f t="shared" si="26"/>
        <v>0,</v>
      </c>
      <c r="R47" s="4" t="str">
        <f t="shared" si="26"/>
        <v>0,</v>
      </c>
      <c r="S47" s="4" t="str">
        <f t="shared" ref="S47:X47" si="30">S21&amp;","</f>
        <v>0,</v>
      </c>
      <c r="T47" s="4" t="str">
        <f t="shared" si="30"/>
        <v>0,</v>
      </c>
      <c r="U47" s="4" t="str">
        <f t="shared" si="30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30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6"/>
        <v>0,</v>
      </c>
      <c r="D48" s="4" t="str">
        <f t="shared" si="26"/>
        <v>0,</v>
      </c>
      <c r="E48" s="4" t="str">
        <f t="shared" si="26"/>
        <v>0,</v>
      </c>
      <c r="F48" s="4" t="str">
        <f t="shared" si="26"/>
        <v>0,</v>
      </c>
      <c r="G48" s="4" t="str">
        <f t="shared" si="26"/>
        <v>0,</v>
      </c>
      <c r="H48" s="4" t="str">
        <f t="shared" si="26"/>
        <v>0,</v>
      </c>
      <c r="I48" s="4" t="str">
        <f t="shared" si="26"/>
        <v>0,</v>
      </c>
      <c r="J48" s="4" t="str">
        <f t="shared" si="26"/>
        <v>0,</v>
      </c>
      <c r="K48" s="4" t="str">
        <f t="shared" si="26"/>
        <v>0,</v>
      </c>
      <c r="L48" s="4" t="str">
        <f t="shared" si="26"/>
        <v>0,</v>
      </c>
      <c r="M48" s="4" t="str">
        <f t="shared" si="26"/>
        <v>0,</v>
      </c>
      <c r="N48" s="4" t="str">
        <f t="shared" si="26"/>
        <v>0,</v>
      </c>
      <c r="O48" s="4" t="str">
        <f t="shared" si="26"/>
        <v>0,</v>
      </c>
      <c r="P48" s="4" t="str">
        <f t="shared" si="26"/>
        <v>0,</v>
      </c>
      <c r="Q48" s="4" t="str">
        <f t="shared" si="26"/>
        <v>0,</v>
      </c>
      <c r="R48" s="4" t="str">
        <f t="shared" si="26"/>
        <v>0,</v>
      </c>
      <c r="S48" s="4" t="str">
        <f t="shared" ref="S48:W48" si="31">S22&amp;","</f>
        <v>0,</v>
      </c>
      <c r="T48" s="4" t="str">
        <f t="shared" si="31"/>
        <v>0,</v>
      </c>
      <c r="U48" s="4" t="str">
        <f t="shared" si="31"/>
        <v>0,</v>
      </c>
      <c r="V48" s="4" t="str">
        <f>"quote("&amp;V22&amp;"),"</f>
        <v>quote(CMP),</v>
      </c>
      <c r="W48" s="4" t="str">
        <f t="shared" si="31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6"/>
        <v>0,</v>
      </c>
      <c r="D49" s="4" t="str">
        <f t="shared" si="26"/>
        <v>0,</v>
      </c>
      <c r="E49" s="4" t="str">
        <f t="shared" si="26"/>
        <v>0,</v>
      </c>
      <c r="F49" s="4" t="str">
        <f t="shared" si="26"/>
        <v>0,</v>
      </c>
      <c r="G49" s="4" t="str">
        <f t="shared" si="26"/>
        <v>0,</v>
      </c>
      <c r="H49" s="4" t="str">
        <f t="shared" si="26"/>
        <v>0,</v>
      </c>
      <c r="I49" s="4" t="str">
        <f t="shared" si="26"/>
        <v>0,</v>
      </c>
      <c r="J49" s="4" t="str">
        <f t="shared" si="26"/>
        <v>0,</v>
      </c>
      <c r="K49" s="4" t="str">
        <f t="shared" si="26"/>
        <v>0,</v>
      </c>
      <c r="L49" s="4" t="str">
        <f t="shared" si="26"/>
        <v>0,</v>
      </c>
      <c r="M49" s="4" t="str">
        <f t="shared" si="26"/>
        <v>0,</v>
      </c>
      <c r="N49" s="4" t="str">
        <f t="shared" si="26"/>
        <v>0,</v>
      </c>
      <c r="O49" s="4" t="str">
        <f t="shared" si="26"/>
        <v>0,</v>
      </c>
      <c r="P49" s="4" t="str">
        <f t="shared" si="26"/>
        <v>0,</v>
      </c>
      <c r="Q49" s="4" t="str">
        <f t="shared" si="26"/>
        <v>0,</v>
      </c>
      <c r="R49" s="4" t="str">
        <f t="shared" si="26"/>
        <v>0,</v>
      </c>
      <c r="S49" s="4" t="str">
        <f t="shared" ref="S49:Y49" si="32">S23&amp;","</f>
        <v>0,</v>
      </c>
      <c r="T49" s="4" t="str">
        <f t="shared" si="32"/>
        <v>0,</v>
      </c>
      <c r="U49" s="4" t="str">
        <f t="shared" si="32"/>
        <v>0,</v>
      </c>
      <c r="V49" s="4" t="str">
        <f t="shared" si="32"/>
        <v>0,</v>
      </c>
      <c r="W49" s="4" t="str">
        <f t="shared" si="32"/>
        <v>1,</v>
      </c>
      <c r="X49" s="4" t="str">
        <f t="shared" si="32"/>
        <v>0,</v>
      </c>
      <c r="Y49" s="4" t="str">
        <f t="shared" si="32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6"/>
        <v>0,</v>
      </c>
      <c r="D50" s="4" t="str">
        <f t="shared" si="26"/>
        <v>0,</v>
      </c>
      <c r="E50" s="4" t="str">
        <f t="shared" si="26"/>
        <v>0,</v>
      </c>
      <c r="F50" s="4" t="str">
        <f t="shared" si="26"/>
        <v>0,</v>
      </c>
      <c r="G50" s="4" t="str">
        <f t="shared" si="26"/>
        <v>0,</v>
      </c>
      <c r="H50" s="4" t="str">
        <f t="shared" si="26"/>
        <v>0,</v>
      </c>
      <c r="I50" s="4" t="str">
        <f t="shared" si="26"/>
        <v>0,</v>
      </c>
      <c r="J50" s="4" t="str">
        <f t="shared" si="26"/>
        <v>0,</v>
      </c>
      <c r="K50" s="4" t="str">
        <f t="shared" si="26"/>
        <v>0,</v>
      </c>
      <c r="L50" s="4" t="str">
        <f t="shared" si="26"/>
        <v>0,</v>
      </c>
      <c r="M50" s="4" t="str">
        <f t="shared" si="26"/>
        <v>0,</v>
      </c>
      <c r="N50" s="4" t="str">
        <f t="shared" si="26"/>
        <v>0,</v>
      </c>
      <c r="O50" s="4" t="str">
        <f t="shared" si="26"/>
        <v>0,</v>
      </c>
      <c r="P50" s="4" t="str">
        <f t="shared" si="26"/>
        <v>0,</v>
      </c>
      <c r="Q50" s="4" t="str">
        <f t="shared" si="26"/>
        <v>0,</v>
      </c>
      <c r="R50" s="4" t="str">
        <f t="shared" si="26"/>
        <v>0,</v>
      </c>
      <c r="S50" s="4" t="str">
        <f t="shared" ref="S50:Y50" si="33">S24&amp;","</f>
        <v>0,</v>
      </c>
      <c r="T50" s="4" t="str">
        <f t="shared" si="33"/>
        <v>0,</v>
      </c>
      <c r="U50" s="4" t="str">
        <f t="shared" si="33"/>
        <v>0,</v>
      </c>
      <c r="V50" s="4" t="str">
        <f t="shared" si="33"/>
        <v>0,</v>
      </c>
      <c r="W50" s="4" t="str">
        <f t="shared" si="33"/>
        <v>0,</v>
      </c>
      <c r="X50" s="4" t="str">
        <f t="shared" si="33"/>
        <v>1,</v>
      </c>
      <c r="Y50" s="4" t="str">
        <f t="shared" si="33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6"/>
        <v>0,</v>
      </c>
      <c r="D51" s="4" t="str">
        <f t="shared" si="26"/>
        <v>0,</v>
      </c>
      <c r="E51" s="4" t="str">
        <f t="shared" si="26"/>
        <v>0,</v>
      </c>
      <c r="F51" s="4" t="str">
        <f t="shared" si="26"/>
        <v>0,</v>
      </c>
      <c r="G51" s="4" t="str">
        <f t="shared" si="26"/>
        <v>0,</v>
      </c>
      <c r="H51" s="4" t="str">
        <f t="shared" si="26"/>
        <v>0,</v>
      </c>
      <c r="I51" s="4" t="str">
        <f t="shared" si="26"/>
        <v>0,</v>
      </c>
      <c r="J51" s="4" t="str">
        <f t="shared" si="26"/>
        <v>0,</v>
      </c>
      <c r="K51" s="4" t="str">
        <f t="shared" si="26"/>
        <v>0,</v>
      </c>
      <c r="L51" s="4" t="str">
        <f t="shared" si="26"/>
        <v>0,</v>
      </c>
      <c r="M51" s="4" t="str">
        <f t="shared" si="26"/>
        <v>0,</v>
      </c>
      <c r="N51" s="4" t="str">
        <f t="shared" si="26"/>
        <v>0,</v>
      </c>
      <c r="O51" s="4" t="str">
        <f t="shared" si="26"/>
        <v>0,</v>
      </c>
      <c r="P51" s="4" t="str">
        <f t="shared" si="26"/>
        <v>0,</v>
      </c>
      <c r="Q51" s="4" t="str">
        <f t="shared" si="26"/>
        <v>0,</v>
      </c>
      <c r="R51" s="4" t="str">
        <f t="shared" si="26"/>
        <v>0,</v>
      </c>
      <c r="S51" s="4" t="str">
        <f t="shared" ref="S51:Y51" si="34">S25&amp;","</f>
        <v>0,</v>
      </c>
      <c r="T51" s="4" t="str">
        <f t="shared" si="34"/>
        <v>0,</v>
      </c>
      <c r="U51" s="4" t="str">
        <f t="shared" si="34"/>
        <v>0,</v>
      </c>
      <c r="V51" s="4" t="str">
        <f t="shared" si="34"/>
        <v>0,</v>
      </c>
      <c r="W51" s="4" t="str">
        <f t="shared" si="34"/>
        <v>0,</v>
      </c>
      <c r="X51" s="4" t="str">
        <f t="shared" si="34"/>
        <v>0,</v>
      </c>
      <c r="Y51" s="4" t="str">
        <f t="shared" si="34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0.3</v>
      </c>
      <c r="T52" s="4">
        <v>0.6</v>
      </c>
      <c r="U52" s="4">
        <v>0.4</v>
      </c>
      <c r="V52" s="4">
        <f>U52/T52</f>
        <v>0.66666666666666674</v>
      </c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0.6</v>
      </c>
      <c r="T53" s="6">
        <f>S53-(S52*S53)</f>
        <v>0.42</v>
      </c>
      <c r="U53" s="4">
        <f>(1 - S53) - (S52*(1-S53))</f>
        <v>0.28000000000000003</v>
      </c>
      <c r="V53" s="4">
        <f>U53/T53</f>
        <v>0.66666666666666674</v>
      </c>
      <c r="W53" s="4"/>
      <c r="X53" s="4"/>
      <c r="Y53" s="4"/>
    </row>
    <row r="54" spans="2:26" x14ac:dyDescent="0.25">
      <c r="D54" s="2" t="s">
        <v>22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57" spans="2:26" x14ac:dyDescent="0.25">
      <c r="L57" s="2" t="s">
        <v>22</v>
      </c>
    </row>
    <row r="60" spans="2:26" x14ac:dyDescent="0.25">
      <c r="X60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55" zoomScaleNormal="5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31</v>
      </c>
      <c r="D1" s="2" t="s">
        <v>26</v>
      </c>
      <c r="E1" s="2" t="s">
        <v>24</v>
      </c>
      <c r="F1" s="2" t="s">
        <v>27</v>
      </c>
      <c r="G1" s="2" t="s">
        <v>17</v>
      </c>
      <c r="H1" s="2" t="s">
        <v>18</v>
      </c>
      <c r="I1" s="2" t="s">
        <v>16</v>
      </c>
      <c r="J1" s="2" t="s">
        <v>34</v>
      </c>
      <c r="K1" s="2" t="s">
        <v>1</v>
      </c>
      <c r="L1" s="2" t="s">
        <v>32</v>
      </c>
      <c r="M1" s="2" t="s">
        <v>28</v>
      </c>
      <c r="N1" s="2" t="s">
        <v>25</v>
      </c>
      <c r="O1" s="2" t="s">
        <v>29</v>
      </c>
      <c r="P1" s="2" t="s">
        <v>19</v>
      </c>
      <c r="Q1" s="2" t="s">
        <v>20</v>
      </c>
      <c r="R1" s="2" t="s">
        <v>21</v>
      </c>
      <c r="S1" s="2" t="s">
        <v>36</v>
      </c>
      <c r="T1" s="2" t="s">
        <v>35</v>
      </c>
      <c r="U1" s="2" t="s">
        <v>7</v>
      </c>
      <c r="V1" s="2" t="s">
        <v>8</v>
      </c>
      <c r="W1" s="2" t="s">
        <v>9</v>
      </c>
      <c r="X1" s="2" t="s">
        <v>2</v>
      </c>
      <c r="Y1" s="2" t="s">
        <v>14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31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11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10</v>
      </c>
      <c r="Y3" s="4" t="s">
        <v>15</v>
      </c>
      <c r="AA3" s="4">
        <v>2</v>
      </c>
    </row>
    <row r="4" spans="1:27" x14ac:dyDescent="0.25">
      <c r="A4" s="2" t="s">
        <v>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24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27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16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34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11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10</v>
      </c>
      <c r="Y10" s="4" t="s">
        <v>15</v>
      </c>
      <c r="AA10" s="4">
        <v>9</v>
      </c>
    </row>
    <row r="11" spans="1:27" x14ac:dyDescent="0.25">
      <c r="A11" s="2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11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30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11</v>
      </c>
      <c r="T12" s="4">
        <v>0</v>
      </c>
      <c r="U12" s="4" t="s">
        <v>30</v>
      </c>
      <c r="V12" s="4">
        <v>0</v>
      </c>
      <c r="W12" s="4">
        <v>0</v>
      </c>
      <c r="X12" s="4" t="s">
        <v>10</v>
      </c>
      <c r="Y12" s="4" t="s">
        <v>15</v>
      </c>
      <c r="AA12" s="4">
        <v>11</v>
      </c>
    </row>
    <row r="13" spans="1:27" x14ac:dyDescent="0.25">
      <c r="A13" s="2" t="s">
        <v>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25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29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20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11</v>
      </c>
      <c r="T19" s="4">
        <v>0</v>
      </c>
      <c r="U19" s="4" t="s">
        <v>30</v>
      </c>
      <c r="V19" s="4">
        <v>0</v>
      </c>
      <c r="W19" s="4">
        <v>0</v>
      </c>
      <c r="X19" s="4" t="s">
        <v>10</v>
      </c>
      <c r="Y19" s="4" t="s">
        <v>15</v>
      </c>
      <c r="AA19" s="4">
        <v>18</v>
      </c>
    </row>
    <row r="20" spans="1:27" x14ac:dyDescent="0.25">
      <c r="A20" s="2" t="s">
        <v>35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11</v>
      </c>
      <c r="W21" s="4" t="s">
        <v>12</v>
      </c>
      <c r="X21" s="4">
        <v>0</v>
      </c>
      <c r="Y21" s="4" t="s">
        <v>15</v>
      </c>
      <c r="AA21" s="4">
        <v>20</v>
      </c>
    </row>
    <row r="22" spans="1:27" x14ac:dyDescent="0.25">
      <c r="A22" s="2" t="s">
        <v>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11</v>
      </c>
      <c r="W22" s="4">
        <v>0</v>
      </c>
      <c r="X22" s="4" t="s">
        <v>10</v>
      </c>
      <c r="Y22" s="4" t="s">
        <v>15</v>
      </c>
      <c r="AA22" s="4">
        <v>21</v>
      </c>
    </row>
    <row r="23" spans="1:27" x14ac:dyDescent="0.25">
      <c r="A23" s="2" t="s">
        <v>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14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6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22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22</v>
      </c>
      <c r="V61" s="4" t="s">
        <v>33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key</vt:lpstr>
      <vt:lpstr>Strategy matrix</vt:lpstr>
      <vt:lpstr>Baseline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2020-06-07T20:55:53Z</dcterms:modified>
</cp:coreProperties>
</file>