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johny\Downloads\"/>
    </mc:Choice>
  </mc:AlternateContent>
  <xr:revisionPtr revIDLastSave="0" documentId="13_ncr:1_{F1ADD213-93A4-4F6D-9635-44E32B1B1E5E}" xr6:coauthVersionLast="47" xr6:coauthVersionMax="47" xr10:uidLastSave="{00000000-0000-0000-0000-000000000000}"/>
  <bookViews>
    <workbookView xWindow="-120" yWindow="-120" windowWidth="20730" windowHeight="11160" xr2:uid="{1E78C6BA-3737-4019-9828-536D4BF3ED89}"/>
  </bookViews>
  <sheets>
    <sheet name="TCC" sheetId="1" r:id="rId1"/>
  </sheets>
  <definedNames>
    <definedName name="_xlnm._FilterDatabase" localSheetId="0" hidden="1">TCC!$D$2:$N$122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3" i="1"/>
  <c r="M64" i="1"/>
  <c r="O64" i="1" s="1"/>
  <c r="M63" i="1"/>
  <c r="O63" i="1" s="1"/>
</calcChain>
</file>

<file path=xl/sharedStrings.xml><?xml version="1.0" encoding="utf-8"?>
<sst xmlns="http://schemas.openxmlformats.org/spreadsheetml/2006/main" count="157" uniqueCount="38">
  <si>
    <t>TIME</t>
  </si>
  <si>
    <t>ANO</t>
  </si>
  <si>
    <t>POSIÇÃO</t>
  </si>
  <si>
    <t>AC</t>
  </si>
  <si>
    <t>PC</t>
  </si>
  <si>
    <t>RECEITA</t>
  </si>
  <si>
    <t>CE</t>
  </si>
  <si>
    <t>PNC</t>
  </si>
  <si>
    <t>LL</t>
  </si>
  <si>
    <t>ATIVO TOTAL</t>
  </si>
  <si>
    <t>América-MG</t>
  </si>
  <si>
    <t>Athlético-PA</t>
  </si>
  <si>
    <t>Atlético-GO</t>
  </si>
  <si>
    <t>Atlético-MG</t>
  </si>
  <si>
    <t>Bahia</t>
  </si>
  <si>
    <t>Botafogo</t>
  </si>
  <si>
    <t>Ceará</t>
  </si>
  <si>
    <t>Coritiba</t>
  </si>
  <si>
    <t>Criciúma</t>
  </si>
  <si>
    <t>Cruzeiro</t>
  </si>
  <si>
    <t>Cuiabá</t>
  </si>
  <si>
    <t>Flamengo</t>
  </si>
  <si>
    <t>Fluminense</t>
  </si>
  <si>
    <t>Fortaleza</t>
  </si>
  <si>
    <t>Goiás</t>
  </si>
  <si>
    <t>Grêmio</t>
  </si>
  <si>
    <t>Internacional</t>
  </si>
  <si>
    <t>Palmeiras</t>
  </si>
  <si>
    <t>Ponte Preta</t>
  </si>
  <si>
    <t xml:space="preserve">Ponte Preta </t>
  </si>
  <si>
    <t>Red Bull Bragantino</t>
  </si>
  <si>
    <t>Santos</t>
  </si>
  <si>
    <t>São Paulo</t>
  </si>
  <si>
    <t>Sport</t>
  </si>
  <si>
    <t>Corinthians</t>
  </si>
  <si>
    <t>Vasco</t>
  </si>
  <si>
    <t>LC</t>
  </si>
  <si>
    <t>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</si>
</sst>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44478-14C7-4C7E-9AD5-4B4C44A4B124}">
  <dimension ref="D2:O147"/>
  <sheetViews>
    <sheetView tabSelected="1" topLeftCell="B1" workbookViewId="0">
      <selection activeCell="J2" sqref="J2"/>
    </sheetView>
  </sheetViews>
  <sheetFormatPr defaultRowHeight="14.25"/>
  <cols>
    <col min="4" max="4" width="16.5" bestFit="1" customWidth="1"/>
    <col min="6" max="6" width="13.25" bestFit="1" customWidth="1"/>
    <col min="7" max="7" width="10.875" bestFit="1" customWidth="1"/>
    <col min="8" max="8" width="9.875" bestFit="1" customWidth="1"/>
    <col min="9" max="9" width="9.875" customWidth="1"/>
    <col min="10" max="10" width="10.875" bestFit="1" customWidth="1"/>
    <col min="11" max="11" width="10.875" customWidth="1"/>
    <col min="12" max="12" width="11.125" customWidth="1"/>
    <col min="13" max="13" width="10.875" bestFit="1" customWidth="1"/>
    <col min="14" max="14" width="16.5" bestFit="1" customWidth="1"/>
  </cols>
  <sheetData>
    <row r="2" spans="4:15" s="1" customFormat="1"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36</v>
      </c>
      <c r="J2" s="2" t="s">
        <v>7</v>
      </c>
      <c r="K2" s="2" t="s">
        <v>6</v>
      </c>
      <c r="L2" s="2" t="s">
        <v>5</v>
      </c>
      <c r="M2" s="2" t="s">
        <v>8</v>
      </c>
      <c r="N2" s="2" t="s">
        <v>9</v>
      </c>
      <c r="O2" s="2" t="s">
        <v>37</v>
      </c>
    </row>
    <row r="3" spans="4:15">
      <c r="D3" s="3" t="s">
        <v>10</v>
      </c>
      <c r="E3" s="3">
        <v>2018</v>
      </c>
      <c r="F3" s="3">
        <v>6</v>
      </c>
      <c r="G3" s="3">
        <v>9383724</v>
      </c>
      <c r="H3" s="3">
        <v>35055675</v>
      </c>
      <c r="I3" s="3">
        <f>G3/H3</f>
        <v>0.26768059665089888</v>
      </c>
      <c r="J3" s="3">
        <v>52957179</v>
      </c>
      <c r="K3" s="3">
        <f>(H3)/(H3+J3)</f>
        <v>0.39830176396734052</v>
      </c>
      <c r="L3" s="3">
        <v>98800000</v>
      </c>
      <c r="M3" s="3">
        <v>13444435</v>
      </c>
      <c r="N3" s="3">
        <v>220500036</v>
      </c>
      <c r="O3" s="3">
        <f>M3/N3</f>
        <v>6.0972484376374432E-2</v>
      </c>
    </row>
    <row r="4" spans="4:15">
      <c r="D4" s="3" t="s">
        <v>10</v>
      </c>
      <c r="E4" s="3">
        <v>2019</v>
      </c>
      <c r="F4" s="3">
        <v>25</v>
      </c>
      <c r="G4" s="3">
        <v>8343561</v>
      </c>
      <c r="H4" s="3">
        <v>39144923</v>
      </c>
      <c r="I4" s="3">
        <f t="shared" ref="I4:I67" si="0">G4/H4</f>
        <v>0.21314541862810663</v>
      </c>
      <c r="J4" s="3">
        <v>67055728</v>
      </c>
      <c r="K4" s="3">
        <f t="shared" ref="K4:K67" si="1">(H4)/(H4+J4)</f>
        <v>0.36859400230983519</v>
      </c>
      <c r="L4" s="3">
        <v>54500000</v>
      </c>
      <c r="M4" s="3">
        <v>1044341</v>
      </c>
      <c r="N4" s="3">
        <v>216082682</v>
      </c>
      <c r="O4" s="3">
        <f t="shared" ref="O4:O67" si="2">M4/N4</f>
        <v>4.833062003552881E-3</v>
      </c>
    </row>
    <row r="5" spans="4:15">
      <c r="D5" s="3" t="s">
        <v>10</v>
      </c>
      <c r="E5" s="3">
        <v>2020</v>
      </c>
      <c r="F5" s="3">
        <v>3</v>
      </c>
      <c r="G5" s="3">
        <v>11662137</v>
      </c>
      <c r="H5" s="3">
        <v>43494365</v>
      </c>
      <c r="I5" s="3">
        <f t="shared" si="0"/>
        <v>0.26812983704900623</v>
      </c>
      <c r="J5" s="3">
        <v>73143649</v>
      </c>
      <c r="K5" s="3">
        <f t="shared" si="1"/>
        <v>0.37290042507068066</v>
      </c>
      <c r="L5" s="3">
        <v>98800000</v>
      </c>
      <c r="M5" s="3">
        <v>13526376</v>
      </c>
      <c r="N5" s="3">
        <v>217969063</v>
      </c>
      <c r="O5" s="3">
        <f t="shared" si="2"/>
        <v>6.2056402930905842E-2</v>
      </c>
    </row>
    <row r="6" spans="4:15">
      <c r="D6" s="3" t="s">
        <v>10</v>
      </c>
      <c r="E6" s="3">
        <v>2021</v>
      </c>
      <c r="F6" s="3">
        <v>8</v>
      </c>
      <c r="G6" s="3">
        <v>17933895</v>
      </c>
      <c r="H6" s="3">
        <v>20082470</v>
      </c>
      <c r="I6" s="3">
        <f t="shared" si="0"/>
        <v>0.89301241331370096</v>
      </c>
      <c r="J6" s="3">
        <v>87656788</v>
      </c>
      <c r="K6" s="3">
        <f t="shared" si="1"/>
        <v>0.18639881481270271</v>
      </c>
      <c r="L6" s="3">
        <v>101000000</v>
      </c>
      <c r="M6" s="3">
        <v>32144977</v>
      </c>
      <c r="N6" s="3">
        <v>221482912</v>
      </c>
      <c r="O6" s="3">
        <f t="shared" si="2"/>
        <v>0.1451352463706094</v>
      </c>
    </row>
    <row r="7" spans="4:15">
      <c r="D7" s="3" t="s">
        <v>10</v>
      </c>
      <c r="E7" s="3">
        <v>2022</v>
      </c>
      <c r="F7" s="3">
        <v>10</v>
      </c>
      <c r="G7" s="3">
        <v>12824040</v>
      </c>
      <c r="H7" s="3">
        <v>62328837</v>
      </c>
      <c r="I7" s="3">
        <f t="shared" si="0"/>
        <v>0.20574810340196145</v>
      </c>
      <c r="J7" s="3">
        <v>88073364</v>
      </c>
      <c r="K7" s="3">
        <f t="shared" si="1"/>
        <v>0.41441439410850112</v>
      </c>
      <c r="L7" s="3">
        <v>121400000</v>
      </c>
      <c r="M7" s="3">
        <v>84537353</v>
      </c>
      <c r="N7" s="3">
        <v>222951127</v>
      </c>
      <c r="O7" s="3">
        <f t="shared" si="2"/>
        <v>0.37917436945721295</v>
      </c>
    </row>
    <row r="8" spans="4:15">
      <c r="D8" s="3" t="s">
        <v>11</v>
      </c>
      <c r="E8" s="3">
        <v>2018</v>
      </c>
      <c r="F8" s="3">
        <v>7</v>
      </c>
      <c r="G8" s="3">
        <v>66591986</v>
      </c>
      <c r="H8" s="3">
        <v>328272397</v>
      </c>
      <c r="I8" s="3">
        <f t="shared" si="0"/>
        <v>0.20285588008180902</v>
      </c>
      <c r="J8" s="3">
        <v>310719807</v>
      </c>
      <c r="K8" s="3">
        <f t="shared" si="1"/>
        <v>0.51373458853654497</v>
      </c>
      <c r="L8" s="3">
        <v>207400000</v>
      </c>
      <c r="M8" s="3">
        <v>-1231461</v>
      </c>
      <c r="N8" s="3">
        <v>1063280700</v>
      </c>
      <c r="O8" s="3">
        <f t="shared" si="2"/>
        <v>-1.1581711207586105E-3</v>
      </c>
    </row>
    <row r="9" spans="4:15">
      <c r="D9" s="3" t="s">
        <v>11</v>
      </c>
      <c r="E9" s="3">
        <v>2019</v>
      </c>
      <c r="F9" s="3">
        <v>5</v>
      </c>
      <c r="G9" s="3">
        <v>88091000</v>
      </c>
      <c r="H9" s="3">
        <v>173028000</v>
      </c>
      <c r="I9" s="3">
        <f t="shared" si="0"/>
        <v>0.50911413181681575</v>
      </c>
      <c r="J9" s="3">
        <v>243712000</v>
      </c>
      <c r="K9" s="3">
        <f t="shared" si="1"/>
        <v>0.41519412583385323</v>
      </c>
      <c r="L9" s="3">
        <v>378700000</v>
      </c>
      <c r="M9" s="3">
        <v>904544</v>
      </c>
      <c r="N9" s="3">
        <v>904544000</v>
      </c>
      <c r="O9" s="3">
        <f t="shared" si="2"/>
        <v>1E-3</v>
      </c>
    </row>
    <row r="10" spans="4:15">
      <c r="D10" s="3" t="s">
        <v>11</v>
      </c>
      <c r="E10" s="3">
        <v>2020</v>
      </c>
      <c r="F10" s="3">
        <v>9</v>
      </c>
      <c r="G10" s="3">
        <v>217517000</v>
      </c>
      <c r="H10" s="3">
        <v>209810000</v>
      </c>
      <c r="I10" s="3">
        <f t="shared" si="0"/>
        <v>1.0367332348315141</v>
      </c>
      <c r="J10" s="3">
        <v>208641000</v>
      </c>
      <c r="K10" s="3">
        <f t="shared" si="1"/>
        <v>0.50139681826546001</v>
      </c>
      <c r="L10" s="3">
        <v>324800000</v>
      </c>
      <c r="M10" s="3">
        <v>1040644</v>
      </c>
      <c r="N10" s="3">
        <v>1040644000</v>
      </c>
      <c r="O10" s="3">
        <f t="shared" si="2"/>
        <v>1E-3</v>
      </c>
    </row>
    <row r="11" spans="4:15">
      <c r="D11" s="3" t="s">
        <v>11</v>
      </c>
      <c r="E11" s="3">
        <v>2021</v>
      </c>
      <c r="F11" s="3">
        <v>14</v>
      </c>
      <c r="G11" s="3">
        <v>195616000</v>
      </c>
      <c r="H11" s="3">
        <v>252856000</v>
      </c>
      <c r="I11" s="3">
        <f t="shared" si="0"/>
        <v>0.77362609548517736</v>
      </c>
      <c r="J11" s="3">
        <v>142526000</v>
      </c>
      <c r="K11" s="3">
        <f t="shared" si="1"/>
        <v>0.63952329645760297</v>
      </c>
      <c r="L11" s="3">
        <v>261800000</v>
      </c>
      <c r="M11" s="3">
        <v>1093967</v>
      </c>
      <c r="N11" s="3">
        <v>1093967000</v>
      </c>
      <c r="O11" s="3">
        <f t="shared" si="2"/>
        <v>1E-3</v>
      </c>
    </row>
    <row r="12" spans="4:15">
      <c r="D12" s="3" t="s">
        <v>11</v>
      </c>
      <c r="E12" s="3">
        <v>2022</v>
      </c>
      <c r="F12" s="3">
        <v>6</v>
      </c>
      <c r="G12" s="3">
        <v>151961000</v>
      </c>
      <c r="H12" s="3">
        <v>297756000</v>
      </c>
      <c r="I12" s="3">
        <f t="shared" si="0"/>
        <v>0.51035411545023446</v>
      </c>
      <c r="J12" s="3">
        <v>152662000</v>
      </c>
      <c r="K12" s="3">
        <f t="shared" si="1"/>
        <v>0.66106594319054746</v>
      </c>
      <c r="L12" s="3">
        <v>349100000</v>
      </c>
      <c r="M12" s="3">
        <v>1176391</v>
      </c>
      <c r="N12" s="3">
        <v>1176391000</v>
      </c>
      <c r="O12" s="3">
        <f t="shared" si="2"/>
        <v>1E-3</v>
      </c>
    </row>
    <row r="13" spans="4:15">
      <c r="D13" s="3" t="s">
        <v>12</v>
      </c>
      <c r="E13" s="3">
        <v>2018</v>
      </c>
      <c r="F13" s="3">
        <v>26</v>
      </c>
      <c r="G13" s="3">
        <v>1741713</v>
      </c>
      <c r="H13" s="3">
        <v>6468440</v>
      </c>
      <c r="I13" s="3">
        <f t="shared" si="0"/>
        <v>0.26926322266265129</v>
      </c>
      <c r="J13" s="3">
        <v>25016245</v>
      </c>
      <c r="K13" s="3">
        <f t="shared" si="1"/>
        <v>0.2054471880534933</v>
      </c>
      <c r="L13" s="3">
        <v>19732144</v>
      </c>
      <c r="M13" s="3">
        <v>6306408</v>
      </c>
      <c r="N13" s="3">
        <v>28081343</v>
      </c>
      <c r="O13" s="3">
        <f t="shared" si="2"/>
        <v>0.22457643852717443</v>
      </c>
    </row>
    <row r="14" spans="4:15">
      <c r="D14" s="3" t="s">
        <v>12</v>
      </c>
      <c r="E14" s="3">
        <v>2019</v>
      </c>
      <c r="F14" s="3">
        <v>24</v>
      </c>
      <c r="G14" s="3">
        <v>4914871</v>
      </c>
      <c r="H14" s="3">
        <v>10079239</v>
      </c>
      <c r="I14" s="3">
        <f t="shared" si="0"/>
        <v>0.48762322234843325</v>
      </c>
      <c r="J14" s="3">
        <v>23523798</v>
      </c>
      <c r="K14" s="3">
        <f t="shared" si="1"/>
        <v>0.29995023961673462</v>
      </c>
      <c r="L14" s="3">
        <v>19858716</v>
      </c>
      <c r="M14" s="3">
        <v>12067206</v>
      </c>
      <c r="N14" s="3">
        <v>31470001</v>
      </c>
      <c r="O14" s="3">
        <f t="shared" si="2"/>
        <v>0.38345108409751877</v>
      </c>
    </row>
    <row r="15" spans="4:15">
      <c r="D15" s="3" t="s">
        <v>12</v>
      </c>
      <c r="E15" s="3">
        <v>2020</v>
      </c>
      <c r="F15" s="3">
        <v>13</v>
      </c>
      <c r="G15" s="3">
        <v>9029720</v>
      </c>
      <c r="H15" s="3">
        <v>18433362</v>
      </c>
      <c r="I15" s="3">
        <f t="shared" si="0"/>
        <v>0.48985746604444702</v>
      </c>
      <c r="J15" s="4">
        <v>24607148</v>
      </c>
      <c r="K15" s="3">
        <f t="shared" si="1"/>
        <v>0.42827935821392449</v>
      </c>
      <c r="L15" s="3">
        <v>51240864</v>
      </c>
      <c r="M15" s="3">
        <v>2661939</v>
      </c>
      <c r="N15" s="3">
        <v>164718360</v>
      </c>
      <c r="O15" s="3">
        <f t="shared" si="2"/>
        <v>1.6160548223039618E-2</v>
      </c>
    </row>
    <row r="16" spans="4:15">
      <c r="D16" s="3" t="s">
        <v>12</v>
      </c>
      <c r="E16" s="3">
        <v>2021</v>
      </c>
      <c r="F16" s="3">
        <v>9</v>
      </c>
      <c r="G16" s="3">
        <v>27574418</v>
      </c>
      <c r="H16" s="3">
        <v>18548300</v>
      </c>
      <c r="I16" s="3">
        <f t="shared" si="0"/>
        <v>1.4866277772086929</v>
      </c>
      <c r="J16" s="3">
        <v>18690545</v>
      </c>
      <c r="K16" s="3">
        <f t="shared" si="1"/>
        <v>0.49809009919614855</v>
      </c>
      <c r="L16" s="3">
        <v>113261377</v>
      </c>
      <c r="M16" s="3">
        <v>30700435</v>
      </c>
      <c r="N16" s="3">
        <v>189291614</v>
      </c>
      <c r="O16" s="3">
        <f t="shared" si="2"/>
        <v>0.16218592229870257</v>
      </c>
    </row>
    <row r="17" spans="4:15">
      <c r="D17" s="3" t="s">
        <v>12</v>
      </c>
      <c r="E17" s="3">
        <v>2022</v>
      </c>
      <c r="F17" s="3">
        <v>18</v>
      </c>
      <c r="G17" s="3">
        <v>16881506</v>
      </c>
      <c r="H17" s="3">
        <v>11719993</v>
      </c>
      <c r="I17" s="3">
        <f t="shared" si="0"/>
        <v>1.4404023961447758</v>
      </c>
      <c r="J17" s="3">
        <v>13884119</v>
      </c>
      <c r="K17" s="3">
        <f t="shared" si="1"/>
        <v>0.45773870228344571</v>
      </c>
      <c r="L17" s="3">
        <v>100197843</v>
      </c>
      <c r="M17" s="3">
        <v>13795331</v>
      </c>
      <c r="N17" s="3">
        <v>191012694</v>
      </c>
      <c r="O17" s="3">
        <f t="shared" si="2"/>
        <v>7.2222063943038262E-2</v>
      </c>
    </row>
    <row r="18" spans="4:15">
      <c r="D18" s="3" t="s">
        <v>13</v>
      </c>
      <c r="E18" s="3">
        <v>2018</v>
      </c>
      <c r="F18" s="3">
        <v>18</v>
      </c>
      <c r="G18" s="3">
        <v>28232121</v>
      </c>
      <c r="H18" s="3">
        <v>208585888</v>
      </c>
      <c r="I18" s="3">
        <f t="shared" si="0"/>
        <v>0.13535010096176783</v>
      </c>
      <c r="J18" s="3">
        <v>453870892</v>
      </c>
      <c r="K18" s="3">
        <f t="shared" si="1"/>
        <v>0.31486716461713926</v>
      </c>
      <c r="L18" s="3">
        <v>257900000</v>
      </c>
      <c r="M18" s="3">
        <v>115987678</v>
      </c>
      <c r="N18" s="3">
        <v>794920794</v>
      </c>
      <c r="O18" s="3">
        <f t="shared" si="2"/>
        <v>0.14591098745367578</v>
      </c>
    </row>
    <row r="19" spans="4:15">
      <c r="D19" s="3" t="s">
        <v>13</v>
      </c>
      <c r="E19" s="3">
        <v>2019</v>
      </c>
      <c r="F19" s="3">
        <v>13</v>
      </c>
      <c r="G19" s="3">
        <v>25070000</v>
      </c>
      <c r="H19" s="3">
        <v>246155000</v>
      </c>
      <c r="I19" s="3">
        <f t="shared" si="0"/>
        <v>0.10184639759501127</v>
      </c>
      <c r="J19" s="3">
        <v>435606000</v>
      </c>
      <c r="K19" s="3">
        <f t="shared" si="1"/>
        <v>0.36105761403189679</v>
      </c>
      <c r="L19" s="3">
        <v>342700000</v>
      </c>
      <c r="M19" s="3">
        <v>224003000</v>
      </c>
      <c r="N19" s="3">
        <v>878303000</v>
      </c>
      <c r="O19" s="3">
        <f t="shared" si="2"/>
        <v>0.25504068641459726</v>
      </c>
    </row>
    <row r="20" spans="4:15">
      <c r="D20" s="3" t="s">
        <v>13</v>
      </c>
      <c r="E20" s="3">
        <v>2020</v>
      </c>
      <c r="F20" s="3">
        <v>22</v>
      </c>
      <c r="G20" s="3">
        <v>53134000</v>
      </c>
      <c r="H20" s="3">
        <v>608202000</v>
      </c>
      <c r="I20" s="3">
        <f t="shared" si="0"/>
        <v>8.7362422353099795E-2</v>
      </c>
      <c r="J20" s="3">
        <v>713624000</v>
      </c>
      <c r="K20" s="3">
        <f t="shared" si="1"/>
        <v>0.46012258799569689</v>
      </c>
      <c r="L20" s="3">
        <v>615800000</v>
      </c>
      <c r="M20" s="3">
        <v>58524000</v>
      </c>
      <c r="N20" s="3">
        <v>1305007000</v>
      </c>
      <c r="O20" s="3">
        <f t="shared" si="2"/>
        <v>4.4845736459651175E-2</v>
      </c>
    </row>
    <row r="21" spans="4:15">
      <c r="D21" s="3" t="s">
        <v>13</v>
      </c>
      <c r="E21" s="3">
        <v>2021</v>
      </c>
      <c r="F21" s="3">
        <v>1</v>
      </c>
      <c r="G21" s="3">
        <v>101099000</v>
      </c>
      <c r="H21" s="4">
        <v>605759000</v>
      </c>
      <c r="I21" s="3">
        <f t="shared" si="0"/>
        <v>0.16689640599644412</v>
      </c>
      <c r="J21" s="3">
        <v>860312000</v>
      </c>
      <c r="K21" s="3">
        <f t="shared" si="1"/>
        <v>0.41318530957914046</v>
      </c>
      <c r="L21" s="3">
        <v>475000000</v>
      </c>
      <c r="M21" s="3">
        <v>102599000</v>
      </c>
      <c r="N21" s="3">
        <v>1936672000</v>
      </c>
      <c r="O21" s="3">
        <f t="shared" si="2"/>
        <v>5.2976962541927596E-2</v>
      </c>
    </row>
    <row r="22" spans="4:15">
      <c r="D22" s="3" t="s">
        <v>13</v>
      </c>
      <c r="E22" s="3">
        <v>2022</v>
      </c>
      <c r="F22" s="3">
        <v>7</v>
      </c>
      <c r="G22" s="3">
        <v>86435000</v>
      </c>
      <c r="H22" s="3">
        <v>941211000</v>
      </c>
      <c r="I22" s="3">
        <f t="shared" si="0"/>
        <v>9.18338183467894E-2</v>
      </c>
      <c r="J22" s="3">
        <v>750828000</v>
      </c>
      <c r="K22" s="3">
        <f t="shared" si="1"/>
        <v>0.55625845503561089</v>
      </c>
      <c r="L22" s="3">
        <v>397700000</v>
      </c>
      <c r="M22" s="3">
        <v>71325000</v>
      </c>
      <c r="N22" s="3">
        <v>1628173000</v>
      </c>
      <c r="O22" s="3">
        <f t="shared" si="2"/>
        <v>4.3806769919412743E-2</v>
      </c>
    </row>
    <row r="23" spans="4:15">
      <c r="D23" s="3" t="s">
        <v>14</v>
      </c>
      <c r="E23" s="3">
        <v>2018</v>
      </c>
      <c r="F23" s="3">
        <v>11</v>
      </c>
      <c r="G23" s="3">
        <v>27191000</v>
      </c>
      <c r="H23" s="3">
        <v>44991000</v>
      </c>
      <c r="I23" s="3">
        <f t="shared" si="0"/>
        <v>0.60436531750794609</v>
      </c>
      <c r="J23" s="3">
        <v>151451000</v>
      </c>
      <c r="K23" s="3">
        <f t="shared" si="1"/>
        <v>0.22902943362417405</v>
      </c>
      <c r="L23" s="3">
        <v>136107000</v>
      </c>
      <c r="M23" s="3">
        <v>4481000</v>
      </c>
      <c r="N23" s="4">
        <v>92899000</v>
      </c>
      <c r="O23" s="3">
        <f t="shared" si="2"/>
        <v>4.8235180141874508E-2</v>
      </c>
    </row>
    <row r="24" spans="4:15">
      <c r="D24" s="3" t="s">
        <v>14</v>
      </c>
      <c r="E24" s="3">
        <v>2019</v>
      </c>
      <c r="F24" s="3">
        <v>11</v>
      </c>
      <c r="G24" s="3">
        <v>37211000</v>
      </c>
      <c r="H24" s="3">
        <v>80254000</v>
      </c>
      <c r="I24" s="3">
        <f t="shared" si="0"/>
        <v>0.46366536247414458</v>
      </c>
      <c r="J24" s="3">
        <v>185758000</v>
      </c>
      <c r="K24" s="3">
        <f t="shared" si="1"/>
        <v>0.30169315669969776</v>
      </c>
      <c r="L24" s="3">
        <v>189485000</v>
      </c>
      <c r="M24" s="3">
        <v>3881000</v>
      </c>
      <c r="N24" s="3">
        <v>128350000</v>
      </c>
      <c r="O24" s="3">
        <f t="shared" si="2"/>
        <v>3.0237631476431631E-2</v>
      </c>
    </row>
    <row r="25" spans="4:15">
      <c r="D25" s="3" t="s">
        <v>14</v>
      </c>
      <c r="E25" s="3">
        <v>2020</v>
      </c>
      <c r="F25" s="3">
        <v>14</v>
      </c>
      <c r="G25" s="3">
        <v>39392000</v>
      </c>
      <c r="H25" s="3">
        <v>105249000</v>
      </c>
      <c r="I25" s="3">
        <f t="shared" si="0"/>
        <v>0.37427433989871639</v>
      </c>
      <c r="J25" s="3">
        <v>208407000</v>
      </c>
      <c r="K25" s="3">
        <f t="shared" si="1"/>
        <v>0.33555551304613973</v>
      </c>
      <c r="L25" s="3">
        <v>130618000</v>
      </c>
      <c r="M25" s="3">
        <v>-50641000</v>
      </c>
      <c r="N25" s="3">
        <v>130122000</v>
      </c>
      <c r="O25" s="3">
        <f t="shared" si="2"/>
        <v>-0.38918092251886693</v>
      </c>
    </row>
    <row r="26" spans="4:15">
      <c r="D26" s="3" t="s">
        <v>14</v>
      </c>
      <c r="E26" s="3">
        <v>2021</v>
      </c>
      <c r="F26" s="3">
        <v>18</v>
      </c>
      <c r="G26" s="3">
        <v>16675000</v>
      </c>
      <c r="H26" s="3">
        <v>10875000</v>
      </c>
      <c r="I26" s="3">
        <f t="shared" si="0"/>
        <v>1.5333333333333334</v>
      </c>
      <c r="J26" s="3">
        <v>155751000</v>
      </c>
      <c r="K26" s="3">
        <f t="shared" si="1"/>
        <v>6.5265924885672108E-2</v>
      </c>
      <c r="L26" s="3">
        <v>208649000</v>
      </c>
      <c r="M26" s="3">
        <v>27751000</v>
      </c>
      <c r="N26" s="3">
        <v>108708000</v>
      </c>
      <c r="O26" s="3">
        <f t="shared" si="2"/>
        <v>0.25528020016926078</v>
      </c>
    </row>
    <row r="27" spans="4:15">
      <c r="D27" s="3" t="s">
        <v>14</v>
      </c>
      <c r="E27" s="3">
        <v>2022</v>
      </c>
      <c r="F27" s="3">
        <v>23</v>
      </c>
      <c r="G27" s="3">
        <v>15083000</v>
      </c>
      <c r="H27" s="3">
        <v>147938000</v>
      </c>
      <c r="I27" s="3">
        <f t="shared" si="0"/>
        <v>0.10195487298733254</v>
      </c>
      <c r="J27" s="3">
        <v>170902000</v>
      </c>
      <c r="K27" s="3">
        <f t="shared" si="1"/>
        <v>0.46398820725128592</v>
      </c>
      <c r="L27" s="3">
        <v>90398000</v>
      </c>
      <c r="M27" s="3">
        <v>53393000</v>
      </c>
      <c r="N27" s="3">
        <v>109663000</v>
      </c>
      <c r="O27" s="3">
        <f t="shared" si="2"/>
        <v>0.48688254014571913</v>
      </c>
    </row>
    <row r="28" spans="4:15">
      <c r="D28" s="3" t="s">
        <v>15</v>
      </c>
      <c r="E28" s="3">
        <v>2018</v>
      </c>
      <c r="F28" s="3">
        <v>9</v>
      </c>
      <c r="G28" s="3"/>
      <c r="H28" s="3"/>
      <c r="I28" s="3" t="e">
        <f t="shared" si="0"/>
        <v>#DIV/0!</v>
      </c>
      <c r="J28" s="3"/>
      <c r="K28" s="3" t="e">
        <f t="shared" si="1"/>
        <v>#DIV/0!</v>
      </c>
      <c r="L28" s="3"/>
      <c r="M28" s="3"/>
      <c r="N28" s="3"/>
      <c r="O28" s="3" t="e">
        <f t="shared" si="2"/>
        <v>#DIV/0!</v>
      </c>
    </row>
    <row r="29" spans="4:15">
      <c r="D29" s="3" t="s">
        <v>15</v>
      </c>
      <c r="E29" s="3">
        <v>2019</v>
      </c>
      <c r="F29" s="3">
        <v>15</v>
      </c>
      <c r="G29" s="3"/>
      <c r="H29" s="3"/>
      <c r="I29" s="3" t="e">
        <f t="shared" si="0"/>
        <v>#DIV/0!</v>
      </c>
      <c r="J29" s="3"/>
      <c r="K29" s="3" t="e">
        <f t="shared" si="1"/>
        <v>#DIV/0!</v>
      </c>
      <c r="L29" s="3"/>
      <c r="M29" s="3"/>
      <c r="N29" s="3"/>
      <c r="O29" s="3" t="e">
        <f t="shared" si="2"/>
        <v>#DIV/0!</v>
      </c>
    </row>
    <row r="30" spans="4:15">
      <c r="D30" s="3" t="s">
        <v>15</v>
      </c>
      <c r="E30" s="3">
        <v>2020</v>
      </c>
      <c r="F30" s="3">
        <v>20</v>
      </c>
      <c r="G30" s="3"/>
      <c r="H30" s="3"/>
      <c r="I30" s="3" t="e">
        <f t="shared" si="0"/>
        <v>#DIV/0!</v>
      </c>
      <c r="J30" s="3"/>
      <c r="K30" s="3" t="e">
        <f t="shared" si="1"/>
        <v>#DIV/0!</v>
      </c>
      <c r="L30" s="3"/>
      <c r="M30" s="3"/>
      <c r="N30" s="3"/>
      <c r="O30" s="3" t="e">
        <f t="shared" si="2"/>
        <v>#DIV/0!</v>
      </c>
    </row>
    <row r="31" spans="4:15">
      <c r="D31" s="3" t="s">
        <v>15</v>
      </c>
      <c r="E31" s="3">
        <v>2021</v>
      </c>
      <c r="F31" s="3">
        <v>21</v>
      </c>
      <c r="G31" s="3"/>
      <c r="H31" s="3"/>
      <c r="I31" s="3" t="e">
        <f t="shared" si="0"/>
        <v>#DIV/0!</v>
      </c>
      <c r="J31" s="3"/>
      <c r="K31" s="3" t="e">
        <f t="shared" si="1"/>
        <v>#DIV/0!</v>
      </c>
      <c r="L31" s="3"/>
      <c r="M31" s="3"/>
      <c r="N31" s="3"/>
      <c r="O31" s="3" t="e">
        <f t="shared" si="2"/>
        <v>#DIV/0!</v>
      </c>
    </row>
    <row r="32" spans="4:15">
      <c r="D32" s="3" t="s">
        <v>15</v>
      </c>
      <c r="E32" s="3">
        <v>2022</v>
      </c>
      <c r="F32" s="3">
        <v>11</v>
      </c>
      <c r="G32" s="3"/>
      <c r="H32" s="3"/>
      <c r="I32" s="3" t="e">
        <f t="shared" si="0"/>
        <v>#DIV/0!</v>
      </c>
      <c r="J32" s="3"/>
      <c r="K32" s="3" t="e">
        <f t="shared" si="1"/>
        <v>#DIV/0!</v>
      </c>
      <c r="L32" s="3"/>
      <c r="M32" s="3"/>
      <c r="N32" s="3"/>
      <c r="O32" s="3" t="e">
        <f t="shared" si="2"/>
        <v>#DIV/0!</v>
      </c>
    </row>
    <row r="33" spans="4:15">
      <c r="D33" s="3" t="s">
        <v>16</v>
      </c>
      <c r="E33" s="3">
        <v>2018</v>
      </c>
      <c r="F33" s="3">
        <v>15</v>
      </c>
      <c r="G33" s="3">
        <v>419132</v>
      </c>
      <c r="H33" s="3">
        <v>3924105</v>
      </c>
      <c r="I33" s="3">
        <f t="shared" si="0"/>
        <v>0.10680957823503703</v>
      </c>
      <c r="J33" s="3">
        <v>9087415</v>
      </c>
      <c r="K33" s="3">
        <f t="shared" si="1"/>
        <v>0.30158697830845282</v>
      </c>
      <c r="L33" s="3">
        <v>64700000</v>
      </c>
      <c r="M33" s="3">
        <v>3013201</v>
      </c>
      <c r="N33" s="3">
        <v>13827216</v>
      </c>
      <c r="O33" s="3">
        <f t="shared" si="2"/>
        <v>0.21791812610723663</v>
      </c>
    </row>
    <row r="34" spans="4:15">
      <c r="D34" s="3" t="s">
        <v>16</v>
      </c>
      <c r="E34" s="3">
        <v>2019</v>
      </c>
      <c r="F34" s="3">
        <v>16</v>
      </c>
      <c r="G34" s="3">
        <v>2473112</v>
      </c>
      <c r="H34" s="3">
        <v>6100739</v>
      </c>
      <c r="I34" s="3">
        <f t="shared" si="0"/>
        <v>0.40537908604187134</v>
      </c>
      <c r="J34" s="3">
        <v>10703017</v>
      </c>
      <c r="K34" s="3">
        <f t="shared" si="1"/>
        <v>0.36305805678206704</v>
      </c>
      <c r="L34" s="4">
        <v>98000000</v>
      </c>
      <c r="M34" s="3">
        <v>5768766</v>
      </c>
      <c r="N34" s="3">
        <v>23388218</v>
      </c>
      <c r="O34" s="3">
        <f t="shared" si="2"/>
        <v>0.24665265220291688</v>
      </c>
    </row>
    <row r="35" spans="4:15">
      <c r="D35" s="3" t="s">
        <v>16</v>
      </c>
      <c r="E35" s="3">
        <v>2020</v>
      </c>
      <c r="F35" s="3">
        <v>11</v>
      </c>
      <c r="G35" s="3">
        <v>8610006</v>
      </c>
      <c r="H35" s="3">
        <v>19257940</v>
      </c>
      <c r="I35" s="3">
        <f t="shared" si="0"/>
        <v>0.44708862941726896</v>
      </c>
      <c r="J35" s="3">
        <v>16005733</v>
      </c>
      <c r="K35" s="3">
        <f t="shared" si="1"/>
        <v>0.54611270924614119</v>
      </c>
      <c r="L35" s="3">
        <v>103200000</v>
      </c>
      <c r="M35" s="4">
        <v>377762</v>
      </c>
      <c r="N35" s="3">
        <v>42225898</v>
      </c>
      <c r="O35" s="3">
        <f t="shared" si="2"/>
        <v>8.9462158981201533E-3</v>
      </c>
    </row>
    <row r="36" spans="4:15">
      <c r="D36" s="3" t="s">
        <v>16</v>
      </c>
      <c r="E36" s="3">
        <v>2021</v>
      </c>
      <c r="F36" s="3">
        <v>11</v>
      </c>
      <c r="G36" s="3">
        <v>17476624</v>
      </c>
      <c r="H36" s="3">
        <v>21077304</v>
      </c>
      <c r="I36" s="3">
        <f t="shared" si="0"/>
        <v>0.82916790496545478</v>
      </c>
      <c r="J36" s="3">
        <v>28870966</v>
      </c>
      <c r="K36" s="3">
        <f t="shared" si="1"/>
        <v>0.42198266326341233</v>
      </c>
      <c r="L36" s="3">
        <v>150400000</v>
      </c>
      <c r="M36" s="3">
        <v>327488</v>
      </c>
      <c r="N36" s="3">
        <v>57237984</v>
      </c>
      <c r="O36" s="3">
        <f t="shared" si="2"/>
        <v>5.7215152790846026E-3</v>
      </c>
    </row>
    <row r="37" spans="4:15">
      <c r="D37" s="3" t="s">
        <v>16</v>
      </c>
      <c r="E37" s="3">
        <v>2022</v>
      </c>
      <c r="F37" s="3">
        <v>17</v>
      </c>
      <c r="G37" s="3"/>
      <c r="H37" s="3"/>
      <c r="I37" s="3" t="e">
        <f t="shared" si="0"/>
        <v>#DIV/0!</v>
      </c>
      <c r="J37" s="3"/>
      <c r="K37" s="3" t="e">
        <f t="shared" si="1"/>
        <v>#DIV/0!</v>
      </c>
      <c r="L37" s="3">
        <v>165700000</v>
      </c>
      <c r="M37" s="3"/>
      <c r="N37" s="3"/>
      <c r="O37" s="3" t="e">
        <f t="shared" si="2"/>
        <v>#DIV/0!</v>
      </c>
    </row>
    <row r="38" spans="4:15">
      <c r="D38" s="3" t="s">
        <v>34</v>
      </c>
      <c r="E38" s="3">
        <v>2018</v>
      </c>
      <c r="F38" s="3">
        <v>13</v>
      </c>
      <c r="G38" s="3"/>
      <c r="H38" s="3"/>
      <c r="I38" s="3" t="e">
        <f t="shared" si="0"/>
        <v>#DIV/0!</v>
      </c>
      <c r="J38" s="3"/>
      <c r="K38" s="3" t="e">
        <f t="shared" si="1"/>
        <v>#DIV/0!</v>
      </c>
      <c r="L38" s="3">
        <v>466900000</v>
      </c>
      <c r="M38" s="3"/>
      <c r="N38" s="3"/>
      <c r="O38" s="3" t="e">
        <f t="shared" si="2"/>
        <v>#DIV/0!</v>
      </c>
    </row>
    <row r="39" spans="4:15">
      <c r="D39" s="3" t="s">
        <v>34</v>
      </c>
      <c r="E39" s="3">
        <v>2019</v>
      </c>
      <c r="F39" s="3">
        <v>8</v>
      </c>
      <c r="G39" s="3">
        <v>187478000</v>
      </c>
      <c r="H39" s="3">
        <v>481254000</v>
      </c>
      <c r="I39" s="3">
        <f t="shared" si="0"/>
        <v>0.38956143741142929</v>
      </c>
      <c r="J39" s="3">
        <v>297045000</v>
      </c>
      <c r="K39" s="3">
        <f t="shared" si="1"/>
        <v>0.61834076620938738</v>
      </c>
      <c r="L39" s="3">
        <v>425700000</v>
      </c>
      <c r="M39" s="3">
        <v>22402000</v>
      </c>
      <c r="N39" s="3">
        <v>968974000</v>
      </c>
      <c r="O39" s="3">
        <f t="shared" si="2"/>
        <v>2.3119299382645973E-2</v>
      </c>
    </row>
    <row r="40" spans="4:15">
      <c r="D40" s="3" t="s">
        <v>34</v>
      </c>
      <c r="E40" s="3">
        <v>2020</v>
      </c>
      <c r="F40" s="3">
        <v>12</v>
      </c>
      <c r="G40" s="3">
        <v>219926000</v>
      </c>
      <c r="H40" s="3">
        <v>66188000</v>
      </c>
      <c r="I40" s="3">
        <f t="shared" si="0"/>
        <v>3.3227473257992384</v>
      </c>
      <c r="J40" s="3">
        <v>317921000</v>
      </c>
      <c r="K40" s="3">
        <f t="shared" si="1"/>
        <v>0.17231567081219132</v>
      </c>
      <c r="L40" s="3">
        <v>474300000</v>
      </c>
      <c r="M40" s="3">
        <v>-134011000</v>
      </c>
      <c r="N40" s="3">
        <v>977625000</v>
      </c>
      <c r="O40" s="3">
        <f t="shared" si="2"/>
        <v>-0.13707812300217365</v>
      </c>
    </row>
    <row r="41" spans="4:15">
      <c r="D41" s="3" t="s">
        <v>34</v>
      </c>
      <c r="E41" s="3">
        <v>2021</v>
      </c>
      <c r="F41" s="3">
        <v>5</v>
      </c>
      <c r="G41" s="3">
        <v>485816000</v>
      </c>
      <c r="H41" s="3">
        <v>962296000</v>
      </c>
      <c r="I41" s="3">
        <f t="shared" si="0"/>
        <v>0.50485089826830831</v>
      </c>
      <c r="J41" s="3">
        <v>502542000</v>
      </c>
      <c r="K41" s="3">
        <f t="shared" si="1"/>
        <v>0.65692998133582003</v>
      </c>
      <c r="L41" s="3">
        <v>502600000</v>
      </c>
      <c r="M41" s="3">
        <v>5690000</v>
      </c>
      <c r="N41" s="3">
        <v>1337371000</v>
      </c>
      <c r="O41" s="3">
        <f t="shared" si="2"/>
        <v>4.2546159592214876E-3</v>
      </c>
    </row>
    <row r="42" spans="4:15">
      <c r="D42" s="3" t="s">
        <v>34</v>
      </c>
      <c r="E42" s="3">
        <v>2022</v>
      </c>
      <c r="F42" s="3">
        <v>4</v>
      </c>
      <c r="G42" s="3">
        <v>398089000</v>
      </c>
      <c r="H42" s="3">
        <v>824323000</v>
      </c>
      <c r="I42" s="3">
        <f t="shared" si="0"/>
        <v>0.48292841519647034</v>
      </c>
      <c r="J42" s="3">
        <v>540292000</v>
      </c>
      <c r="K42" s="3">
        <f t="shared" si="1"/>
        <v>0.60407001242108582</v>
      </c>
      <c r="L42" s="3">
        <v>779100000</v>
      </c>
      <c r="M42" s="3">
        <v>15369000</v>
      </c>
      <c r="N42" s="3">
        <v>1250835000</v>
      </c>
      <c r="O42" s="3">
        <f t="shared" si="2"/>
        <v>1.2286992289150847E-2</v>
      </c>
    </row>
    <row r="43" spans="4:15">
      <c r="D43" s="3" t="s">
        <v>17</v>
      </c>
      <c r="E43" s="3">
        <v>2018</v>
      </c>
      <c r="F43" s="3">
        <v>30</v>
      </c>
      <c r="G43" s="3">
        <v>7779731</v>
      </c>
      <c r="H43" s="3">
        <v>53631430</v>
      </c>
      <c r="I43" s="3">
        <f t="shared" si="0"/>
        <v>0.14505917518887712</v>
      </c>
      <c r="J43" s="3">
        <v>195526149</v>
      </c>
      <c r="K43" s="3">
        <f t="shared" si="1"/>
        <v>0.21525104801247086</v>
      </c>
      <c r="L43" s="3">
        <v>102800000</v>
      </c>
      <c r="M43" s="3">
        <v>2641490</v>
      </c>
      <c r="N43" s="3">
        <v>193716103</v>
      </c>
      <c r="O43" s="3">
        <f t="shared" si="2"/>
        <v>1.3635882402610587E-2</v>
      </c>
    </row>
    <row r="44" spans="4:15">
      <c r="D44" s="3" t="s">
        <v>17</v>
      </c>
      <c r="E44" s="3">
        <v>2019</v>
      </c>
      <c r="F44" s="3">
        <v>23</v>
      </c>
      <c r="G44" s="3">
        <v>4130841</v>
      </c>
      <c r="H44" s="3">
        <v>4589294</v>
      </c>
      <c r="I44" s="3">
        <f t="shared" si="0"/>
        <v>0.90010380681647328</v>
      </c>
      <c r="J44" s="3">
        <v>178282172</v>
      </c>
      <c r="K44" s="3">
        <f t="shared" si="1"/>
        <v>2.509573582135553E-2</v>
      </c>
      <c r="L44" s="3">
        <v>37900000</v>
      </c>
      <c r="M44" s="3">
        <v>-21346543</v>
      </c>
      <c r="N44" s="3">
        <v>186414586</v>
      </c>
      <c r="O44" s="3">
        <f t="shared" si="2"/>
        <v>-0.11451111985410842</v>
      </c>
    </row>
    <row r="45" spans="4:15">
      <c r="D45" s="3" t="s">
        <v>17</v>
      </c>
      <c r="E45" s="3">
        <v>2020</v>
      </c>
      <c r="F45" s="3">
        <v>19</v>
      </c>
      <c r="G45" s="3">
        <v>9351721</v>
      </c>
      <c r="H45" s="3">
        <v>102442863</v>
      </c>
      <c r="I45" s="3">
        <f t="shared" si="0"/>
        <v>9.1287189035316199E-2</v>
      </c>
      <c r="J45" s="3">
        <v>208704735</v>
      </c>
      <c r="K45" s="3">
        <f t="shared" si="1"/>
        <v>0.32924201780275353</v>
      </c>
      <c r="L45" s="3">
        <v>101800000</v>
      </c>
      <c r="M45" s="3">
        <v>-21346543</v>
      </c>
      <c r="N45" s="3">
        <v>183039427</v>
      </c>
      <c r="O45" s="3">
        <f t="shared" si="2"/>
        <v>-0.11662264982942719</v>
      </c>
    </row>
    <row r="46" spans="4:15">
      <c r="D46" s="3" t="s">
        <v>17</v>
      </c>
      <c r="E46" s="3">
        <v>2021</v>
      </c>
      <c r="F46" s="3">
        <v>23</v>
      </c>
      <c r="G46" s="3">
        <v>9201335</v>
      </c>
      <c r="H46" s="3">
        <v>140019426</v>
      </c>
      <c r="I46" s="3">
        <f t="shared" si="0"/>
        <v>6.5714703044133321E-2</v>
      </c>
      <c r="J46" s="3">
        <v>159633371</v>
      </c>
      <c r="K46" s="3">
        <f t="shared" si="1"/>
        <v>0.46727221438216709</v>
      </c>
      <c r="L46" s="3"/>
      <c r="M46" s="3">
        <v>4756142</v>
      </c>
      <c r="N46" s="3">
        <v>175438559</v>
      </c>
      <c r="O46" s="3">
        <f t="shared" si="2"/>
        <v>2.7110015193410247E-2</v>
      </c>
    </row>
    <row r="47" spans="4:15">
      <c r="D47" s="3" t="s">
        <v>17</v>
      </c>
      <c r="E47" s="3">
        <v>2022</v>
      </c>
      <c r="F47" s="3">
        <v>15</v>
      </c>
      <c r="G47" s="3">
        <v>45847952</v>
      </c>
      <c r="H47" s="3">
        <v>99079626</v>
      </c>
      <c r="I47" s="3">
        <f t="shared" si="0"/>
        <v>0.46273844432961425</v>
      </c>
      <c r="J47" s="3">
        <v>183038059</v>
      </c>
      <c r="K47" s="3">
        <f t="shared" si="1"/>
        <v>0.35119962791414511</v>
      </c>
      <c r="L47" s="3"/>
      <c r="M47" s="3">
        <v>61621084</v>
      </c>
      <c r="N47" s="3">
        <v>221506815</v>
      </c>
      <c r="O47" s="3">
        <f t="shared" si="2"/>
        <v>0.27819046560711913</v>
      </c>
    </row>
    <row r="48" spans="4:15">
      <c r="D48" s="3" t="s">
        <v>18</v>
      </c>
      <c r="E48" s="3">
        <v>2018</v>
      </c>
      <c r="F48" s="3">
        <v>34</v>
      </c>
      <c r="G48" s="3">
        <v>105529</v>
      </c>
      <c r="H48" s="3">
        <v>4539318</v>
      </c>
      <c r="I48" s="3">
        <f t="shared" si="0"/>
        <v>2.3247765413218463E-2</v>
      </c>
      <c r="J48" s="3">
        <v>22940255</v>
      </c>
      <c r="K48" s="3">
        <f t="shared" si="1"/>
        <v>0.16518881133997243</v>
      </c>
      <c r="L48" s="3">
        <v>28918402</v>
      </c>
      <c r="M48" s="3">
        <v>6412915</v>
      </c>
      <c r="N48" s="3">
        <v>57027194</v>
      </c>
      <c r="O48" s="3">
        <f t="shared" si="2"/>
        <v>0.11245363045567348</v>
      </c>
    </row>
    <row r="49" spans="4:15">
      <c r="D49" s="3" t="s">
        <v>18</v>
      </c>
      <c r="E49" s="3">
        <v>2019</v>
      </c>
      <c r="F49" s="3">
        <v>39</v>
      </c>
      <c r="G49" s="3">
        <v>1636084</v>
      </c>
      <c r="H49" s="3">
        <v>4101678</v>
      </c>
      <c r="I49" s="3">
        <f t="shared" si="0"/>
        <v>0.39888162844572395</v>
      </c>
      <c r="J49" s="3">
        <v>21776260</v>
      </c>
      <c r="K49" s="3">
        <f t="shared" si="1"/>
        <v>0.15850095938864989</v>
      </c>
      <c r="L49" s="3">
        <v>26139680</v>
      </c>
      <c r="M49" s="3">
        <v>47673</v>
      </c>
      <c r="N49" s="3">
        <v>55473232</v>
      </c>
      <c r="O49" s="3">
        <f t="shared" si="2"/>
        <v>8.5938746096495694E-4</v>
      </c>
    </row>
    <row r="50" spans="4:15">
      <c r="D50" s="3" t="s">
        <v>18</v>
      </c>
      <c r="E50" s="3">
        <v>2020</v>
      </c>
      <c r="F50" s="3">
        <v>48</v>
      </c>
      <c r="G50" s="3">
        <v>2749435</v>
      </c>
      <c r="H50" s="3">
        <v>1976277</v>
      </c>
      <c r="I50" s="3">
        <f t="shared" si="0"/>
        <v>1.3912194495002472</v>
      </c>
      <c r="J50" s="3">
        <v>19795933</v>
      </c>
      <c r="K50" s="3">
        <f t="shared" si="1"/>
        <v>9.077061997840366E-2</v>
      </c>
      <c r="L50" s="3">
        <v>13829229</v>
      </c>
      <c r="M50" s="4">
        <v>710769</v>
      </c>
      <c r="N50" s="3">
        <v>52078473</v>
      </c>
      <c r="O50" s="3">
        <f t="shared" si="2"/>
        <v>1.364803841310785E-2</v>
      </c>
    </row>
    <row r="51" spans="4:15">
      <c r="D51" s="3" t="s">
        <v>18</v>
      </c>
      <c r="E51" s="3">
        <v>2021</v>
      </c>
      <c r="F51" s="3">
        <v>42</v>
      </c>
      <c r="G51" s="3">
        <v>2656816</v>
      </c>
      <c r="H51" s="3">
        <v>4319133</v>
      </c>
      <c r="I51" s="3">
        <f t="shared" si="0"/>
        <v>0.61512715630660131</v>
      </c>
      <c r="J51" s="3">
        <v>19037978</v>
      </c>
      <c r="K51" s="3">
        <f t="shared" si="1"/>
        <v>0.18491726138562256</v>
      </c>
      <c r="L51" s="3">
        <v>15285977</v>
      </c>
      <c r="M51" s="3">
        <v>-3007985</v>
      </c>
      <c r="N51" s="3">
        <v>50355388</v>
      </c>
      <c r="O51" s="3">
        <f t="shared" si="2"/>
        <v>-5.9735117123911351E-2</v>
      </c>
    </row>
    <row r="52" spans="4:15">
      <c r="D52" s="3" t="s">
        <v>18</v>
      </c>
      <c r="E52" s="3">
        <v>2022</v>
      </c>
      <c r="F52" s="3">
        <v>28</v>
      </c>
      <c r="G52" s="3"/>
      <c r="H52" s="3"/>
      <c r="I52" s="3" t="e">
        <f t="shared" si="0"/>
        <v>#DIV/0!</v>
      </c>
      <c r="J52" s="3"/>
      <c r="K52" s="3" t="e">
        <f t="shared" si="1"/>
        <v>#DIV/0!</v>
      </c>
      <c r="L52" s="3"/>
      <c r="M52" s="3"/>
      <c r="N52" s="3"/>
      <c r="O52" s="3" t="e">
        <f t="shared" si="2"/>
        <v>#DIV/0!</v>
      </c>
    </row>
    <row r="53" spans="4:15">
      <c r="D53" s="3" t="s">
        <v>19</v>
      </c>
      <c r="E53" s="3">
        <v>2018</v>
      </c>
      <c r="F53" s="3">
        <v>8</v>
      </c>
      <c r="G53" s="3">
        <v>73925986</v>
      </c>
      <c r="H53" s="3">
        <v>320176452</v>
      </c>
      <c r="I53" s="3">
        <f t="shared" si="0"/>
        <v>0.23089138985149352</v>
      </c>
      <c r="J53" s="3">
        <v>312094858</v>
      </c>
      <c r="K53" s="3">
        <f t="shared" si="1"/>
        <v>0.50639092259302421</v>
      </c>
      <c r="L53" s="3">
        <v>386800000</v>
      </c>
      <c r="M53" s="3">
        <v>1856303</v>
      </c>
      <c r="N53" s="3">
        <v>539514774</v>
      </c>
      <c r="O53" s="3">
        <f t="shared" si="2"/>
        <v>3.4406898373463262E-3</v>
      </c>
    </row>
    <row r="54" spans="4:15">
      <c r="D54" s="3" t="s">
        <v>19</v>
      </c>
      <c r="E54" s="3">
        <v>2019</v>
      </c>
      <c r="F54" s="3">
        <v>17</v>
      </c>
      <c r="G54" s="3">
        <v>66690826</v>
      </c>
      <c r="H54" s="3">
        <v>682034508</v>
      </c>
      <c r="I54" s="3">
        <f t="shared" si="0"/>
        <v>9.7782187290734568E-2</v>
      </c>
      <c r="J54" s="3">
        <v>207269643</v>
      </c>
      <c r="K54" s="3">
        <f t="shared" si="1"/>
        <v>0.7669305346579901</v>
      </c>
      <c r="L54" s="3">
        <v>280800000</v>
      </c>
      <c r="M54" s="3">
        <v>-196430298</v>
      </c>
      <c r="N54" s="3">
        <v>402446641</v>
      </c>
      <c r="O54" s="3">
        <f t="shared" si="2"/>
        <v>-0.48809029070763199</v>
      </c>
    </row>
    <row r="55" spans="4:15">
      <c r="D55" s="3" t="s">
        <v>19</v>
      </c>
      <c r="E55" s="3">
        <v>2020</v>
      </c>
      <c r="F55" s="3">
        <v>31</v>
      </c>
      <c r="G55" s="3">
        <v>45064000</v>
      </c>
      <c r="H55" s="3">
        <v>384626000</v>
      </c>
      <c r="I55" s="3">
        <f t="shared" si="0"/>
        <v>0.11716316629661021</v>
      </c>
      <c r="J55" s="3">
        <v>668768000</v>
      </c>
      <c r="K55" s="3">
        <f t="shared" si="1"/>
        <v>0.36513023616994211</v>
      </c>
      <c r="L55" s="3">
        <v>91933000</v>
      </c>
      <c r="M55" s="3">
        <v>-226504000</v>
      </c>
      <c r="N55" s="3">
        <v>340032000</v>
      </c>
      <c r="O55" s="3">
        <f t="shared" si="2"/>
        <v>-0.66612554112554112</v>
      </c>
    </row>
    <row r="56" spans="4:15">
      <c r="D56" s="3" t="s">
        <v>19</v>
      </c>
      <c r="E56" s="3">
        <v>2021</v>
      </c>
      <c r="F56" s="3">
        <v>34</v>
      </c>
      <c r="G56" s="3">
        <v>34632000</v>
      </c>
      <c r="H56" s="3">
        <v>423642000</v>
      </c>
      <c r="I56" s="3">
        <f t="shared" si="0"/>
        <v>8.174826858526775E-2</v>
      </c>
      <c r="J56" s="3">
        <v>691224000</v>
      </c>
      <c r="K56" s="3">
        <f t="shared" si="1"/>
        <v>0.37999364946101144</v>
      </c>
      <c r="L56" s="3">
        <v>95389000</v>
      </c>
      <c r="M56" s="3">
        <v>-113047</v>
      </c>
      <c r="N56" s="3">
        <v>288457000</v>
      </c>
      <c r="O56" s="3">
        <f t="shared" si="2"/>
        <v>-3.9190243259827287E-4</v>
      </c>
    </row>
    <row r="57" spans="4:15">
      <c r="D57" s="3" t="s">
        <v>19</v>
      </c>
      <c r="E57" s="3">
        <v>2022</v>
      </c>
      <c r="F57" s="3">
        <v>21</v>
      </c>
      <c r="G57" s="3">
        <v>218447000</v>
      </c>
      <c r="H57" s="3">
        <v>387799</v>
      </c>
      <c r="I57" s="3">
        <f t="shared" si="0"/>
        <v>563.29954435158425</v>
      </c>
      <c r="J57" s="3">
        <v>657212</v>
      </c>
      <c r="K57" s="3">
        <f t="shared" si="1"/>
        <v>0.37109561526146617</v>
      </c>
      <c r="L57" s="3">
        <v>146100000</v>
      </c>
      <c r="M57" s="3">
        <v>148306000</v>
      </c>
      <c r="N57" s="3">
        <v>364897000</v>
      </c>
      <c r="O57" s="3">
        <f t="shared" si="2"/>
        <v>0.40643250013017374</v>
      </c>
    </row>
    <row r="58" spans="4:15">
      <c r="D58" s="3" t="s">
        <v>20</v>
      </c>
      <c r="E58" s="3">
        <v>2018</v>
      </c>
      <c r="F58" s="3">
        <v>43</v>
      </c>
      <c r="G58" s="3">
        <v>1587680</v>
      </c>
      <c r="H58" s="3">
        <v>1310255</v>
      </c>
      <c r="I58" s="3">
        <f t="shared" si="0"/>
        <v>1.2117335938424201</v>
      </c>
      <c r="J58">
        <v>4949090</v>
      </c>
      <c r="K58" s="3">
        <f t="shared" si="1"/>
        <v>0.20932781305392179</v>
      </c>
      <c r="L58" s="3">
        <v>12502389</v>
      </c>
      <c r="M58" s="3">
        <v>1350649</v>
      </c>
      <c r="N58" s="3">
        <v>1651615</v>
      </c>
      <c r="O58" s="3">
        <f t="shared" si="2"/>
        <v>0.81777472352818303</v>
      </c>
    </row>
    <row r="59" spans="4:15">
      <c r="D59" s="3" t="s">
        <v>20</v>
      </c>
      <c r="E59" s="3">
        <v>2019</v>
      </c>
      <c r="F59" s="3">
        <v>28</v>
      </c>
      <c r="G59" s="3">
        <v>1027552</v>
      </c>
      <c r="H59" s="3">
        <v>4192129</v>
      </c>
      <c r="I59" s="3">
        <f t="shared" si="0"/>
        <v>0.24511459451748741</v>
      </c>
      <c r="J59" s="3">
        <v>2067256</v>
      </c>
      <c r="K59" s="3">
        <f t="shared" si="1"/>
        <v>0.66973496597509186</v>
      </c>
      <c r="L59" s="3">
        <v>25375542</v>
      </c>
      <c r="M59" s="3">
        <v>1725856</v>
      </c>
      <c r="N59" s="3">
        <v>6259345</v>
      </c>
      <c r="O59" s="3">
        <f t="shared" si="2"/>
        <v>0.27572469643389202</v>
      </c>
    </row>
    <row r="60" spans="4:15">
      <c r="D60" s="3" t="s">
        <v>20</v>
      </c>
      <c r="E60" s="3">
        <v>2020</v>
      </c>
      <c r="F60" s="3">
        <v>24</v>
      </c>
      <c r="G60" s="3">
        <v>97290</v>
      </c>
      <c r="H60" s="3">
        <v>4630359</v>
      </c>
      <c r="I60" s="3">
        <f t="shared" si="0"/>
        <v>2.1011329791059397E-2</v>
      </c>
      <c r="J60" s="3">
        <v>2010562</v>
      </c>
      <c r="K60" s="3">
        <f t="shared" si="1"/>
        <v>0.69724651144020533</v>
      </c>
      <c r="L60" s="3">
        <v>22815202</v>
      </c>
      <c r="M60" s="3">
        <v>-158789</v>
      </c>
      <c r="N60" s="3">
        <v>6441463</v>
      </c>
      <c r="O60" s="3">
        <f t="shared" si="2"/>
        <v>-2.4651076937025021E-2</v>
      </c>
    </row>
    <row r="61" spans="4:15">
      <c r="D61" s="3" t="s">
        <v>20</v>
      </c>
      <c r="E61" s="3">
        <v>2021</v>
      </c>
      <c r="F61" s="3">
        <v>15</v>
      </c>
      <c r="G61" s="3">
        <v>658627</v>
      </c>
      <c r="H61" s="3">
        <v>13132316</v>
      </c>
      <c r="I61" s="3">
        <f t="shared" si="0"/>
        <v>5.0153148919048249E-2</v>
      </c>
      <c r="J61" s="3">
        <v>2268676</v>
      </c>
      <c r="K61" s="3">
        <f t="shared" si="1"/>
        <v>0.85269286549853407</v>
      </c>
      <c r="L61" s="3">
        <v>70187121</v>
      </c>
      <c r="M61" s="3">
        <v>-4984932</v>
      </c>
      <c r="N61" s="3">
        <v>12324454</v>
      </c>
      <c r="O61" s="3">
        <f t="shared" si="2"/>
        <v>-0.4044748757226892</v>
      </c>
    </row>
    <row r="62" spans="4:15">
      <c r="D62" s="3" t="s">
        <v>20</v>
      </c>
      <c r="E62" s="3">
        <v>2022</v>
      </c>
      <c r="F62" s="3">
        <v>16</v>
      </c>
      <c r="G62" s="3">
        <v>5446599</v>
      </c>
      <c r="H62" s="3">
        <v>5521763</v>
      </c>
      <c r="I62" s="3">
        <f t="shared" si="0"/>
        <v>0.98638768089104878</v>
      </c>
      <c r="J62" s="3">
        <v>2056640</v>
      </c>
      <c r="K62" s="3">
        <f t="shared" si="1"/>
        <v>0.72861828540920826</v>
      </c>
      <c r="L62" s="3">
        <v>133342794</v>
      </c>
      <c r="M62" s="3">
        <v>25790</v>
      </c>
      <c r="N62" s="3">
        <v>30292342</v>
      </c>
      <c r="O62" s="3">
        <f t="shared" si="2"/>
        <v>8.5137029022054481E-4</v>
      </c>
    </row>
    <row r="63" spans="4:15">
      <c r="D63" s="3" t="s">
        <v>21</v>
      </c>
      <c r="E63" s="3">
        <v>2018</v>
      </c>
      <c r="F63" s="3">
        <v>2</v>
      </c>
      <c r="G63" s="3">
        <v>94211000</v>
      </c>
      <c r="H63" s="3">
        <v>181277000</v>
      </c>
      <c r="I63" s="3">
        <f t="shared" si="0"/>
        <v>0.51970740910319568</v>
      </c>
      <c r="J63" s="3">
        <v>401335000</v>
      </c>
      <c r="K63" s="3">
        <f t="shared" si="1"/>
        <v>0.31114532484741131</v>
      </c>
      <c r="L63" s="3">
        <v>543000000</v>
      </c>
      <c r="M63" s="3">
        <f>3*395155</f>
        <v>1185465</v>
      </c>
      <c r="N63" s="3">
        <v>566467000</v>
      </c>
      <c r="O63" s="3">
        <f t="shared" si="2"/>
        <v>2.0927344399585502E-3</v>
      </c>
    </row>
    <row r="64" spans="4:15">
      <c r="D64" s="3" t="s">
        <v>21</v>
      </c>
      <c r="E64" s="3">
        <v>2019</v>
      </c>
      <c r="F64" s="3">
        <v>1</v>
      </c>
      <c r="G64" s="3">
        <v>189091000</v>
      </c>
      <c r="H64" s="3">
        <v>283363000</v>
      </c>
      <c r="I64" s="3">
        <f t="shared" si="0"/>
        <v>0.66731012870417095</v>
      </c>
      <c r="J64" s="3">
        <v>493652000</v>
      </c>
      <c r="K64" s="3">
        <f t="shared" si="1"/>
        <v>0.36468150550504175</v>
      </c>
      <c r="L64" s="3">
        <v>950400000</v>
      </c>
      <c r="M64" s="3">
        <f>3*74721</f>
        <v>224163</v>
      </c>
      <c r="N64" s="3">
        <v>852964000</v>
      </c>
      <c r="O64" s="3">
        <f t="shared" si="2"/>
        <v>2.6280476081053832E-4</v>
      </c>
    </row>
    <row r="65" spans="4:15">
      <c r="D65" s="3" t="s">
        <v>21</v>
      </c>
      <c r="E65" s="3">
        <v>2020</v>
      </c>
      <c r="F65" s="3">
        <v>1</v>
      </c>
      <c r="G65" s="3">
        <v>198226000</v>
      </c>
      <c r="H65" s="3">
        <v>495065000</v>
      </c>
      <c r="I65" s="3">
        <f t="shared" si="0"/>
        <v>0.40040398735519578</v>
      </c>
      <c r="J65" s="3">
        <v>399600000</v>
      </c>
      <c r="K65" s="3">
        <f t="shared" si="1"/>
        <v>0.55335237211693766</v>
      </c>
      <c r="L65" s="3">
        <v>668600000</v>
      </c>
      <c r="M65" s="3">
        <v>-19846000</v>
      </c>
      <c r="N65" s="4">
        <v>944522000</v>
      </c>
      <c r="O65" s="3">
        <f t="shared" si="2"/>
        <v>-2.1011686334463358E-2</v>
      </c>
    </row>
    <row r="66" spans="4:15">
      <c r="D66" s="3" t="s">
        <v>21</v>
      </c>
      <c r="E66" s="3">
        <v>2021</v>
      </c>
      <c r="F66" s="3">
        <v>2</v>
      </c>
      <c r="G66" s="3">
        <v>304754000</v>
      </c>
      <c r="H66" s="3">
        <v>462668000</v>
      </c>
      <c r="I66" s="3">
        <f t="shared" si="0"/>
        <v>0.65868830349192076</v>
      </c>
      <c r="J66" s="3">
        <v>499159000</v>
      </c>
      <c r="K66" s="3">
        <f t="shared" si="1"/>
        <v>0.48103037240584845</v>
      </c>
      <c r="L66" s="3">
        <v>1082000000</v>
      </c>
      <c r="M66" s="3">
        <v>115780000</v>
      </c>
      <c r="N66" s="3">
        <v>1098817000</v>
      </c>
      <c r="O66" s="3">
        <f t="shared" si="2"/>
        <v>0.10536786380261681</v>
      </c>
    </row>
    <row r="67" spans="4:15">
      <c r="D67" s="3" t="s">
        <v>21</v>
      </c>
      <c r="E67" s="3">
        <v>2022</v>
      </c>
      <c r="F67" s="3">
        <v>5</v>
      </c>
      <c r="G67" s="3">
        <v>403341000</v>
      </c>
      <c r="H67" s="3">
        <v>463084000</v>
      </c>
      <c r="I67" s="3">
        <f t="shared" si="0"/>
        <v>0.87098884867540227</v>
      </c>
      <c r="J67" s="3">
        <v>892801</v>
      </c>
      <c r="K67" s="3">
        <f t="shared" si="1"/>
        <v>0.9980757637061255</v>
      </c>
      <c r="L67" s="3">
        <v>1177000000</v>
      </c>
      <c r="M67" s="3">
        <v>129218000</v>
      </c>
      <c r="N67" s="3">
        <v>1220875000</v>
      </c>
      <c r="O67" s="3">
        <f t="shared" si="2"/>
        <v>0.105840483259957</v>
      </c>
    </row>
    <row r="68" spans="4:15">
      <c r="D68" s="3" t="s">
        <v>22</v>
      </c>
      <c r="E68" s="3">
        <v>2018</v>
      </c>
      <c r="F68" s="3">
        <v>12</v>
      </c>
      <c r="G68" s="3">
        <v>77975000</v>
      </c>
      <c r="H68" s="3">
        <v>284410000</v>
      </c>
      <c r="I68" s="3">
        <f t="shared" ref="I68:I127" si="3">G68/H68</f>
        <v>0.27416405892901091</v>
      </c>
      <c r="J68" s="3">
        <v>483616000</v>
      </c>
      <c r="K68" s="3">
        <f t="shared" ref="K68:K127" si="4">(H68)/(H68+J68)</f>
        <v>0.37031298419584752</v>
      </c>
      <c r="L68" s="3">
        <v>297300000</v>
      </c>
      <c r="M68" s="3">
        <v>-1481000</v>
      </c>
      <c r="N68" s="3">
        <v>491329000</v>
      </c>
      <c r="O68" s="3">
        <f t="shared" ref="O68:O127" si="5">M68/N68</f>
        <v>-3.0142735315847424E-3</v>
      </c>
    </row>
    <row r="69" spans="4:15">
      <c r="D69" s="3" t="s">
        <v>22</v>
      </c>
      <c r="E69" s="3">
        <v>2019</v>
      </c>
      <c r="F69" s="3">
        <v>14</v>
      </c>
      <c r="G69" s="3">
        <v>20623000</v>
      </c>
      <c r="H69" s="3">
        <v>201203000</v>
      </c>
      <c r="I69" s="3">
        <f t="shared" si="3"/>
        <v>0.102498471692768</v>
      </c>
      <c r="J69" s="3">
        <v>517663000</v>
      </c>
      <c r="K69" s="3">
        <f t="shared" si="4"/>
        <v>0.27988943697434571</v>
      </c>
      <c r="L69" s="3">
        <v>265200000</v>
      </c>
      <c r="M69" s="3">
        <v>250153</v>
      </c>
      <c r="N69" s="3">
        <v>452867000</v>
      </c>
      <c r="O69" s="3">
        <f t="shared" si="5"/>
        <v>5.5237630474289361E-4</v>
      </c>
    </row>
    <row r="70" spans="4:15">
      <c r="D70" s="3" t="s">
        <v>22</v>
      </c>
      <c r="E70" s="3">
        <v>2020</v>
      </c>
      <c r="F70" s="3">
        <v>5</v>
      </c>
      <c r="G70" s="3">
        <v>63026000</v>
      </c>
      <c r="H70" s="3">
        <v>275161000</v>
      </c>
      <c r="I70" s="3">
        <f t="shared" si="3"/>
        <v>0.22905135538829993</v>
      </c>
      <c r="J70" s="3">
        <v>493674000</v>
      </c>
      <c r="K70" s="3">
        <f t="shared" si="4"/>
        <v>0.35789343617291097</v>
      </c>
      <c r="L70" s="3">
        <v>194300000</v>
      </c>
      <c r="M70" s="3">
        <v>182008</v>
      </c>
      <c r="N70" s="3">
        <v>499899000</v>
      </c>
      <c r="O70" s="3">
        <f t="shared" si="5"/>
        <v>3.6408954608830983E-4</v>
      </c>
    </row>
    <row r="71" spans="4:15">
      <c r="D71" s="3" t="s">
        <v>22</v>
      </c>
      <c r="E71" s="3">
        <v>2021</v>
      </c>
      <c r="F71" s="3">
        <v>7</v>
      </c>
      <c r="G71" s="3">
        <v>50010000</v>
      </c>
      <c r="H71" s="3">
        <v>289967000</v>
      </c>
      <c r="I71" s="3">
        <f t="shared" si="3"/>
        <v>0.17246790151982813</v>
      </c>
      <c r="J71" s="3">
        <v>4507909000</v>
      </c>
      <c r="K71" s="3">
        <f t="shared" si="4"/>
        <v>6.0436534833330419E-2</v>
      </c>
      <c r="L71" s="3">
        <v>333600000</v>
      </c>
      <c r="M71" s="3">
        <v>313935</v>
      </c>
      <c r="N71" s="3">
        <v>469761000</v>
      </c>
      <c r="O71" s="3">
        <f t="shared" si="5"/>
        <v>6.6828663937619341E-4</v>
      </c>
    </row>
    <row r="72" spans="4:15">
      <c r="D72" s="3" t="s">
        <v>22</v>
      </c>
      <c r="E72" s="3">
        <v>2022</v>
      </c>
      <c r="F72" s="3">
        <v>3</v>
      </c>
      <c r="G72" s="3">
        <v>64504000</v>
      </c>
      <c r="H72" s="3">
        <v>293149000</v>
      </c>
      <c r="I72" s="3">
        <f t="shared" si="3"/>
        <v>0.22003827405176207</v>
      </c>
      <c r="J72" s="3">
        <v>500164000</v>
      </c>
      <c r="K72" s="3">
        <f t="shared" si="4"/>
        <v>0.36952501723783676</v>
      </c>
      <c r="L72" s="3">
        <v>328900000</v>
      </c>
      <c r="M72" s="3">
        <v>328920</v>
      </c>
      <c r="N72" s="3">
        <v>529377000</v>
      </c>
      <c r="O72" s="3">
        <f t="shared" si="5"/>
        <v>6.2133413427481736E-4</v>
      </c>
    </row>
    <row r="73" spans="4:15">
      <c r="D73" s="3" t="s">
        <v>23</v>
      </c>
      <c r="E73" s="3">
        <v>2018</v>
      </c>
      <c r="F73" s="3">
        <v>21</v>
      </c>
      <c r="G73" s="3">
        <v>6826852</v>
      </c>
      <c r="H73" s="3">
        <v>19512772</v>
      </c>
      <c r="I73" s="3">
        <f t="shared" si="3"/>
        <v>0.34986582121699572</v>
      </c>
      <c r="J73" s="3">
        <v>12823156</v>
      </c>
      <c r="K73" s="3">
        <f t="shared" si="4"/>
        <v>0.60343936936029796</v>
      </c>
      <c r="L73" s="3">
        <v>48305495</v>
      </c>
      <c r="M73" s="3">
        <v>1503071</v>
      </c>
      <c r="N73" s="3">
        <v>14798713</v>
      </c>
      <c r="O73" s="3">
        <f t="shared" si="5"/>
        <v>0.10156768362221769</v>
      </c>
    </row>
    <row r="74" spans="4:15">
      <c r="D74" s="3" t="s">
        <v>23</v>
      </c>
      <c r="E74" s="3">
        <v>2019</v>
      </c>
      <c r="F74" s="3">
        <v>9</v>
      </c>
      <c r="G74" s="3">
        <v>17294655</v>
      </c>
      <c r="H74" s="3">
        <v>29070187</v>
      </c>
      <c r="I74" s="3">
        <f t="shared" si="3"/>
        <v>0.59492754552972082</v>
      </c>
      <c r="J74" s="3">
        <v>14415663</v>
      </c>
      <c r="K74" s="3">
        <f t="shared" si="4"/>
        <v>0.66849761474134695</v>
      </c>
      <c r="L74" s="3">
        <v>108600138</v>
      </c>
      <c r="M74" s="3">
        <v>3444392</v>
      </c>
      <c r="N74" s="3">
        <v>29393027</v>
      </c>
      <c r="O74" s="3">
        <f t="shared" si="5"/>
        <v>0.11718398380677159</v>
      </c>
    </row>
    <row r="75" spans="4:15">
      <c r="D75" s="3" t="s">
        <v>23</v>
      </c>
      <c r="E75" s="3">
        <v>2020</v>
      </c>
      <c r="F75" s="3">
        <v>16</v>
      </c>
      <c r="G75" s="3">
        <v>18102885</v>
      </c>
      <c r="H75" s="3">
        <v>45202875</v>
      </c>
      <c r="I75" s="3">
        <f t="shared" si="3"/>
        <v>0.40048083224794884</v>
      </c>
      <c r="J75" s="3">
        <v>12682213</v>
      </c>
      <c r="K75" s="3">
        <f t="shared" si="4"/>
        <v>0.78090707921183433</v>
      </c>
      <c r="L75" s="3">
        <v>86100000</v>
      </c>
      <c r="M75" s="3">
        <v>9787635</v>
      </c>
      <c r="N75" s="3">
        <v>34004630</v>
      </c>
      <c r="O75" s="3">
        <f t="shared" si="5"/>
        <v>0.2878324216437585</v>
      </c>
    </row>
    <row r="76" spans="4:15">
      <c r="D76" s="3" t="s">
        <v>23</v>
      </c>
      <c r="E76" s="3">
        <v>2021</v>
      </c>
      <c r="F76" s="3">
        <v>4</v>
      </c>
      <c r="G76" s="4">
        <v>26813363</v>
      </c>
      <c r="H76" s="3">
        <v>51230765</v>
      </c>
      <c r="I76" s="3">
        <f t="shared" si="3"/>
        <v>0.52338400568486532</v>
      </c>
      <c r="J76" s="3">
        <v>23381273</v>
      </c>
      <c r="K76" s="3">
        <f t="shared" si="4"/>
        <v>0.68662867780129533</v>
      </c>
      <c r="L76" s="3">
        <v>175100000</v>
      </c>
      <c r="M76" s="3">
        <v>15300604</v>
      </c>
      <c r="N76" s="3">
        <v>66032184</v>
      </c>
      <c r="O76" s="3">
        <f t="shared" si="5"/>
        <v>0.23171434099468829</v>
      </c>
    </row>
    <row r="77" spans="4:15">
      <c r="D77" s="3" t="s">
        <v>23</v>
      </c>
      <c r="E77" s="3">
        <v>2022</v>
      </c>
      <c r="F77" s="3">
        <v>8</v>
      </c>
      <c r="G77" s="3">
        <v>54211133</v>
      </c>
      <c r="H77" s="3">
        <v>74948921</v>
      </c>
      <c r="I77" s="3">
        <f t="shared" si="3"/>
        <v>0.72330771779889935</v>
      </c>
      <c r="J77" s="3">
        <v>21800974</v>
      </c>
      <c r="K77" s="3">
        <f t="shared" si="4"/>
        <v>0.77466669085273943</v>
      </c>
      <c r="L77" s="3">
        <v>243150621</v>
      </c>
      <c r="M77" s="3">
        <v>32280844</v>
      </c>
      <c r="N77" s="3">
        <v>120450886</v>
      </c>
      <c r="O77" s="3">
        <f t="shared" si="5"/>
        <v>0.26800005439561481</v>
      </c>
    </row>
    <row r="78" spans="4:15">
      <c r="D78" s="3" t="s">
        <v>24</v>
      </c>
      <c r="E78" s="3">
        <v>2018</v>
      </c>
      <c r="F78" s="3">
        <v>24</v>
      </c>
      <c r="G78" s="3">
        <v>24026293</v>
      </c>
      <c r="H78" s="3">
        <v>19311234</v>
      </c>
      <c r="I78" s="3">
        <f t="shared" si="3"/>
        <v>1.2441614554512674</v>
      </c>
      <c r="J78" s="3">
        <v>50283817</v>
      </c>
      <c r="K78" s="3">
        <f t="shared" si="4"/>
        <v>0.27747998920210576</v>
      </c>
      <c r="L78" s="3">
        <v>75150412</v>
      </c>
      <c r="M78" s="3">
        <v>9328968</v>
      </c>
      <c r="N78" s="3">
        <v>57883963</v>
      </c>
      <c r="O78" s="3">
        <f t="shared" si="5"/>
        <v>0.16116671209951536</v>
      </c>
    </row>
    <row r="79" spans="4:15">
      <c r="D79" s="3" t="s">
        <v>24</v>
      </c>
      <c r="E79" s="3">
        <v>2019</v>
      </c>
      <c r="F79" s="3">
        <v>10</v>
      </c>
      <c r="G79" s="3">
        <v>14228257</v>
      </c>
      <c r="H79" s="3">
        <v>19225991</v>
      </c>
      <c r="I79" s="3">
        <f t="shared" si="3"/>
        <v>0.74005324354931823</v>
      </c>
      <c r="J79" s="4">
        <v>44024073</v>
      </c>
      <c r="K79" s="3">
        <f t="shared" si="4"/>
        <v>0.30396792958185781</v>
      </c>
      <c r="L79" s="3">
        <v>90846836</v>
      </c>
      <c r="M79" s="3">
        <v>2801865</v>
      </c>
      <c r="N79" s="3">
        <v>54340841</v>
      </c>
      <c r="O79" s="3">
        <f t="shared" si="5"/>
        <v>5.1560942901122932E-2</v>
      </c>
    </row>
    <row r="80" spans="4:15">
      <c r="D80" s="3" t="s">
        <v>24</v>
      </c>
      <c r="E80" s="3">
        <v>2020</v>
      </c>
      <c r="F80" s="3">
        <v>18</v>
      </c>
      <c r="G80" s="3">
        <v>32355521</v>
      </c>
      <c r="H80" s="3">
        <v>46519544</v>
      </c>
      <c r="I80" s="3">
        <f t="shared" si="3"/>
        <v>0.69552532587163796</v>
      </c>
      <c r="J80" s="4">
        <v>51505924</v>
      </c>
      <c r="K80" s="3">
        <f t="shared" si="4"/>
        <v>0.47456589546708411</v>
      </c>
      <c r="L80" s="3">
        <v>85971658</v>
      </c>
      <c r="M80" s="3">
        <v>-3098918</v>
      </c>
      <c r="N80" s="3">
        <v>86017327</v>
      </c>
      <c r="O80" s="3">
        <f t="shared" si="5"/>
        <v>-3.6026671696040964E-2</v>
      </c>
    </row>
    <row r="81" spans="4:15">
      <c r="D81" s="3" t="s">
        <v>24</v>
      </c>
      <c r="E81" s="3">
        <v>2021</v>
      </c>
      <c r="F81" s="3">
        <v>22</v>
      </c>
      <c r="G81" s="3">
        <v>7563600</v>
      </c>
      <c r="H81" s="4">
        <v>18459597</v>
      </c>
      <c r="I81" s="3">
        <f t="shared" si="3"/>
        <v>0.40973808908179304</v>
      </c>
      <c r="J81" s="3">
        <v>60593799</v>
      </c>
      <c r="K81" s="3">
        <f t="shared" si="4"/>
        <v>0.23350795707751759</v>
      </c>
      <c r="L81" s="3">
        <v>46859524</v>
      </c>
      <c r="M81" s="3">
        <v>-7412037</v>
      </c>
      <c r="N81" s="3">
        <v>60579216</v>
      </c>
      <c r="O81" s="3">
        <f t="shared" si="5"/>
        <v>-0.12235280496201865</v>
      </c>
    </row>
    <row r="82" spans="4:15">
      <c r="D82" s="3" t="s">
        <v>24</v>
      </c>
      <c r="E82" s="3">
        <v>2022</v>
      </c>
      <c r="F82" s="3">
        <v>13</v>
      </c>
      <c r="G82" s="3">
        <v>19601267</v>
      </c>
      <c r="H82" s="3">
        <v>14089953</v>
      </c>
      <c r="I82" s="3">
        <f t="shared" si="3"/>
        <v>1.3911520499749006</v>
      </c>
      <c r="J82" s="3">
        <v>58006659</v>
      </c>
      <c r="K82" s="3">
        <f t="shared" si="4"/>
        <v>0.19543155509165952</v>
      </c>
      <c r="L82" s="3">
        <v>97172059</v>
      </c>
      <c r="M82" s="3">
        <v>13158035</v>
      </c>
      <c r="N82" s="3">
        <v>66780466</v>
      </c>
      <c r="O82" s="3">
        <f t="shared" si="5"/>
        <v>0.19703418960867988</v>
      </c>
    </row>
    <row r="83" spans="4:15">
      <c r="D83" s="3" t="s">
        <v>25</v>
      </c>
      <c r="E83" s="3">
        <v>2018</v>
      </c>
      <c r="F83" s="3">
        <v>4</v>
      </c>
      <c r="G83" s="3">
        <v>58976000</v>
      </c>
      <c r="H83" s="3">
        <v>134440</v>
      </c>
      <c r="I83" s="3">
        <f t="shared" si="3"/>
        <v>438.67896459387089</v>
      </c>
      <c r="J83" s="3">
        <v>349727000</v>
      </c>
      <c r="K83" s="3">
        <f t="shared" si="4"/>
        <v>3.8426641129699806E-4</v>
      </c>
      <c r="L83" s="3">
        <v>402000000</v>
      </c>
      <c r="M83" s="3">
        <v>124292000</v>
      </c>
      <c r="N83" s="3">
        <v>327442</v>
      </c>
      <c r="O83" s="3">
        <f t="shared" si="5"/>
        <v>379.58478142693974</v>
      </c>
    </row>
    <row r="84" spans="4:15">
      <c r="D84" s="3" t="s">
        <v>25</v>
      </c>
      <c r="E84" s="3">
        <v>2019</v>
      </c>
      <c r="F84" s="3">
        <v>4</v>
      </c>
      <c r="G84" s="3">
        <v>75836000</v>
      </c>
      <c r="H84" s="3">
        <v>126041</v>
      </c>
      <c r="I84" s="3">
        <f t="shared" si="3"/>
        <v>601.6772320118057</v>
      </c>
      <c r="J84" s="3">
        <v>366281000</v>
      </c>
      <c r="K84" s="3">
        <f t="shared" si="4"/>
        <v>3.4399175205806159E-4</v>
      </c>
      <c r="L84" s="3">
        <v>497000000</v>
      </c>
      <c r="M84" s="3">
        <v>95730000</v>
      </c>
      <c r="N84" s="3">
        <v>357791000</v>
      </c>
      <c r="O84" s="3">
        <f t="shared" si="5"/>
        <v>0.26755843495224868</v>
      </c>
    </row>
    <row r="85" spans="4:15">
      <c r="D85" s="3" t="s">
        <v>25</v>
      </c>
      <c r="E85" s="3">
        <v>2020</v>
      </c>
      <c r="F85" s="3">
        <v>6</v>
      </c>
      <c r="G85" s="3">
        <v>95054000</v>
      </c>
      <c r="H85" s="3">
        <v>195989000</v>
      </c>
      <c r="I85" s="3">
        <f t="shared" si="3"/>
        <v>0.48499660695243102</v>
      </c>
      <c r="J85" s="3">
        <v>311006000</v>
      </c>
      <c r="K85" s="3">
        <f t="shared" si="4"/>
        <v>0.38656988727699482</v>
      </c>
      <c r="L85" s="3">
        <v>489000000</v>
      </c>
      <c r="M85" s="3">
        <v>37517000</v>
      </c>
      <c r="N85" s="3">
        <v>409981000</v>
      </c>
      <c r="O85" s="3">
        <f t="shared" si="5"/>
        <v>9.1509118715257534E-2</v>
      </c>
    </row>
    <row r="86" spans="4:15">
      <c r="D86" s="3" t="s">
        <v>25</v>
      </c>
      <c r="E86" s="3">
        <v>2021</v>
      </c>
      <c r="F86" s="3">
        <v>17</v>
      </c>
      <c r="G86" s="3">
        <v>92844000</v>
      </c>
      <c r="H86" s="3">
        <v>206020000</v>
      </c>
      <c r="I86" s="3">
        <f t="shared" si="3"/>
        <v>0.45065527618677798</v>
      </c>
      <c r="J86" s="3">
        <v>310164000</v>
      </c>
      <c r="K86" s="3">
        <f t="shared" si="4"/>
        <v>0.39912124358755791</v>
      </c>
      <c r="L86" s="3">
        <v>533000000</v>
      </c>
      <c r="M86" s="3">
        <v>14222000</v>
      </c>
      <c r="N86" s="3">
        <v>433392000</v>
      </c>
      <c r="O86" s="3">
        <f t="shared" si="5"/>
        <v>3.2815557278399229E-2</v>
      </c>
    </row>
    <row r="87" spans="4:15">
      <c r="D87" s="3" t="s">
        <v>25</v>
      </c>
      <c r="E87" s="3">
        <v>2022</v>
      </c>
      <c r="F87" s="3">
        <v>22</v>
      </c>
      <c r="G87" s="3">
        <v>102401000</v>
      </c>
      <c r="H87" s="3">
        <v>319976000</v>
      </c>
      <c r="I87" s="3">
        <f t="shared" si="3"/>
        <v>0.32002712703452757</v>
      </c>
      <c r="J87" s="3">
        <v>329994000</v>
      </c>
      <c r="K87" s="3">
        <f t="shared" si="4"/>
        <v>0.49229349046879084</v>
      </c>
      <c r="L87" s="3">
        <v>389400000</v>
      </c>
      <c r="M87" s="3">
        <v>-9634100</v>
      </c>
      <c r="N87" s="3">
        <v>470837000</v>
      </c>
      <c r="O87" s="3">
        <f t="shared" si="5"/>
        <v>-2.0461645962403123E-2</v>
      </c>
    </row>
    <row r="88" spans="4:15">
      <c r="D88" s="3" t="s">
        <v>26</v>
      </c>
      <c r="E88" s="3">
        <v>2018</v>
      </c>
      <c r="F88" s="3">
        <v>3</v>
      </c>
      <c r="G88" s="3">
        <v>143416532</v>
      </c>
      <c r="H88" s="3">
        <v>265385730</v>
      </c>
      <c r="I88" s="3">
        <f t="shared" si="3"/>
        <v>0.54040785086673648</v>
      </c>
      <c r="J88" s="3">
        <v>579979263</v>
      </c>
      <c r="K88" s="3">
        <f t="shared" si="4"/>
        <v>0.31393035221178128</v>
      </c>
      <c r="L88" s="3">
        <v>293200000</v>
      </c>
      <c r="M88" s="3">
        <v>-205158845</v>
      </c>
      <c r="N88" s="3">
        <v>1142007201</v>
      </c>
      <c r="O88" s="3">
        <f t="shared" si="5"/>
        <v>-0.17964759313282125</v>
      </c>
    </row>
    <row r="89" spans="4:15">
      <c r="D89" s="3" t="s">
        <v>26</v>
      </c>
      <c r="E89" s="3">
        <v>2019</v>
      </c>
      <c r="F89" s="3">
        <v>7</v>
      </c>
      <c r="G89" s="3">
        <v>152246569</v>
      </c>
      <c r="H89" s="3">
        <v>403645474</v>
      </c>
      <c r="I89" s="3">
        <f t="shared" si="3"/>
        <v>0.37717893252037304</v>
      </c>
      <c r="J89" s="3">
        <v>596823499</v>
      </c>
      <c r="K89" s="3">
        <f t="shared" si="4"/>
        <v>0.4034562639055474</v>
      </c>
      <c r="L89" s="3">
        <v>441300000</v>
      </c>
      <c r="M89" s="3">
        <v>-278950357</v>
      </c>
      <c r="N89" s="3">
        <v>1293045486</v>
      </c>
      <c r="O89" s="3">
        <f t="shared" si="5"/>
        <v>-0.21573127938671757</v>
      </c>
    </row>
    <row r="90" spans="4:15">
      <c r="D90" s="3" t="s">
        <v>26</v>
      </c>
      <c r="E90" s="3">
        <v>2020</v>
      </c>
      <c r="F90" s="3">
        <v>2</v>
      </c>
      <c r="G90" s="4">
        <v>111036000</v>
      </c>
      <c r="H90" s="3">
        <v>339316000</v>
      </c>
      <c r="I90" s="3">
        <f t="shared" si="3"/>
        <v>0.32723478998927252</v>
      </c>
      <c r="J90" s="3">
        <v>674053000</v>
      </c>
      <c r="K90" s="3">
        <f t="shared" si="4"/>
        <v>0.33483953031916308</v>
      </c>
      <c r="L90" s="3">
        <v>281200000</v>
      </c>
      <c r="M90" s="3">
        <v>3855000</v>
      </c>
      <c r="N90" s="3">
        <v>1214057000</v>
      </c>
      <c r="O90" s="3">
        <f t="shared" si="5"/>
        <v>3.1753039601929729E-3</v>
      </c>
    </row>
    <row r="91" spans="4:15">
      <c r="D91" s="3" t="s">
        <v>26</v>
      </c>
      <c r="E91" s="3">
        <v>2021</v>
      </c>
      <c r="F91" s="3">
        <v>12</v>
      </c>
      <c r="G91" s="3">
        <v>116267000</v>
      </c>
      <c r="H91" s="3">
        <v>375912000</v>
      </c>
      <c r="I91" s="3">
        <f t="shared" si="3"/>
        <v>0.30929313243525081</v>
      </c>
      <c r="J91" s="3">
        <v>701976000</v>
      </c>
      <c r="K91" s="3">
        <f t="shared" si="4"/>
        <v>0.34874866405415034</v>
      </c>
      <c r="L91" s="3">
        <v>382200000</v>
      </c>
      <c r="M91" s="3">
        <v>79803000</v>
      </c>
      <c r="N91" s="3">
        <v>1279354000</v>
      </c>
      <c r="O91" s="3">
        <f t="shared" si="5"/>
        <v>6.2377574932348669E-2</v>
      </c>
    </row>
    <row r="92" spans="4:15">
      <c r="D92" s="3" t="s">
        <v>26</v>
      </c>
      <c r="E92" s="3">
        <v>2022</v>
      </c>
      <c r="F92" s="3">
        <v>2</v>
      </c>
      <c r="G92" s="3">
        <v>106592000</v>
      </c>
      <c r="H92" s="3">
        <v>474548000</v>
      </c>
      <c r="I92" s="3">
        <f t="shared" si="3"/>
        <v>0.2246179522408692</v>
      </c>
      <c r="J92" s="3">
        <v>564355000</v>
      </c>
      <c r="K92" s="3">
        <f t="shared" si="4"/>
        <v>0.4567779667591681</v>
      </c>
      <c r="L92" s="3">
        <v>361724000</v>
      </c>
      <c r="M92" s="3">
        <v>-308916000</v>
      </c>
      <c r="N92" s="3">
        <v>1241410000</v>
      </c>
      <c r="O92" s="3">
        <f t="shared" si="5"/>
        <v>-0.24884284805181206</v>
      </c>
    </row>
    <row r="93" spans="4:15">
      <c r="D93" s="3" t="s">
        <v>27</v>
      </c>
      <c r="E93" s="3">
        <v>2018</v>
      </c>
      <c r="F93" s="3">
        <v>1</v>
      </c>
      <c r="G93" s="3">
        <v>68286000</v>
      </c>
      <c r="H93" s="3">
        <v>208124000</v>
      </c>
      <c r="I93" s="3">
        <f t="shared" si="3"/>
        <v>0.32810247736926063</v>
      </c>
      <c r="J93" s="3">
        <v>378161000</v>
      </c>
      <c r="K93" s="3">
        <f t="shared" si="4"/>
        <v>0.35498776192466119</v>
      </c>
      <c r="L93" s="3">
        <v>688600000</v>
      </c>
      <c r="M93" s="3">
        <v>30688000</v>
      </c>
      <c r="N93" s="3">
        <v>645945000</v>
      </c>
      <c r="O93" s="3">
        <f t="shared" si="5"/>
        <v>4.7508688820255593E-2</v>
      </c>
    </row>
    <row r="94" spans="4:15">
      <c r="D94" s="3" t="s">
        <v>27</v>
      </c>
      <c r="E94" s="3">
        <v>2019</v>
      </c>
      <c r="F94" s="3">
        <v>3</v>
      </c>
      <c r="G94" s="3">
        <v>83846000</v>
      </c>
      <c r="H94" s="3">
        <v>252460000</v>
      </c>
      <c r="I94" s="3">
        <f t="shared" si="3"/>
        <v>0.33211597876891391</v>
      </c>
      <c r="J94" s="3">
        <v>423930000</v>
      </c>
      <c r="K94" s="3">
        <f t="shared" si="4"/>
        <v>0.37324620411301174</v>
      </c>
      <c r="L94" s="3">
        <v>665500000</v>
      </c>
      <c r="M94" s="3">
        <v>1724000</v>
      </c>
      <c r="N94" s="3">
        <v>373774000</v>
      </c>
      <c r="O94" s="3">
        <f t="shared" si="5"/>
        <v>4.6124128484057213E-3</v>
      </c>
    </row>
    <row r="95" spans="4:15">
      <c r="D95" s="3" t="s">
        <v>27</v>
      </c>
      <c r="E95" s="3">
        <v>2020</v>
      </c>
      <c r="F95" s="3">
        <v>7</v>
      </c>
      <c r="G95" s="3">
        <v>103210670</v>
      </c>
      <c r="H95" s="3">
        <v>359499219</v>
      </c>
      <c r="I95" s="3">
        <f t="shared" si="3"/>
        <v>0.28709567238308797</v>
      </c>
      <c r="J95" s="3">
        <v>406380081</v>
      </c>
      <c r="K95" s="3">
        <f t="shared" si="4"/>
        <v>0.46939409251562225</v>
      </c>
      <c r="L95" s="3">
        <v>611800000</v>
      </c>
      <c r="M95" s="3">
        <v>123415464</v>
      </c>
      <c r="N95" s="3">
        <v>676247295</v>
      </c>
      <c r="O95" s="3">
        <f t="shared" si="5"/>
        <v>0.18250049192433368</v>
      </c>
    </row>
    <row r="96" spans="4:15">
      <c r="D96" s="3" t="s">
        <v>27</v>
      </c>
      <c r="E96" s="3">
        <v>2021</v>
      </c>
      <c r="F96" s="3">
        <v>3</v>
      </c>
      <c r="G96" s="3">
        <v>112928293</v>
      </c>
      <c r="H96" s="3">
        <v>308764018</v>
      </c>
      <c r="I96" s="3">
        <f t="shared" si="3"/>
        <v>0.36574304781847994</v>
      </c>
      <c r="J96" s="3">
        <v>287604628</v>
      </c>
      <c r="K96" s="3">
        <f t="shared" si="4"/>
        <v>0.51774019320257825</v>
      </c>
      <c r="L96" s="3">
        <v>972600000</v>
      </c>
      <c r="M96" s="3">
        <v>-151015909</v>
      </c>
      <c r="N96" s="3">
        <v>630152106</v>
      </c>
      <c r="O96" s="3">
        <f t="shared" si="5"/>
        <v>-0.23964993144052113</v>
      </c>
    </row>
    <row r="97" spans="4:15">
      <c r="D97" s="3" t="s">
        <v>27</v>
      </c>
      <c r="E97" s="3">
        <v>2022</v>
      </c>
      <c r="F97" s="3">
        <v>1</v>
      </c>
      <c r="G97" s="3">
        <v>231811000</v>
      </c>
      <c r="H97" s="3">
        <v>467940000</v>
      </c>
      <c r="I97" s="3">
        <f t="shared" si="3"/>
        <v>0.49538616061888274</v>
      </c>
      <c r="J97" s="3">
        <v>792552000</v>
      </c>
      <c r="K97" s="3">
        <f t="shared" si="4"/>
        <v>0.37123599356441772</v>
      </c>
      <c r="L97" s="3">
        <v>929415000</v>
      </c>
      <c r="M97" s="3">
        <v>133108000</v>
      </c>
      <c r="N97" s="3">
        <v>1381145</v>
      </c>
      <c r="O97" s="3">
        <f t="shared" si="5"/>
        <v>96.37510905806414</v>
      </c>
    </row>
    <row r="98" spans="4:15">
      <c r="D98" s="3" t="s">
        <v>28</v>
      </c>
      <c r="E98" s="3">
        <v>2018</v>
      </c>
      <c r="F98" s="3">
        <v>25</v>
      </c>
      <c r="G98" s="3">
        <v>1914828</v>
      </c>
      <c r="H98" s="3">
        <v>20763030</v>
      </c>
      <c r="I98" s="3">
        <f t="shared" si="3"/>
        <v>9.2222955898055348E-2</v>
      </c>
      <c r="J98" s="3">
        <v>135262495</v>
      </c>
      <c r="K98" s="3">
        <f t="shared" si="4"/>
        <v>0.13307457225348224</v>
      </c>
      <c r="L98" s="3">
        <v>41016789</v>
      </c>
      <c r="M98" s="3">
        <v>-5999035</v>
      </c>
      <c r="N98" s="3">
        <v>237953471</v>
      </c>
      <c r="O98" s="3">
        <f t="shared" si="5"/>
        <v>-2.5210958154083828E-2</v>
      </c>
    </row>
    <row r="99" spans="4:15">
      <c r="D99" s="3" t="s">
        <v>28</v>
      </c>
      <c r="E99" s="3">
        <v>2019</v>
      </c>
      <c r="F99" s="3">
        <v>31</v>
      </c>
      <c r="G99" s="3">
        <v>1405119</v>
      </c>
      <c r="H99" s="3">
        <v>21759501</v>
      </c>
      <c r="I99" s="3">
        <f t="shared" si="3"/>
        <v>6.4574964288013778E-2</v>
      </c>
      <c r="J99" s="3">
        <v>143145773</v>
      </c>
      <c r="K99" s="3">
        <f t="shared" si="4"/>
        <v>0.13195151660219187</v>
      </c>
      <c r="L99" s="3">
        <v>36884516</v>
      </c>
      <c r="M99" s="3">
        <v>-11078689</v>
      </c>
      <c r="N99" s="3">
        <v>235013337</v>
      </c>
      <c r="O99" s="3">
        <f t="shared" si="5"/>
        <v>-4.714068206265247E-2</v>
      </c>
    </row>
    <row r="100" spans="4:15">
      <c r="D100" s="3" t="s">
        <v>29</v>
      </c>
      <c r="E100" s="3">
        <v>2020</v>
      </c>
      <c r="F100" s="3">
        <v>27</v>
      </c>
      <c r="G100" s="3">
        <v>957715</v>
      </c>
      <c r="H100" s="3">
        <v>27481535</v>
      </c>
      <c r="I100" s="3">
        <f t="shared" si="3"/>
        <v>3.4849399787893941E-2</v>
      </c>
      <c r="J100" s="3">
        <v>145692222</v>
      </c>
      <c r="K100" s="3">
        <f t="shared" si="4"/>
        <v>0.15869341565419753</v>
      </c>
      <c r="L100" s="3">
        <v>37115743</v>
      </c>
      <c r="M100" s="3">
        <v>-9788653</v>
      </c>
      <c r="N100" s="3">
        <v>238493166</v>
      </c>
      <c r="O100" s="3">
        <f t="shared" si="5"/>
        <v>-4.1043746301728412E-2</v>
      </c>
    </row>
    <row r="101" spans="4:15">
      <c r="D101" s="3" t="s">
        <v>28</v>
      </c>
      <c r="E101" s="3">
        <v>2021</v>
      </c>
      <c r="F101" s="3">
        <v>31</v>
      </c>
      <c r="G101" s="3">
        <v>893154</v>
      </c>
      <c r="H101" s="3">
        <v>31898686</v>
      </c>
      <c r="I101" s="3">
        <f t="shared" si="3"/>
        <v>2.7999711336071962E-2</v>
      </c>
      <c r="J101" s="3">
        <v>157555772</v>
      </c>
      <c r="K101" s="3">
        <f t="shared" si="4"/>
        <v>0.16837126102358593</v>
      </c>
      <c r="L101" s="3">
        <v>28647188</v>
      </c>
      <c r="M101" s="3">
        <v>-17423889</v>
      </c>
      <c r="N101" s="3">
        <v>233596144</v>
      </c>
      <c r="O101" s="3">
        <f t="shared" si="5"/>
        <v>-7.4589797167199809E-2</v>
      </c>
    </row>
    <row r="102" spans="4:15">
      <c r="D102" s="3" t="s">
        <v>28</v>
      </c>
      <c r="E102" s="3">
        <v>2022</v>
      </c>
      <c r="F102" s="3">
        <v>32</v>
      </c>
      <c r="G102" s="3">
        <v>1033466</v>
      </c>
      <c r="H102" s="3">
        <v>38269611</v>
      </c>
      <c r="I102" s="3">
        <f t="shared" si="3"/>
        <v>2.7004873396805629E-2</v>
      </c>
      <c r="J102" s="3">
        <v>151203384</v>
      </c>
      <c r="K102" s="3">
        <f t="shared" si="4"/>
        <v>0.2019792371994753</v>
      </c>
      <c r="L102" s="3">
        <v>44847100</v>
      </c>
      <c r="M102" s="3">
        <v>-4530791</v>
      </c>
      <c r="N102" s="3">
        <v>249478310</v>
      </c>
      <c r="O102" s="3">
        <f t="shared" si="5"/>
        <v>-1.8161061777274345E-2</v>
      </c>
    </row>
    <row r="103" spans="4:15">
      <c r="D103" s="3" t="s">
        <v>30</v>
      </c>
      <c r="E103" s="3">
        <v>2018</v>
      </c>
      <c r="F103" s="3">
        <v>44</v>
      </c>
      <c r="G103" s="3">
        <v>1042000</v>
      </c>
      <c r="H103" s="3">
        <v>9234000</v>
      </c>
      <c r="I103" s="3">
        <f t="shared" si="3"/>
        <v>0.11284383799003682</v>
      </c>
      <c r="J103" s="3">
        <v>57398000</v>
      </c>
      <c r="K103" s="3">
        <f t="shared" si="4"/>
        <v>0.13858206267258974</v>
      </c>
      <c r="L103" s="3">
        <v>9751000</v>
      </c>
      <c r="M103" s="3">
        <v>-28991000</v>
      </c>
      <c r="N103" s="3">
        <v>11441000</v>
      </c>
      <c r="O103" s="3">
        <f t="shared" si="5"/>
        <v>-2.5339568219561226</v>
      </c>
    </row>
    <row r="104" spans="4:15">
      <c r="D104" s="3" t="s">
        <v>30</v>
      </c>
      <c r="E104" s="3">
        <v>2019</v>
      </c>
      <c r="F104" s="3">
        <v>21</v>
      </c>
      <c r="G104" s="3">
        <v>15235000</v>
      </c>
      <c r="H104" s="3">
        <v>20555000</v>
      </c>
      <c r="I104" s="3">
        <f t="shared" si="3"/>
        <v>0.7411821941133544</v>
      </c>
      <c r="J104" s="3">
        <v>2275000</v>
      </c>
      <c r="K104" s="3">
        <f t="shared" si="4"/>
        <v>0.90035041611914146</v>
      </c>
      <c r="L104" s="3">
        <v>291300000</v>
      </c>
      <c r="M104" s="3">
        <v>3346000</v>
      </c>
      <c r="N104" s="3">
        <v>23000000</v>
      </c>
      <c r="O104" s="3">
        <f t="shared" si="5"/>
        <v>0.14547826086956522</v>
      </c>
    </row>
    <row r="105" spans="4:15">
      <c r="D105" s="3" t="s">
        <v>30</v>
      </c>
      <c r="E105" s="3">
        <v>2020</v>
      </c>
      <c r="F105" s="3">
        <v>10</v>
      </c>
      <c r="G105" s="3">
        <v>7888000</v>
      </c>
      <c r="H105" s="3">
        <v>8230000</v>
      </c>
      <c r="I105" s="3">
        <f t="shared" si="3"/>
        <v>0.95844471445929524</v>
      </c>
      <c r="J105" s="3">
        <v>1372000</v>
      </c>
      <c r="K105" s="3">
        <f t="shared" si="4"/>
        <v>0.85711310143720054</v>
      </c>
      <c r="L105" s="3">
        <v>159600000</v>
      </c>
      <c r="M105" s="3">
        <v>37940000</v>
      </c>
      <c r="N105" s="3">
        <v>13566000</v>
      </c>
      <c r="O105" s="3">
        <f t="shared" si="5"/>
        <v>2.7966976264189887</v>
      </c>
    </row>
    <row r="106" spans="4:15">
      <c r="D106" s="3" t="s">
        <v>30</v>
      </c>
      <c r="E106" s="3">
        <v>2021</v>
      </c>
      <c r="F106" s="3">
        <v>6</v>
      </c>
      <c r="G106" s="3">
        <v>48238000</v>
      </c>
      <c r="H106" s="3">
        <v>37061000</v>
      </c>
      <c r="I106" s="3">
        <f t="shared" si="3"/>
        <v>1.3015838752327245</v>
      </c>
      <c r="J106" s="3">
        <v>156500000</v>
      </c>
      <c r="K106" s="3">
        <f t="shared" si="4"/>
        <v>0.19146935591363962</v>
      </c>
      <c r="L106" s="3">
        <v>145450000</v>
      </c>
      <c r="M106" s="3">
        <v>13437000</v>
      </c>
      <c r="N106" s="3">
        <v>199958000</v>
      </c>
      <c r="O106" s="3">
        <f t="shared" si="5"/>
        <v>6.719911181348083E-2</v>
      </c>
    </row>
    <row r="107" spans="4:15">
      <c r="D107" s="3" t="s">
        <v>30</v>
      </c>
      <c r="E107" s="3">
        <v>2022</v>
      </c>
      <c r="F107" s="3">
        <v>14</v>
      </c>
      <c r="G107" s="3">
        <v>68387000</v>
      </c>
      <c r="H107" s="3">
        <v>67144000</v>
      </c>
      <c r="I107" s="3">
        <f t="shared" si="3"/>
        <v>1.0185124508519003</v>
      </c>
      <c r="J107" s="3">
        <v>279969000</v>
      </c>
      <c r="K107" s="3">
        <f t="shared" si="4"/>
        <v>0.19343556709198445</v>
      </c>
      <c r="L107" s="3">
        <v>291309000</v>
      </c>
      <c r="M107" s="3">
        <v>22046000</v>
      </c>
      <c r="N107" s="3">
        <v>375602000</v>
      </c>
      <c r="O107" s="3">
        <f t="shared" si="5"/>
        <v>5.8695108119765069E-2</v>
      </c>
    </row>
    <row r="108" spans="4:15">
      <c r="D108" s="3" t="s">
        <v>31</v>
      </c>
      <c r="E108" s="3">
        <v>2018</v>
      </c>
      <c r="F108" s="3">
        <v>10</v>
      </c>
      <c r="G108" s="3">
        <v>130653000</v>
      </c>
      <c r="H108" s="3">
        <v>368167000</v>
      </c>
      <c r="I108" s="3">
        <f t="shared" si="3"/>
        <v>0.35487428259458342</v>
      </c>
      <c r="J108" s="3">
        <v>215141000</v>
      </c>
      <c r="K108" s="3">
        <f t="shared" si="4"/>
        <v>0.63117083941931196</v>
      </c>
      <c r="L108" s="3">
        <v>399800000</v>
      </c>
      <c r="M108" s="3">
        <v>-77386000</v>
      </c>
      <c r="N108" s="3">
        <v>293471000</v>
      </c>
      <c r="O108" s="3">
        <f t="shared" si="5"/>
        <v>-0.26369215356883646</v>
      </c>
    </row>
    <row r="109" spans="4:15">
      <c r="D109" s="3" t="s">
        <v>31</v>
      </c>
      <c r="E109" s="3">
        <v>2019</v>
      </c>
      <c r="F109" s="3">
        <v>2</v>
      </c>
      <c r="G109" s="3">
        <v>48274000</v>
      </c>
      <c r="H109" s="3">
        <v>213991000</v>
      </c>
      <c r="I109" s="3">
        <f t="shared" si="3"/>
        <v>0.22558892663710156</v>
      </c>
      <c r="J109" s="3">
        <v>324432000</v>
      </c>
      <c r="K109" s="3">
        <f t="shared" si="4"/>
        <v>0.39744030251307988</v>
      </c>
      <c r="L109" s="3">
        <v>317700000</v>
      </c>
      <c r="M109" s="3">
        <v>23501000</v>
      </c>
      <c r="N109" s="3">
        <v>22081000</v>
      </c>
      <c r="O109" s="3">
        <f t="shared" si="5"/>
        <v>1.0643086816720257</v>
      </c>
    </row>
    <row r="110" spans="4:15">
      <c r="D110" s="3" t="s">
        <v>31</v>
      </c>
      <c r="E110" s="3">
        <v>2020</v>
      </c>
      <c r="F110" s="3">
        <v>8</v>
      </c>
      <c r="G110" s="3">
        <v>45043000</v>
      </c>
      <c r="H110" s="3">
        <v>340999000</v>
      </c>
      <c r="I110" s="3">
        <f t="shared" si="3"/>
        <v>0.13209129645541481</v>
      </c>
      <c r="J110" s="3">
        <v>305218000</v>
      </c>
      <c r="K110" s="3">
        <f t="shared" si="4"/>
        <v>0.52768497269493064</v>
      </c>
      <c r="L110" s="3">
        <v>239800000</v>
      </c>
      <c r="M110" s="3">
        <v>148536000</v>
      </c>
      <c r="N110" s="3">
        <v>181340000</v>
      </c>
      <c r="O110" s="3">
        <f t="shared" si="5"/>
        <v>0.81910223888827616</v>
      </c>
    </row>
    <row r="111" spans="4:15">
      <c r="D111" s="3" t="s">
        <v>31</v>
      </c>
      <c r="E111" s="3">
        <v>2021</v>
      </c>
      <c r="F111" s="3">
        <v>10</v>
      </c>
      <c r="G111" s="3">
        <v>89026000</v>
      </c>
      <c r="H111" s="3">
        <v>316931000</v>
      </c>
      <c r="I111" s="3">
        <f t="shared" si="3"/>
        <v>0.2809002590469219</v>
      </c>
      <c r="J111" s="3">
        <v>350221000</v>
      </c>
      <c r="K111" s="3">
        <f t="shared" si="4"/>
        <v>0.47505066311725064</v>
      </c>
      <c r="L111" s="3">
        <v>406800000</v>
      </c>
      <c r="M111" s="3">
        <v>43935000</v>
      </c>
      <c r="N111" s="3">
        <v>246210000</v>
      </c>
      <c r="O111" s="3">
        <f t="shared" si="5"/>
        <v>0.17844522968197879</v>
      </c>
    </row>
    <row r="112" spans="4:15">
      <c r="D112" s="3" t="s">
        <v>31</v>
      </c>
      <c r="E112" s="3">
        <v>2022</v>
      </c>
      <c r="F112" s="3">
        <v>12</v>
      </c>
      <c r="G112" s="3">
        <v>113942000</v>
      </c>
      <c r="H112" s="3">
        <v>351598000</v>
      </c>
      <c r="I112" s="3">
        <f t="shared" si="3"/>
        <v>0.32406896512494382</v>
      </c>
      <c r="J112" s="3">
        <v>354776000</v>
      </c>
      <c r="K112" s="3">
        <f t="shared" si="4"/>
        <v>0.49775048345494027</v>
      </c>
      <c r="L112" s="3">
        <v>341853000</v>
      </c>
      <c r="M112" s="3">
        <v>16891000</v>
      </c>
      <c r="N112" s="3">
        <v>302322000</v>
      </c>
      <c r="O112" s="3">
        <f t="shared" si="5"/>
        <v>5.5870892624420319E-2</v>
      </c>
    </row>
    <row r="113" spans="4:15">
      <c r="D113" s="3" t="s">
        <v>32</v>
      </c>
      <c r="E113" s="3">
        <v>2018</v>
      </c>
      <c r="F113" s="3">
        <v>5</v>
      </c>
      <c r="G113" s="3">
        <v>230382000</v>
      </c>
      <c r="H113" s="3">
        <v>293065000</v>
      </c>
      <c r="I113" s="3">
        <f t="shared" si="3"/>
        <v>0.78611229590705134</v>
      </c>
      <c r="J113" s="3">
        <v>515127000</v>
      </c>
      <c r="K113" s="3">
        <f t="shared" si="4"/>
        <v>0.36261804125752295</v>
      </c>
      <c r="L113" s="3">
        <v>424500000</v>
      </c>
      <c r="M113" s="3">
        <v>7243000</v>
      </c>
      <c r="N113" s="3">
        <v>915487000</v>
      </c>
      <c r="O113" s="3">
        <f t="shared" si="5"/>
        <v>7.9116361018780161E-3</v>
      </c>
    </row>
    <row r="114" spans="4:15">
      <c r="D114" s="3" t="s">
        <v>32</v>
      </c>
      <c r="E114" s="3">
        <v>2019</v>
      </c>
      <c r="F114" s="3">
        <v>6</v>
      </c>
      <c r="G114" s="3">
        <v>220635000</v>
      </c>
      <c r="H114" s="3">
        <v>483146000</v>
      </c>
      <c r="I114" s="3">
        <f t="shared" si="3"/>
        <v>0.45666320325533066</v>
      </c>
      <c r="J114" s="3">
        <v>489830000</v>
      </c>
      <c r="K114" s="3">
        <f t="shared" si="4"/>
        <v>0.49656517735278155</v>
      </c>
      <c r="L114" s="3">
        <v>39800000</v>
      </c>
      <c r="M114" s="3">
        <v>-156140000</v>
      </c>
      <c r="N114" s="3">
        <v>926958000</v>
      </c>
      <c r="O114" s="3">
        <f t="shared" si="5"/>
        <v>-0.16844344619713084</v>
      </c>
    </row>
    <row r="115" spans="4:15">
      <c r="D115" s="3" t="s">
        <v>32</v>
      </c>
      <c r="E115" s="3">
        <v>2020</v>
      </c>
      <c r="F115" s="3">
        <v>4</v>
      </c>
      <c r="G115" s="3">
        <v>200140000</v>
      </c>
      <c r="H115" s="3">
        <v>539295000</v>
      </c>
      <c r="I115" s="3">
        <f t="shared" si="3"/>
        <v>0.37111413975653401</v>
      </c>
      <c r="J115" s="3">
        <v>413405000</v>
      </c>
      <c r="K115" s="3">
        <f t="shared" si="4"/>
        <v>0.56607011651096883</v>
      </c>
      <c r="L115" s="3">
        <v>358400000</v>
      </c>
      <c r="M115" s="3">
        <v>-129605000</v>
      </c>
      <c r="N115" s="3">
        <v>779157000</v>
      </c>
      <c r="O115" s="3">
        <f t="shared" si="5"/>
        <v>-0.16634003159825297</v>
      </c>
    </row>
    <row r="116" spans="4:15">
      <c r="D116" s="3" t="s">
        <v>32</v>
      </c>
      <c r="E116" s="3">
        <v>2021</v>
      </c>
      <c r="F116" s="3">
        <v>13</v>
      </c>
      <c r="G116" s="3">
        <v>249391000</v>
      </c>
      <c r="H116" s="3">
        <v>524073000</v>
      </c>
      <c r="I116" s="3">
        <f t="shared" si="3"/>
        <v>0.47587072793294066</v>
      </c>
      <c r="J116" s="3">
        <v>702629000</v>
      </c>
      <c r="K116" s="3">
        <f t="shared" si="4"/>
        <v>0.42722111808735946</v>
      </c>
      <c r="L116" s="3">
        <v>458500000</v>
      </c>
      <c r="M116" s="3">
        <v>-106470000</v>
      </c>
      <c r="N116" s="3">
        <v>949647000</v>
      </c>
      <c r="O116" s="3">
        <f t="shared" si="5"/>
        <v>-0.11211534391200098</v>
      </c>
    </row>
    <row r="117" spans="4:15">
      <c r="D117" s="3" t="s">
        <v>32</v>
      </c>
      <c r="E117" s="3">
        <v>2022</v>
      </c>
      <c r="F117" s="3">
        <v>9</v>
      </c>
      <c r="G117" s="3">
        <v>262518000</v>
      </c>
      <c r="H117" s="3">
        <v>585341000</v>
      </c>
      <c r="I117" s="3">
        <f t="shared" si="3"/>
        <v>0.44848729202294046</v>
      </c>
      <c r="J117" s="3">
        <v>534700000</v>
      </c>
      <c r="K117" s="3">
        <f t="shared" si="4"/>
        <v>0.52260676171675857</v>
      </c>
      <c r="L117" s="3">
        <v>650800000</v>
      </c>
      <c r="M117" s="3">
        <v>37493000</v>
      </c>
      <c r="N117" s="3">
        <v>882560000</v>
      </c>
      <c r="O117" s="3">
        <f t="shared" si="5"/>
        <v>4.2482097534445248E-2</v>
      </c>
    </row>
    <row r="118" spans="4:15">
      <c r="D118" s="3" t="s">
        <v>33</v>
      </c>
      <c r="E118" s="3">
        <v>2018</v>
      </c>
      <c r="F118" s="3">
        <v>17</v>
      </c>
      <c r="G118" s="3">
        <v>13365765</v>
      </c>
      <c r="H118" s="3">
        <v>138097360</v>
      </c>
      <c r="I118" s="3">
        <f t="shared" si="3"/>
        <v>9.6785086985008262E-2</v>
      </c>
      <c r="J118" s="3">
        <v>55342389</v>
      </c>
      <c r="K118" s="3">
        <f t="shared" si="4"/>
        <v>0.71390373857443334</v>
      </c>
      <c r="L118" s="3">
        <v>104100000</v>
      </c>
      <c r="M118" s="3">
        <v>28893509</v>
      </c>
      <c r="N118" s="3">
        <v>213854848</v>
      </c>
      <c r="O118" s="3">
        <f t="shared" si="5"/>
        <v>0.1351080383270058</v>
      </c>
    </row>
    <row r="119" spans="4:15">
      <c r="D119" s="3" t="s">
        <v>33</v>
      </c>
      <c r="E119" s="3">
        <v>2019</v>
      </c>
      <c r="F119" s="3">
        <v>22</v>
      </c>
      <c r="G119" s="3">
        <v>5633360000</v>
      </c>
      <c r="H119" s="3">
        <v>150702621</v>
      </c>
      <c r="I119" s="3">
        <f t="shared" si="3"/>
        <v>37.380637195420775</v>
      </c>
      <c r="J119" s="3">
        <v>38838180</v>
      </c>
      <c r="K119" s="3">
        <f t="shared" si="4"/>
        <v>0.79509330025465075</v>
      </c>
      <c r="L119" s="3">
        <v>54500000</v>
      </c>
      <c r="M119" s="3">
        <v>-5446235</v>
      </c>
      <c r="N119" s="3">
        <v>183573254</v>
      </c>
      <c r="O119" s="3">
        <f t="shared" si="5"/>
        <v>-2.9667911208895389E-2</v>
      </c>
    </row>
    <row r="120" spans="4:15">
      <c r="D120" s="3" t="s">
        <v>33</v>
      </c>
      <c r="E120" s="3">
        <v>2020</v>
      </c>
      <c r="F120" s="3">
        <v>15</v>
      </c>
      <c r="G120" s="3">
        <v>11100051</v>
      </c>
      <c r="H120" s="3">
        <v>162022799</v>
      </c>
      <c r="I120" s="3">
        <f t="shared" si="3"/>
        <v>6.8509191721839099E-2</v>
      </c>
      <c r="J120" s="3">
        <v>38512311</v>
      </c>
      <c r="K120" s="3">
        <f t="shared" si="4"/>
        <v>0.80795227828184302</v>
      </c>
      <c r="L120" s="3">
        <v>83600000</v>
      </c>
      <c r="M120" s="3">
        <v>-2586638</v>
      </c>
      <c r="N120" s="3">
        <v>192000925</v>
      </c>
      <c r="O120" s="3">
        <f t="shared" si="5"/>
        <v>-1.3472008012461399E-2</v>
      </c>
    </row>
    <row r="121" spans="4:15">
      <c r="D121" s="3" t="s">
        <v>33</v>
      </c>
      <c r="E121" s="3">
        <v>2021</v>
      </c>
      <c r="F121" s="3">
        <v>19</v>
      </c>
      <c r="G121" s="3">
        <v>13404393</v>
      </c>
      <c r="H121" s="3">
        <v>184049387</v>
      </c>
      <c r="I121" s="3">
        <f t="shared" si="3"/>
        <v>7.2830413719335019E-2</v>
      </c>
      <c r="J121" s="3">
        <v>74000373</v>
      </c>
      <c r="K121" s="3">
        <f t="shared" si="4"/>
        <v>0.71323215723975097</v>
      </c>
      <c r="L121" s="3">
        <v>83672499</v>
      </c>
      <c r="M121" s="3">
        <v>-70282816</v>
      </c>
      <c r="N121" s="3">
        <v>17230758</v>
      </c>
      <c r="O121" s="3">
        <f t="shared" si="5"/>
        <v>-4.078916087150664</v>
      </c>
    </row>
    <row r="122" spans="4:15">
      <c r="D122" s="3" t="s">
        <v>33</v>
      </c>
      <c r="E122" s="3">
        <v>2022</v>
      </c>
      <c r="F122" s="3">
        <v>27</v>
      </c>
      <c r="G122" s="3">
        <v>25375358</v>
      </c>
      <c r="H122" s="3">
        <v>192004421</v>
      </c>
      <c r="I122" s="3">
        <f t="shared" si="3"/>
        <v>0.13216027978855757</v>
      </c>
      <c r="J122" s="3">
        <v>70450948</v>
      </c>
      <c r="K122" s="3">
        <f t="shared" si="4"/>
        <v>0.73156979692040514</v>
      </c>
      <c r="L122" s="3">
        <v>94499868</v>
      </c>
      <c r="M122" s="3">
        <v>4396976</v>
      </c>
      <c r="N122" s="3">
        <v>311205956</v>
      </c>
      <c r="O122" s="3">
        <f t="shared" si="5"/>
        <v>1.4128829847973732E-2</v>
      </c>
    </row>
    <row r="123" spans="4:15">
      <c r="D123" s="3" t="s">
        <v>35</v>
      </c>
      <c r="E123" s="3">
        <v>2018</v>
      </c>
      <c r="F123" s="3">
        <v>16</v>
      </c>
      <c r="G123" s="3"/>
      <c r="H123" s="3"/>
      <c r="I123" s="3" t="e">
        <f t="shared" si="3"/>
        <v>#DIV/0!</v>
      </c>
      <c r="J123" s="3"/>
      <c r="K123" s="3" t="e">
        <f t="shared" si="4"/>
        <v>#DIV/0!</v>
      </c>
      <c r="L123" s="3">
        <v>260900000</v>
      </c>
      <c r="M123" s="3"/>
      <c r="N123" s="3"/>
      <c r="O123" s="3" t="e">
        <f t="shared" si="5"/>
        <v>#DIV/0!</v>
      </c>
    </row>
    <row r="124" spans="4:15">
      <c r="D124" s="3" t="s">
        <v>35</v>
      </c>
      <c r="E124" s="3">
        <v>2019</v>
      </c>
      <c r="F124" s="3">
        <v>12</v>
      </c>
      <c r="G124" s="3"/>
      <c r="H124" s="3"/>
      <c r="I124" s="3" t="e">
        <f t="shared" si="3"/>
        <v>#DIV/0!</v>
      </c>
      <c r="J124" s="3"/>
      <c r="K124" s="3" t="e">
        <f t="shared" si="4"/>
        <v>#DIV/0!</v>
      </c>
      <c r="L124" s="3">
        <v>215300000</v>
      </c>
      <c r="M124" s="3"/>
      <c r="N124" s="3"/>
      <c r="O124" s="3" t="e">
        <f t="shared" si="5"/>
        <v>#DIV/0!</v>
      </c>
    </row>
    <row r="125" spans="4:15">
      <c r="D125" s="3" t="s">
        <v>35</v>
      </c>
      <c r="E125" s="3">
        <v>2020</v>
      </c>
      <c r="F125" s="3">
        <v>17</v>
      </c>
      <c r="G125" s="3"/>
      <c r="H125" s="3"/>
      <c r="I125" s="3" t="e">
        <f t="shared" si="3"/>
        <v>#DIV/0!</v>
      </c>
      <c r="J125" s="3"/>
      <c r="K125" s="3" t="e">
        <f t="shared" si="4"/>
        <v>#DIV/0!</v>
      </c>
      <c r="L125" s="3">
        <v>191700000</v>
      </c>
      <c r="M125" s="3"/>
      <c r="N125" s="3"/>
      <c r="O125" s="3" t="e">
        <f t="shared" si="5"/>
        <v>#DIV/0!</v>
      </c>
    </row>
    <row r="126" spans="4:15">
      <c r="D126" s="3" t="s">
        <v>35</v>
      </c>
      <c r="E126" s="3">
        <v>2021</v>
      </c>
      <c r="F126" s="3">
        <v>30</v>
      </c>
      <c r="G126" s="3"/>
      <c r="H126" s="3"/>
      <c r="I126" s="3" t="e">
        <f t="shared" si="3"/>
        <v>#DIV/0!</v>
      </c>
      <c r="J126" s="3"/>
      <c r="K126" s="3" t="e">
        <f t="shared" si="4"/>
        <v>#DIV/0!</v>
      </c>
      <c r="L126" s="3">
        <v>186200000</v>
      </c>
      <c r="M126" s="3"/>
      <c r="N126" s="3"/>
      <c r="O126" s="3" t="e">
        <f t="shared" si="5"/>
        <v>#DIV/0!</v>
      </c>
    </row>
    <row r="127" spans="4:15">
      <c r="D127" s="3" t="s">
        <v>35</v>
      </c>
      <c r="E127" s="3">
        <v>2022</v>
      </c>
      <c r="F127" s="3">
        <v>24</v>
      </c>
      <c r="G127" s="3">
        <v>1362000</v>
      </c>
      <c r="H127" s="3">
        <v>959000</v>
      </c>
      <c r="I127" s="3">
        <f t="shared" si="3"/>
        <v>1.4202294056308655</v>
      </c>
      <c r="J127" s="3">
        <v>26161000</v>
      </c>
      <c r="K127" s="3">
        <f t="shared" si="4"/>
        <v>3.5361356932153393E-2</v>
      </c>
      <c r="L127" s="3">
        <v>136500000</v>
      </c>
      <c r="M127" s="3">
        <v>3500000</v>
      </c>
      <c r="N127" s="3">
        <v>337000</v>
      </c>
      <c r="O127" s="3">
        <f t="shared" si="5"/>
        <v>10.385756676557863</v>
      </c>
    </row>
    <row r="128" spans="4:15">
      <c r="D128" s="3" t="s">
        <v>27</v>
      </c>
      <c r="E128" s="3">
        <v>2023</v>
      </c>
      <c r="F128" s="3">
        <v>1</v>
      </c>
      <c r="G128" s="3"/>
      <c r="H128" s="3"/>
      <c r="I128" s="3"/>
      <c r="J128" s="3"/>
      <c r="K128" s="3"/>
      <c r="L128" s="3"/>
      <c r="M128" s="3"/>
      <c r="N128" s="3"/>
      <c r="O128" s="3"/>
    </row>
    <row r="129" spans="4:15">
      <c r="D129" s="3" t="s">
        <v>25</v>
      </c>
      <c r="E129" s="3">
        <v>2023</v>
      </c>
      <c r="F129" s="3">
        <v>2</v>
      </c>
      <c r="G129" s="3"/>
      <c r="H129" s="3"/>
      <c r="I129" s="3"/>
      <c r="J129" s="3"/>
      <c r="K129" s="3"/>
      <c r="L129" s="3"/>
      <c r="M129" s="3"/>
      <c r="N129" s="3"/>
      <c r="O129" s="3"/>
    </row>
    <row r="130" spans="4:15">
      <c r="D130" s="3" t="s">
        <v>13</v>
      </c>
      <c r="E130" s="3">
        <v>2023</v>
      </c>
      <c r="F130" s="3">
        <v>3</v>
      </c>
      <c r="G130" s="3"/>
      <c r="H130" s="3"/>
      <c r="I130" s="3"/>
      <c r="J130" s="3"/>
      <c r="K130" s="3"/>
      <c r="L130" s="3"/>
      <c r="M130" s="3"/>
      <c r="N130" s="3"/>
      <c r="O130" s="3"/>
    </row>
    <row r="131" spans="4:15">
      <c r="D131" s="3" t="s">
        <v>21</v>
      </c>
      <c r="E131" s="3">
        <v>2023</v>
      </c>
      <c r="F131" s="3">
        <v>4</v>
      </c>
      <c r="G131" s="3"/>
      <c r="H131" s="3"/>
      <c r="I131" s="3"/>
      <c r="J131" s="3"/>
      <c r="K131" s="3"/>
      <c r="L131" s="3"/>
      <c r="M131" s="3"/>
      <c r="N131" s="3"/>
      <c r="O131" s="3"/>
    </row>
    <row r="132" spans="4:15">
      <c r="D132" s="3" t="s">
        <v>15</v>
      </c>
      <c r="E132" s="3">
        <v>2023</v>
      </c>
      <c r="F132" s="3">
        <v>5</v>
      </c>
      <c r="G132" s="3"/>
      <c r="H132" s="3"/>
      <c r="I132" s="3"/>
      <c r="J132" s="3"/>
      <c r="K132" s="3"/>
      <c r="L132" s="3"/>
      <c r="M132" s="3"/>
      <c r="N132" s="3"/>
      <c r="O132" s="3"/>
    </row>
    <row r="133" spans="4:15">
      <c r="D133" s="3" t="s">
        <v>30</v>
      </c>
      <c r="E133" s="3">
        <v>2023</v>
      </c>
      <c r="F133" s="3">
        <v>6</v>
      </c>
      <c r="G133" s="3"/>
      <c r="H133" s="3"/>
      <c r="I133" s="3"/>
      <c r="J133" s="3"/>
      <c r="K133" s="3"/>
      <c r="L133" s="3"/>
      <c r="M133" s="3"/>
      <c r="N133" s="3"/>
      <c r="O133" s="3"/>
    </row>
    <row r="134" spans="4:15">
      <c r="D134" s="3" t="s">
        <v>22</v>
      </c>
      <c r="E134" s="3">
        <v>2023</v>
      </c>
      <c r="F134" s="3">
        <v>7</v>
      </c>
      <c r="G134" s="3"/>
      <c r="H134" s="3"/>
      <c r="I134" s="3"/>
      <c r="J134" s="3"/>
      <c r="K134" s="3"/>
      <c r="L134" s="3"/>
      <c r="M134" s="3"/>
      <c r="N134" s="3"/>
      <c r="O134" s="3"/>
    </row>
    <row r="135" spans="4:15">
      <c r="D135" s="3" t="s">
        <v>11</v>
      </c>
      <c r="E135" s="3">
        <v>2023</v>
      </c>
      <c r="F135" s="3">
        <v>8</v>
      </c>
      <c r="G135" s="3"/>
      <c r="H135" s="3"/>
      <c r="I135" s="3"/>
      <c r="J135" s="3"/>
      <c r="K135" s="3"/>
      <c r="L135" s="3"/>
      <c r="M135" s="3"/>
      <c r="N135" s="3"/>
      <c r="O135" s="3"/>
    </row>
    <row r="136" spans="4:15">
      <c r="D136" s="3" t="s">
        <v>26</v>
      </c>
      <c r="E136" s="3">
        <v>2023</v>
      </c>
      <c r="F136" s="3">
        <v>9</v>
      </c>
      <c r="G136" s="3"/>
      <c r="H136" s="3"/>
      <c r="I136" s="3"/>
      <c r="J136" s="3"/>
      <c r="K136" s="3"/>
      <c r="L136" s="3"/>
      <c r="M136" s="3"/>
      <c r="N136" s="3"/>
      <c r="O136" s="3"/>
    </row>
    <row r="137" spans="4:15">
      <c r="D137" s="3" t="s">
        <v>23</v>
      </c>
      <c r="E137" s="3">
        <v>2023</v>
      </c>
      <c r="F137" s="3">
        <v>10</v>
      </c>
      <c r="G137" s="3"/>
      <c r="H137" s="3"/>
      <c r="I137" s="3"/>
      <c r="J137" s="3"/>
      <c r="K137" s="3"/>
      <c r="L137" s="3"/>
      <c r="M137" s="3"/>
      <c r="N137" s="3"/>
      <c r="O137" s="3"/>
    </row>
    <row r="138" spans="4:15">
      <c r="D138" s="3" t="s">
        <v>32</v>
      </c>
      <c r="E138" s="3">
        <v>2023</v>
      </c>
      <c r="F138" s="3">
        <v>11</v>
      </c>
      <c r="G138" s="3"/>
      <c r="H138" s="3"/>
      <c r="I138" s="3"/>
      <c r="J138" s="3"/>
      <c r="K138" s="3"/>
      <c r="L138" s="3"/>
      <c r="M138" s="3"/>
      <c r="N138" s="3"/>
      <c r="O138" s="3"/>
    </row>
    <row r="139" spans="4:15">
      <c r="D139" s="3" t="s">
        <v>20</v>
      </c>
      <c r="E139" s="3">
        <v>2023</v>
      </c>
      <c r="F139" s="3">
        <v>12</v>
      </c>
      <c r="G139" s="3"/>
      <c r="H139" s="3"/>
      <c r="I139" s="3"/>
      <c r="J139" s="3"/>
      <c r="K139" s="3"/>
      <c r="L139" s="3"/>
      <c r="M139" s="3"/>
      <c r="N139" s="3"/>
      <c r="O139" s="3"/>
    </row>
    <row r="140" spans="4:15">
      <c r="D140" s="3" t="s">
        <v>34</v>
      </c>
      <c r="E140" s="3">
        <v>2023</v>
      </c>
      <c r="F140" s="3">
        <v>13</v>
      </c>
      <c r="G140" s="3"/>
      <c r="H140" s="3"/>
      <c r="I140" s="3"/>
      <c r="J140" s="3"/>
      <c r="K140" s="3"/>
      <c r="L140" s="3"/>
      <c r="M140" s="3"/>
      <c r="N140" s="3"/>
      <c r="O140" s="3"/>
    </row>
    <row r="141" spans="4:15">
      <c r="D141" s="3" t="s">
        <v>19</v>
      </c>
      <c r="E141" s="3">
        <v>2023</v>
      </c>
      <c r="F141" s="3">
        <v>14</v>
      </c>
      <c r="G141" s="3"/>
      <c r="H141" s="3"/>
      <c r="I141" s="3"/>
      <c r="J141" s="3"/>
      <c r="K141" s="3"/>
      <c r="L141" s="3"/>
      <c r="M141" s="3"/>
      <c r="N141" s="3"/>
      <c r="O141" s="3"/>
    </row>
    <row r="142" spans="4:15">
      <c r="D142" s="3" t="s">
        <v>35</v>
      </c>
      <c r="E142" s="3">
        <v>2023</v>
      </c>
      <c r="F142" s="3">
        <v>15</v>
      </c>
      <c r="G142" s="3"/>
      <c r="H142" s="3"/>
      <c r="I142" s="3"/>
      <c r="J142" s="3"/>
      <c r="K142" s="3"/>
      <c r="L142" s="3"/>
      <c r="M142" s="3"/>
      <c r="N142" s="3"/>
      <c r="O142" s="3"/>
    </row>
    <row r="143" spans="4:15">
      <c r="D143" s="3" t="s">
        <v>14</v>
      </c>
      <c r="E143" s="3">
        <v>2023</v>
      </c>
      <c r="F143" s="3">
        <v>16</v>
      </c>
      <c r="G143" s="3"/>
      <c r="H143" s="3"/>
      <c r="I143" s="3"/>
      <c r="J143" s="3"/>
      <c r="K143" s="3"/>
      <c r="L143" s="3"/>
      <c r="M143" s="3"/>
      <c r="N143" s="3"/>
      <c r="O143" s="3"/>
    </row>
    <row r="144" spans="4:15">
      <c r="D144" s="3" t="s">
        <v>31</v>
      </c>
      <c r="E144" s="3">
        <v>2023</v>
      </c>
      <c r="F144" s="3">
        <v>17</v>
      </c>
      <c r="G144" s="3"/>
      <c r="H144" s="3"/>
      <c r="I144" s="3"/>
      <c r="J144" s="3"/>
      <c r="K144" s="3"/>
      <c r="L144" s="3"/>
      <c r="M144" s="3"/>
      <c r="N144" s="3"/>
      <c r="O144" s="3"/>
    </row>
    <row r="145" spans="4:15">
      <c r="D145" s="3" t="s">
        <v>24</v>
      </c>
      <c r="E145" s="3">
        <v>2023</v>
      </c>
      <c r="F145" s="3">
        <v>18</v>
      </c>
      <c r="G145" s="3"/>
      <c r="H145" s="3"/>
      <c r="I145" s="3"/>
      <c r="J145" s="3"/>
      <c r="K145" s="3"/>
      <c r="L145" s="3"/>
      <c r="M145" s="3"/>
      <c r="N145" s="3"/>
      <c r="O145" s="3"/>
    </row>
    <row r="146" spans="4:15">
      <c r="D146" s="3" t="s">
        <v>17</v>
      </c>
      <c r="E146" s="3">
        <v>2023</v>
      </c>
      <c r="F146" s="3">
        <v>19</v>
      </c>
      <c r="G146" s="3"/>
      <c r="H146" s="3"/>
      <c r="I146" s="3"/>
      <c r="J146" s="3"/>
      <c r="K146" s="3"/>
      <c r="L146" s="3"/>
      <c r="M146" s="3"/>
      <c r="N146" s="3"/>
      <c r="O146" s="3"/>
    </row>
    <row r="147" spans="4:15">
      <c r="D147" s="3" t="s">
        <v>10</v>
      </c>
      <c r="E147" s="3">
        <v>2023</v>
      </c>
      <c r="F147" s="3">
        <v>20</v>
      </c>
      <c r="G147" s="3"/>
      <c r="H147" s="3"/>
      <c r="I147" s="3"/>
      <c r="J147" s="3"/>
      <c r="K147" s="3"/>
      <c r="L147" s="3"/>
      <c r="M147" s="3"/>
      <c r="N147" s="3"/>
      <c r="O147" s="3"/>
    </row>
  </sheetData>
  <autoFilter ref="D2:N122" xr:uid="{17644478-14C7-4C7E-9AD5-4B4C44A4B124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Tiziotti</dc:creator>
  <cp:lastModifiedBy>Johny Alves Lira</cp:lastModifiedBy>
  <dcterms:created xsi:type="dcterms:W3CDTF">2024-04-27T13:17:55Z</dcterms:created>
  <dcterms:modified xsi:type="dcterms:W3CDTF">2024-05-04T00:53:25Z</dcterms:modified>
</cp:coreProperties>
</file>